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7B/"/>
    </mc:Choice>
  </mc:AlternateContent>
  <xr:revisionPtr revIDLastSave="213" documentId="8_{D586B523-A04E-4C43-A315-5166CA78A3CB}" xr6:coauthVersionLast="47" xr6:coauthVersionMax="47" xr10:uidLastSave="{C1297E98-7CC6-407C-8028-ED45A92B65D0}"/>
  <bookViews>
    <workbookView xWindow="0" yWindow="690" windowWidth="27765" windowHeight="1491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5" i="2" l="1"/>
  <c r="C75" i="2"/>
  <c r="F47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<sst xmlns="http://schemas.openxmlformats.org/spreadsheetml/2006/main" count="206" uniqueCount="174">
  <si>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</si>
  <si>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</si>
  <si>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</si>
  <si>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</si>
  <si>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</si>
  <si>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</si>
  <si>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</si>
  <si>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</si>
  <si>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</si>
  <si>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</si>
  <si>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</si>
  <si>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</si>
  <si>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</si>
  <si>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</si>
  <si>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</si>
  <si>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</si>
  <si>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</si>
  <si>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</si>
  <si>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</si>
  <si>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</si>
  <si>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</si>
  <si>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</si>
  <si>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</si>
  <si>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</si>
  <si>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</si>
  <si>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</si>
  <si>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</si>
  <si>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</si>
  <si>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</si>
  <si>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</si>
  <si>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</si>
  <si>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</si>
  <si>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</si>
  <si>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</si>
  <si>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</si>
  <si>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</si>
  <si>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</si>
  <si>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</si>
  <si>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</si>
  <si>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</si>
  <si>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</si>
  <si>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</si>
  <si>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</si>
  <si>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</si>
  <si>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</si>
  <si>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</si>
  <si>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</si>
  <si>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</si>
  <si>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</si>
  <si>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</si>
  <si>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</si>
  <si>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</si>
  <si>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</si>
  <si>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</si>
  <si>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</si>
  <si>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</si>
  <si>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</si>
  <si>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</si>
  <si>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</si>
  <si>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</si>
  <si>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</si>
  <si>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</si>
  <si>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</si>
  <si>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</si>
  <si>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</si>
  <si>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</si>
  <si>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</si>
  <si>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</si>
  <si>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</si>
  <si>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</si>
  <si>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</si>
  <si>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</si>
  <si>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</si>
  <si>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</si>
  <si>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</si>
  <si>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</si>
  <si>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</si>
  <si>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</si>
  <si>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</si>
  <si>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</si>
  <si>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</si>
  <si>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</si>
  <si>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</si>
  <si>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</si>
  <si>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</si>
  <si>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</si>
  <si>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</si>
  <si>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</si>
  <si>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</si>
  <si>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</si>
  <si>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</si>
  <si>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</si>
  <si>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</si>
  <si>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</si>
  <si>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</si>
  <si>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</si>
  <si>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</si>
  <si>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</si>
  <si>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</si>
  <si>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</si>
  <si>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</si>
  <si>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</si>
  <si>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</si>
  <si>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</si>
  <si>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</si>
  <si>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</si>
  <si>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</si>
  <si>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</si>
  <si>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</si>
  <si>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</si>
  <si>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</si>
  <si>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</si>
  <si>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</si>
  <si>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</si>
  <si>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</si>
  <si>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</si>
  <si>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</si>
  <si>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</si>
  <si>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</si>
  <si>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</si>
  <si>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</si>
  <si>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</si>
  <si>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</si>
  <si>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</si>
  <si>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</si>
  <si>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</si>
  <si>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</si>
  <si>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</si>
  <si>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</si>
  <si>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</si>
  <si>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</si>
  <si>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</si>
  <si>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</si>
  <si>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</si>
  <si>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</si>
  <si>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</si>
  <si>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</si>
  <si>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</si>
  <si>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</si>
  <si>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</si>
  <si>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</si>
  <si>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</si>
  <si>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</si>
  <si>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</si>
  <si>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</si>
  <si>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</si>
  <si>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</si>
  <si>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</si>
  <si>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</si>
  <si>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</si>
  <si>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</si>
  <si>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</si>
  <si>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</si>
  <si>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</si>
  <si>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</si>
  <si>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</si>
  <si>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</si>
  <si>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</si>
  <si>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</si>
  <si>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</si>
  <si>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</si>
  <si>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</si>
  <si>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</si>
  <si>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</si>
  <si>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</si>
  <si>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Heat up at 2.5C/sec</t>
  </si>
  <si>
    <t>Hold at 300C for 60sec</t>
  </si>
  <si>
    <t>Deform sample</t>
  </si>
  <si>
    <t>0,8 @ 50/s</t>
  </si>
  <si>
    <t>Location</t>
  </si>
  <si>
    <t>Condition</t>
  </si>
  <si>
    <t>Transfer Bar</t>
  </si>
  <si>
    <t>Center</t>
  </si>
  <si>
    <t>27B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</si>
</sst>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/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411479</xdr:colOff>
      <xdr:row>40</xdr:row>
      <xdr:rowOff>7620</xdr:rowOff>
    </xdr:from>
    <xdr:to>
      <xdr:col>9</xdr:col>
      <xdr:colOff>716280</xdr:colOff>
      <xdr:row>54</xdr:row>
      <xdr:rowOff>116933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0690859" y="6393180"/>
          <a:ext cx="2971801" cy="29089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45720</xdr:colOff>
      <xdr:row>40</xdr:row>
      <xdr:rowOff>20088</xdr:rowOff>
    </xdr:from>
    <xdr:to>
      <xdr:col>18</xdr:col>
      <xdr:colOff>152399</xdr:colOff>
      <xdr:row>54</xdr:row>
      <xdr:rowOff>126785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485620" y="7883928"/>
          <a:ext cx="5105399" cy="289561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5"/>
  <sheetViews>
    <sheetView tabSelected="1" topLeftCell="B28" zoomScale="85" zoomScaleNormal="85" workbookViewId="0">
      <selection activeCell="D57" sqref="D57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16" t="s">
        <v>96</v>
      </c>
      <c r="C2" s="118"/>
    </row>
    <row r="3" spans="2:6" ht="15.75" thickBot="1" x14ac:dyDescent="0.3">
      <c r="B3" s="17" t="s">
        <v>42</v>
      </c>
      <c r="C3" s="36" t="s">
        <v>173</v>
      </c>
      <c r="E3" s="133" t="s">
        <v>86</v>
      </c>
      <c r="F3" s="134"/>
    </row>
    <row r="4" spans="2:6" x14ac:dyDescent="0.25">
      <c r="B4" s="33" t="s">
        <v>66</v>
      </c>
      <c r="C4" s="37"/>
      <c r="E4" s="138" t="s">
        <v>81</v>
      </c>
      <c r="F4" s="139"/>
    </row>
    <row r="5" spans="2:6" x14ac:dyDescent="0.25">
      <c r="B5" s="33" t="s">
        <v>80</v>
      </c>
      <c r="C5" s="37"/>
      <c r="E5" s="114" t="s">
        <v>85</v>
      </c>
      <c r="F5" s="115"/>
    </row>
    <row r="6" spans="2:6" ht="14.45" customHeight="1" x14ac:dyDescent="0.25">
      <c r="B6" s="25" t="s">
        <v>88</v>
      </c>
      <c r="C6" s="46"/>
      <c r="E6" s="140" t="s">
        <v>82</v>
      </c>
      <c r="F6" s="141"/>
    </row>
    <row r="7" spans="2:6" ht="14.45" customHeight="1" x14ac:dyDescent="0.25">
      <c r="B7" s="25" t="s">
        <v>89</v>
      </c>
      <c r="C7" s="46"/>
      <c r="E7" s="142" t="s">
        <v>83</v>
      </c>
      <c r="F7" s="143"/>
    </row>
    <row r="8" spans="2:6" ht="14.45" customHeight="1" thickBot="1" x14ac:dyDescent="0.3">
      <c r="B8" s="25" t="s">
        <v>90</v>
      </c>
      <c r="C8" s="46"/>
      <c r="E8" s="112" t="s">
        <v>84</v>
      </c>
      <c r="F8" s="113"/>
    </row>
    <row r="9" spans="2:6" ht="13.9" customHeight="1" x14ac:dyDescent="0.25">
      <c r="B9" s="25" t="s">
        <v>91</v>
      </c>
      <c r="C9" s="46"/>
      <c r="E9" s="32"/>
      <c r="F9" s="32"/>
    </row>
    <row r="10" spans="2:6" ht="13.9" customHeight="1" x14ac:dyDescent="0.25">
      <c r="B10" s="25" t="s">
        <v>92</v>
      </c>
      <c r="C10" s="46"/>
      <c r="E10" s="32"/>
      <c r="F10" s="32"/>
    </row>
    <row r="11" spans="2:6" ht="13.9" customHeight="1" x14ac:dyDescent="0.25">
      <c r="B11" s="25" t="s">
        <v>93</v>
      </c>
      <c r="C11" s="46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4" t="s">
        <v>116</v>
      </c>
    </row>
    <row r="17" spans="2:10" s="31" customFormat="1" ht="15.75" thickBot="1" x14ac:dyDescent="0.3"/>
    <row r="18" spans="2:10" s="31" customFormat="1" ht="15.75" thickBot="1" x14ac:dyDescent="0.3">
      <c r="B18" s="135" t="s">
        <v>94</v>
      </c>
      <c r="C18" s="136"/>
      <c r="D18" s="137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25" t="s">
        <v>0</v>
      </c>
      <c r="C20" s="23" t="s">
        <v>112</v>
      </c>
      <c r="D20" s="50"/>
    </row>
    <row r="21" spans="2:10" x14ac:dyDescent="0.25">
      <c r="B21" s="126"/>
      <c r="C21" s="18" t="s">
        <v>32</v>
      </c>
      <c r="D21" s="51"/>
    </row>
    <row r="22" spans="2:10" x14ac:dyDescent="0.25">
      <c r="B22" s="126"/>
      <c r="C22" s="18" t="s">
        <v>33</v>
      </c>
      <c r="D22" s="51"/>
    </row>
    <row r="23" spans="2:10" x14ac:dyDescent="0.25">
      <c r="B23" s="126"/>
      <c r="C23" s="18" t="s">
        <v>87</v>
      </c>
      <c r="D23" s="51"/>
    </row>
    <row r="24" spans="2:10" x14ac:dyDescent="0.25">
      <c r="B24" s="144"/>
      <c r="C24" s="145" t="s">
        <v>170</v>
      </c>
      <c r="D24" s="146" t="s">
        <v>171</v>
      </c>
    </row>
    <row r="25" spans="2:10" x14ac:dyDescent="0.25">
      <c r="B25" s="144"/>
      <c r="C25" s="145" t="s">
        <v>169</v>
      </c>
      <c r="D25" s="146" t="s">
        <v>172</v>
      </c>
    </row>
    <row r="26" spans="2:10" ht="15.75" thickBot="1" x14ac:dyDescent="0.3">
      <c r="B26" s="127"/>
      <c r="C26" s="24" t="s">
        <v>34</v>
      </c>
      <c r="D26" s="52"/>
    </row>
    <row r="27" spans="2:10" ht="31.5" thickTop="1" thickBot="1" x14ac:dyDescent="0.3">
      <c r="B27" s="125" t="s">
        <v>35</v>
      </c>
      <c r="C27" s="23" t="s">
        <v>113</v>
      </c>
      <c r="D27" s="43"/>
    </row>
    <row r="28" spans="2:10" ht="30.75" thickBot="1" x14ac:dyDescent="0.3">
      <c r="B28" s="126"/>
      <c r="C28" s="18" t="s">
        <v>36</v>
      </c>
      <c r="D28" s="40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26"/>
      <c r="C29" s="18" t="s">
        <v>54</v>
      </c>
      <c r="D29" s="82">
        <f>$D$47/$C$86</f>
        <v>3.0040000000000004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26"/>
      <c r="C30" s="18" t="s">
        <v>37</v>
      </c>
      <c r="D30" s="82">
        <f>$D$35/$C$86</f>
        <v>3.0040000000000004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26"/>
      <c r="C31" s="18" t="s">
        <v>38</v>
      </c>
      <c r="D31" s="82">
        <f>$F$49/$C$86</f>
        <v>0.98620000000000019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27"/>
      <c r="C32" s="24" t="s">
        <v>39</v>
      </c>
      <c r="D32" s="42" t="s">
        <v>40</v>
      </c>
    </row>
    <row r="33" spans="2:6" ht="15.75" thickTop="1" x14ac:dyDescent="0.25">
      <c r="B33" s="122" t="s">
        <v>41</v>
      </c>
      <c r="C33" s="18" t="s">
        <v>130</v>
      </c>
      <c r="D33" s="39">
        <f>$D$47</f>
        <v>30.040000000000003</v>
      </c>
    </row>
    <row r="34" spans="2:6" x14ac:dyDescent="0.25">
      <c r="B34" s="123"/>
      <c r="C34" s="18" t="s">
        <v>129</v>
      </c>
      <c r="D34" s="83">
        <f>$F$49</f>
        <v>9.8620000000000019</v>
      </c>
    </row>
    <row r="35" spans="2:6" x14ac:dyDescent="0.25">
      <c r="B35" s="123"/>
      <c r="C35" s="73" t="s">
        <v>128</v>
      </c>
      <c r="D35" s="40">
        <f>D47</f>
        <v>30.040000000000003</v>
      </c>
    </row>
    <row r="36" spans="2:6" ht="32.25" x14ac:dyDescent="0.25">
      <c r="B36" s="123"/>
      <c r="C36" s="18" t="s">
        <v>43</v>
      </c>
      <c r="D36" s="39">
        <f>D47*C86</f>
        <v>300.40000000000003</v>
      </c>
    </row>
    <row r="37" spans="2:6" x14ac:dyDescent="0.25">
      <c r="B37" s="123"/>
      <c r="C37" s="18" t="s">
        <v>44</v>
      </c>
      <c r="D37" s="40" t="s">
        <v>137</v>
      </c>
    </row>
    <row r="38" spans="2:6" ht="15.75" thickBot="1" x14ac:dyDescent="0.3">
      <c r="B38" s="124"/>
      <c r="C38" s="19" t="s">
        <v>45</v>
      </c>
      <c r="D38" s="41" t="s">
        <v>117</v>
      </c>
    </row>
    <row r="39" spans="2:6" ht="15.75" thickBot="1" x14ac:dyDescent="0.3"/>
    <row r="40" spans="2:6" ht="15.75" thickBot="1" x14ac:dyDescent="0.3">
      <c r="B40" s="116" t="s">
        <v>95</v>
      </c>
      <c r="C40" s="117"/>
      <c r="D40" s="117"/>
      <c r="E40" s="117"/>
      <c r="F40" s="118"/>
    </row>
    <row r="41" spans="2:6" ht="15.75" thickBot="1" x14ac:dyDescent="0.3">
      <c r="B41" s="5" t="s">
        <v>1</v>
      </c>
      <c r="C41" s="128" t="s">
        <v>2</v>
      </c>
      <c r="D41" s="129"/>
      <c r="E41" s="128" t="s">
        <v>3</v>
      </c>
      <c r="F41" s="129"/>
    </row>
    <row r="42" spans="2:6" ht="16.5" thickTop="1" thickBot="1" x14ac:dyDescent="0.3">
      <c r="B42" s="119" t="s">
        <v>4</v>
      </c>
      <c r="C42" s="6" t="s">
        <v>5</v>
      </c>
      <c r="D42" s="38">
        <v>30.04</v>
      </c>
      <c r="E42" s="6" t="s">
        <v>8</v>
      </c>
      <c r="F42" s="38">
        <v>9.9990000000000006</v>
      </c>
    </row>
    <row r="43" spans="2:6" ht="16.5" thickTop="1" thickBot="1" x14ac:dyDescent="0.3">
      <c r="B43" s="120"/>
      <c r="C43" s="3" t="s">
        <v>6</v>
      </c>
      <c r="D43" s="38">
        <v>30.04</v>
      </c>
      <c r="E43" s="3" t="s">
        <v>9</v>
      </c>
      <c r="F43" s="38">
        <v>9.9830000000000005</v>
      </c>
    </row>
    <row r="44" spans="2:6" ht="16.5" thickTop="1" thickBot="1" x14ac:dyDescent="0.3">
      <c r="B44" s="120"/>
      <c r="C44" s="3" t="s">
        <v>7</v>
      </c>
      <c r="D44" s="38">
        <v>30.04</v>
      </c>
      <c r="E44" s="3" t="s">
        <v>10</v>
      </c>
      <c r="F44" s="38">
        <v>9.9849999999999994</v>
      </c>
    </row>
    <row r="45" spans="2:6" ht="16.5" thickTop="1" thickBot="1" x14ac:dyDescent="0.3">
      <c r="B45" s="120"/>
      <c r="C45" s="3" t="s">
        <v>27</v>
      </c>
      <c r="D45" s="4" t="s">
        <v>27</v>
      </c>
      <c r="E45" s="3" t="s">
        <v>11</v>
      </c>
      <c r="F45" s="38">
        <v>10.005000000000001</v>
      </c>
    </row>
    <row r="46" spans="2:6" ht="16.5" thickTop="1" thickBot="1" x14ac:dyDescent="0.3">
      <c r="B46" s="121"/>
      <c r="C46" s="7" t="s">
        <v>27</v>
      </c>
      <c r="D46" s="8" t="s">
        <v>27</v>
      </c>
      <c r="E46" s="7" t="s">
        <v>12</v>
      </c>
      <c r="F46" s="38">
        <v>10.003</v>
      </c>
    </row>
    <row r="47" spans="2:6" ht="19.5" thickTop="1" thickBot="1" x14ac:dyDescent="0.3">
      <c r="B47" s="9" t="s">
        <v>23</v>
      </c>
      <c r="C47" s="10" t="s">
        <v>13</v>
      </c>
      <c r="D47" s="44">
        <f>AVERAGE(D42:D44)</f>
        <v>30.040000000000003</v>
      </c>
      <c r="E47" s="12" t="s">
        <v>140</v>
      </c>
      <c r="F47" s="78">
        <f>AVERAGE(F42:F46)</f>
        <v>9.995000000000001</v>
      </c>
    </row>
    <row r="48" spans="2:6" ht="19.5" thickTop="1" thickBot="1" x14ac:dyDescent="0.3">
      <c r="B48" s="9" t="s">
        <v>26</v>
      </c>
      <c r="C48" s="12" t="s">
        <v>20</v>
      </c>
      <c r="D48" s="44">
        <f>_xlfn.STDEV.P(D42:D44)</f>
        <v>3.5527136788005009E-15</v>
      </c>
      <c r="E48" s="12" t="s">
        <v>21</v>
      </c>
      <c r="F48" s="44">
        <f>_xlfn.STDEV.P(F42:F46)</f>
        <v>9.2086915465772919E-3</v>
      </c>
    </row>
    <row r="49" spans="2:6" ht="19.5" thickTop="1" thickBot="1" x14ac:dyDescent="0.3">
      <c r="B49" s="76" t="s">
        <v>141</v>
      </c>
      <c r="C49" s="77" t="s">
        <v>27</v>
      </c>
      <c r="D49" s="86" t="s">
        <v>27</v>
      </c>
      <c r="E49" s="77" t="s">
        <v>146</v>
      </c>
      <c r="F49" s="147">
        <f>F47-C83</f>
        <v>9.8620000000000019</v>
      </c>
    </row>
    <row r="50" spans="2:6" ht="19.5" thickTop="1" thickBot="1" x14ac:dyDescent="0.3">
      <c r="B50" s="76" t="s">
        <v>131</v>
      </c>
      <c r="C50" s="77" t="s">
        <v>27</v>
      </c>
      <c r="D50" s="80" t="s">
        <v>27</v>
      </c>
      <c r="E50" s="77" t="s">
        <v>132</v>
      </c>
      <c r="F50" s="81">
        <f>$F$48/$F$47</f>
        <v>9.2132981956751284E-4</v>
      </c>
    </row>
    <row r="51" spans="2:6" ht="18.75" thickTop="1" x14ac:dyDescent="0.25">
      <c r="B51" s="119" t="s">
        <v>22</v>
      </c>
      <c r="C51" s="6" t="s">
        <v>19</v>
      </c>
      <c r="D51" s="47">
        <v>31.37</v>
      </c>
      <c r="E51" s="6" t="s">
        <v>14</v>
      </c>
      <c r="F51" s="47">
        <v>4.9729999999999999</v>
      </c>
    </row>
    <row r="52" spans="2:6" x14ac:dyDescent="0.25">
      <c r="B52" s="120"/>
      <c r="C52" s="3" t="s">
        <v>27</v>
      </c>
      <c r="D52" s="4" t="s">
        <v>27</v>
      </c>
      <c r="E52" s="3" t="s">
        <v>15</v>
      </c>
      <c r="F52" s="48">
        <v>4.9749999999999996</v>
      </c>
    </row>
    <row r="53" spans="2:6" x14ac:dyDescent="0.25">
      <c r="B53" s="120"/>
      <c r="C53" s="3" t="s">
        <v>27</v>
      </c>
      <c r="D53" s="4" t="s">
        <v>27</v>
      </c>
      <c r="E53" s="3" t="s">
        <v>16</v>
      </c>
      <c r="F53" s="48">
        <v>4.9660000000000002</v>
      </c>
    </row>
    <row r="54" spans="2:6" x14ac:dyDescent="0.25">
      <c r="B54" s="120"/>
      <c r="C54" s="3" t="s">
        <v>27</v>
      </c>
      <c r="D54" s="4" t="s">
        <v>27</v>
      </c>
      <c r="E54" s="3" t="s">
        <v>17</v>
      </c>
      <c r="F54" s="48">
        <v>4.9669999999999996</v>
      </c>
    </row>
    <row r="55" spans="2:6" ht="15.75" thickBot="1" x14ac:dyDescent="0.3">
      <c r="B55" s="121"/>
      <c r="C55" s="7" t="s">
        <v>27</v>
      </c>
      <c r="D55" s="8" t="s">
        <v>27</v>
      </c>
      <c r="E55" s="7" t="s">
        <v>18</v>
      </c>
      <c r="F55" s="49">
        <v>4.9610000000000003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8">
        <f>AVERAGE(F51:F55)</f>
        <v>4.9683999999999999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5">
        <f>_xlfn.STDEV.S(F51:F55)</f>
        <v>5.6391488719484467E-3</v>
      </c>
    </row>
    <row r="58" spans="2:6" ht="19.5" thickTop="1" thickBot="1" x14ac:dyDescent="0.3">
      <c r="B58" s="9" t="s">
        <v>131</v>
      </c>
      <c r="C58" s="12" t="s">
        <v>27</v>
      </c>
      <c r="D58" s="79" t="s">
        <v>27</v>
      </c>
      <c r="E58" s="12" t="s">
        <v>133</v>
      </c>
      <c r="F58" s="78">
        <f>$F$57/$F$56</f>
        <v>1.135002993307392E-3</v>
      </c>
    </row>
    <row r="59" spans="2:6" ht="16.5" thickTop="1" thickBot="1" x14ac:dyDescent="0.3">
      <c r="B59" s="92"/>
      <c r="C59" s="92"/>
      <c r="D59" s="93"/>
      <c r="E59" s="92"/>
      <c r="F59" s="94"/>
    </row>
    <row r="60" spans="2:6" ht="15.75" thickBot="1" x14ac:dyDescent="0.3">
      <c r="B60" s="130" t="s">
        <v>142</v>
      </c>
      <c r="C60" s="131"/>
      <c r="D60" s="131"/>
      <c r="E60" s="132"/>
      <c r="F60" s="94"/>
    </row>
    <row r="61" spans="2:6" ht="15.75" thickBot="1" x14ac:dyDescent="0.3">
      <c r="B61" s="100" t="s">
        <v>162</v>
      </c>
      <c r="C61" s="101" t="s">
        <v>143</v>
      </c>
      <c r="D61" s="102" t="s">
        <v>144</v>
      </c>
      <c r="E61" s="101" t="s">
        <v>145</v>
      </c>
      <c r="F61" s="94"/>
    </row>
    <row r="62" spans="2:6" x14ac:dyDescent="0.25">
      <c r="B62" s="65" t="s">
        <v>147</v>
      </c>
      <c r="C62" s="103">
        <v>-0.8</v>
      </c>
      <c r="D62" s="98"/>
      <c r="E62" s="99"/>
      <c r="F62" s="94"/>
    </row>
    <row r="63" spans="2:6" x14ac:dyDescent="0.25">
      <c r="B63" s="85" t="s">
        <v>150</v>
      </c>
      <c r="C63" s="104">
        <v>50</v>
      </c>
      <c r="D63" s="95"/>
      <c r="E63" s="4"/>
      <c r="F63" s="94"/>
    </row>
    <row r="64" spans="2:6" x14ac:dyDescent="0.25">
      <c r="B64" s="85" t="s">
        <v>151</v>
      </c>
      <c r="C64" s="105">
        <f>F49*(-1+EXP(C62*$C$87))</f>
        <v>-4.9292877554470982</v>
      </c>
      <c r="D64" s="95"/>
      <c r="E64" s="4"/>
      <c r="F64" s="94"/>
    </row>
    <row r="65" spans="2:6" x14ac:dyDescent="0.25">
      <c r="B65" s="85" t="s">
        <v>160</v>
      </c>
      <c r="C65" s="106"/>
      <c r="D65" s="95"/>
      <c r="E65" s="4"/>
      <c r="F65" s="94"/>
    </row>
    <row r="66" spans="2:6" x14ac:dyDescent="0.25">
      <c r="B66" s="85" t="s">
        <v>161</v>
      </c>
      <c r="C66" s="106"/>
      <c r="D66" s="95"/>
      <c r="E66" s="4"/>
      <c r="F66" s="94"/>
    </row>
    <row r="67" spans="2:6" ht="18" x14ac:dyDescent="0.25">
      <c r="B67" s="85" t="s">
        <v>152</v>
      </c>
      <c r="C67" s="105">
        <f>$F$49</f>
        <v>9.8620000000000019</v>
      </c>
      <c r="D67" s="95"/>
      <c r="E67" s="4"/>
      <c r="F67" s="94"/>
    </row>
    <row r="68" spans="2:6" ht="18" x14ac:dyDescent="0.25">
      <c r="B68" s="85" t="s">
        <v>153</v>
      </c>
      <c r="C68" s="105">
        <f>$F$56</f>
        <v>4.9683999999999999</v>
      </c>
      <c r="D68" s="95"/>
      <c r="E68" s="4"/>
      <c r="F68" s="94"/>
    </row>
    <row r="69" spans="2:6" x14ac:dyDescent="0.25">
      <c r="B69" s="110" t="s">
        <v>154</v>
      </c>
      <c r="C69" s="105">
        <f>C68-C67</f>
        <v>-4.8936000000000019</v>
      </c>
      <c r="D69" s="95"/>
      <c r="E69" s="4"/>
      <c r="F69" s="94"/>
    </row>
    <row r="70" spans="2:6" x14ac:dyDescent="0.25">
      <c r="B70" s="85" t="s">
        <v>148</v>
      </c>
      <c r="C70" s="107"/>
      <c r="D70" s="95"/>
      <c r="E70" s="4"/>
      <c r="F70" s="94"/>
    </row>
    <row r="71" spans="2:6" x14ac:dyDescent="0.25">
      <c r="B71" s="85" t="s">
        <v>149</v>
      </c>
      <c r="C71" s="107"/>
      <c r="D71" s="95"/>
      <c r="E71" s="4"/>
      <c r="F71" s="94"/>
    </row>
    <row r="72" spans="2:6" x14ac:dyDescent="0.25">
      <c r="B72" s="85" t="s">
        <v>155</v>
      </c>
      <c r="C72" s="108">
        <f>(1/$C$87)*LN((C67+C69)/C67)</f>
        <v>-0.79167567103237069</v>
      </c>
      <c r="D72" s="95"/>
      <c r="E72" s="4"/>
      <c r="F72" s="94"/>
    </row>
    <row r="73" spans="2:6" x14ac:dyDescent="0.25">
      <c r="B73" s="85" t="s">
        <v>158</v>
      </c>
      <c r="C73" s="105">
        <f>C62-C72</f>
        <v>-8.3243289676293575E-3</v>
      </c>
      <c r="D73" s="95"/>
      <c r="E73" s="4"/>
      <c r="F73" s="94"/>
    </row>
    <row r="74" spans="2:6" x14ac:dyDescent="0.25">
      <c r="B74" s="85" t="s">
        <v>159</v>
      </c>
      <c r="C74" s="148">
        <f>(C64-C69)*1000</f>
        <v>-35.687755447096237</v>
      </c>
      <c r="D74" s="95"/>
      <c r="E74" s="4"/>
      <c r="F74" s="94"/>
    </row>
    <row r="75" spans="2:6" ht="15.75" thickBot="1" x14ac:dyDescent="0.3">
      <c r="B75" s="2" t="s">
        <v>163</v>
      </c>
      <c r="C75" s="109">
        <f>C63-C71</f>
        <v>50</v>
      </c>
      <c r="D75" s="96"/>
      <c r="E75" s="97"/>
      <c r="F75" s="94"/>
    </row>
    <row r="76" spans="2:6" x14ac:dyDescent="0.25">
      <c r="B76" s="92"/>
      <c r="C76" s="92"/>
      <c r="D76" s="93"/>
      <c r="E76" s="92"/>
      <c r="F76" s="94"/>
    </row>
    <row r="77" spans="2:6" x14ac:dyDescent="0.25">
      <c r="B77" s="92"/>
      <c r="C77" s="92"/>
      <c r="D77" s="93"/>
      <c r="E77" s="92"/>
      <c r="F77" s="94"/>
    </row>
    <row r="78" spans="2:6" x14ac:dyDescent="0.25">
      <c r="B78" s="92"/>
      <c r="C78" s="92"/>
      <c r="D78" s="93"/>
      <c r="E78" s="92"/>
      <c r="F78" s="94"/>
    </row>
    <row r="79" spans="2:6" ht="15.75" thickBot="1" x14ac:dyDescent="0.3"/>
    <row r="80" spans="2:6" ht="15.75" thickBot="1" x14ac:dyDescent="0.3">
      <c r="B80" s="116" t="s">
        <v>97</v>
      </c>
      <c r="C80" s="117"/>
      <c r="D80" s="118"/>
    </row>
    <row r="81" spans="2:4" ht="15.75" thickBot="1" x14ac:dyDescent="0.3">
      <c r="B81" s="5" t="s">
        <v>31</v>
      </c>
      <c r="C81" s="5" t="s">
        <v>67</v>
      </c>
      <c r="D81" s="64" t="s">
        <v>68</v>
      </c>
    </row>
    <row r="82" spans="2:4" ht="16.5" thickTop="1" thickBot="1" x14ac:dyDescent="0.3">
      <c r="B82" s="87" t="s">
        <v>139</v>
      </c>
      <c r="C82" s="91">
        <v>0.23</v>
      </c>
      <c r="D82" s="88" t="s">
        <v>126</v>
      </c>
    </row>
    <row r="83" spans="2:4" ht="15.75" thickTop="1" x14ac:dyDescent="0.25">
      <c r="B83" s="84" t="s">
        <v>138</v>
      </c>
      <c r="C83" s="90">
        <v>0.13300000000000001</v>
      </c>
      <c r="D83" s="89" t="s">
        <v>126</v>
      </c>
    </row>
    <row r="84" spans="2:4" x14ac:dyDescent="0.25">
      <c r="B84" s="1" t="s">
        <v>100</v>
      </c>
      <c r="C84" s="69">
        <v>300</v>
      </c>
      <c r="D84" s="67" t="s">
        <v>109</v>
      </c>
    </row>
    <row r="85" spans="2:4" x14ac:dyDescent="0.25">
      <c r="B85" s="65" t="s">
        <v>69</v>
      </c>
      <c r="C85" s="70" t="s">
        <v>108</v>
      </c>
      <c r="D85" s="66"/>
    </row>
    <row r="86" spans="2:4" x14ac:dyDescent="0.25">
      <c r="B86" s="65" t="s">
        <v>125</v>
      </c>
      <c r="C86" s="70">
        <v>10</v>
      </c>
      <c r="D86" s="66" t="s">
        <v>126</v>
      </c>
    </row>
    <row r="87" spans="2:4" x14ac:dyDescent="0.25">
      <c r="B87" s="65" t="s">
        <v>156</v>
      </c>
      <c r="C87" s="70">
        <v>0.86599999999999999</v>
      </c>
      <c r="D87" s="66"/>
    </row>
    <row r="88" spans="2:4" x14ac:dyDescent="0.25">
      <c r="B88" s="65" t="s">
        <v>157</v>
      </c>
      <c r="C88" s="70">
        <v>0.86599999999999999</v>
      </c>
      <c r="D88" s="66"/>
    </row>
    <row r="89" spans="2:4" x14ac:dyDescent="0.25">
      <c r="B89" s="65" t="s">
        <v>104</v>
      </c>
      <c r="C89" s="70">
        <v>10</v>
      </c>
      <c r="D89" s="66" t="s">
        <v>106</v>
      </c>
    </row>
    <row r="90" spans="2:4" x14ac:dyDescent="0.25">
      <c r="B90" s="65" t="s">
        <v>105</v>
      </c>
      <c r="C90" s="70">
        <v>50000</v>
      </c>
      <c r="D90" s="66" t="s">
        <v>106</v>
      </c>
    </row>
    <row r="91" spans="2:4" x14ac:dyDescent="0.25">
      <c r="B91" s="1" t="s">
        <v>39</v>
      </c>
      <c r="C91" s="71"/>
      <c r="D91" s="67"/>
    </row>
    <row r="92" spans="2:4" x14ac:dyDescent="0.25">
      <c r="B92" s="1" t="s">
        <v>70</v>
      </c>
      <c r="C92" s="71" t="s">
        <v>107</v>
      </c>
      <c r="D92" s="67"/>
    </row>
    <row r="93" spans="2:4" x14ac:dyDescent="0.25">
      <c r="B93" s="1" t="s">
        <v>71</v>
      </c>
      <c r="C93" s="71" t="s">
        <v>118</v>
      </c>
      <c r="D93" s="67"/>
    </row>
    <row r="94" spans="2:4" x14ac:dyDescent="0.25">
      <c r="B94" s="1" t="s">
        <v>72</v>
      </c>
      <c r="C94" s="75" t="s">
        <v>122</v>
      </c>
      <c r="D94" s="67" t="s">
        <v>109</v>
      </c>
    </row>
    <row r="95" spans="2:4" x14ac:dyDescent="0.25">
      <c r="B95" s="1" t="s">
        <v>76</v>
      </c>
      <c r="C95" s="71" t="s">
        <v>119</v>
      </c>
      <c r="D95" s="67"/>
    </row>
    <row r="96" spans="2:4" x14ac:dyDescent="0.25">
      <c r="B96" s="1" t="s">
        <v>77</v>
      </c>
      <c r="C96" s="71" t="s">
        <v>136</v>
      </c>
      <c r="D96" s="67"/>
    </row>
    <row r="97" spans="2:6" x14ac:dyDescent="0.25">
      <c r="B97" s="1" t="s">
        <v>73</v>
      </c>
      <c r="C97" s="71" t="s">
        <v>135</v>
      </c>
      <c r="D97" s="67"/>
    </row>
    <row r="98" spans="2:6" x14ac:dyDescent="0.25">
      <c r="B98" s="1" t="s">
        <v>74</v>
      </c>
      <c r="C98" s="71" t="s">
        <v>134</v>
      </c>
      <c r="D98" s="67"/>
    </row>
    <row r="99" spans="2:6" x14ac:dyDescent="0.25">
      <c r="B99" s="1" t="s">
        <v>75</v>
      </c>
      <c r="C99" s="71" t="s">
        <v>123</v>
      </c>
      <c r="D99" s="67"/>
    </row>
    <row r="100" spans="2:6" x14ac:dyDescent="0.25">
      <c r="B100" s="1" t="s">
        <v>78</v>
      </c>
      <c r="C100" s="71" t="s">
        <v>27</v>
      </c>
      <c r="D100" s="67"/>
    </row>
    <row r="101" spans="2:6" x14ac:dyDescent="0.25">
      <c r="B101" s="1" t="s">
        <v>103</v>
      </c>
      <c r="C101" s="71"/>
      <c r="D101" s="67"/>
    </row>
    <row r="102" spans="2:6" x14ac:dyDescent="0.25">
      <c r="B102" s="1" t="s">
        <v>102</v>
      </c>
      <c r="C102" s="71" t="s">
        <v>120</v>
      </c>
      <c r="D102" s="67"/>
    </row>
    <row r="103" spans="2:6" ht="15.75" thickBot="1" x14ac:dyDescent="0.3">
      <c r="B103" s="2" t="s">
        <v>101</v>
      </c>
      <c r="C103" s="72" t="s">
        <v>121</v>
      </c>
      <c r="D103" s="68"/>
    </row>
    <row r="104" spans="2:6" ht="15.75" thickBot="1" x14ac:dyDescent="0.3"/>
    <row r="105" spans="2:6" ht="14.45" customHeight="1" thickBot="1" x14ac:dyDescent="0.3">
      <c r="B105" s="116" t="s">
        <v>99</v>
      </c>
      <c r="C105" s="117"/>
      <c r="D105" s="117"/>
      <c r="E105" s="118"/>
      <c r="F105" s="111"/>
    </row>
    <row r="106" spans="2:6" ht="15.75" thickBot="1" x14ac:dyDescent="0.3">
      <c r="B106" s="53" t="s">
        <v>111</v>
      </c>
      <c r="C106" s="54" t="s">
        <v>110</v>
      </c>
      <c r="D106" s="53" t="s">
        <v>98</v>
      </c>
      <c r="E106" s="55" t="s">
        <v>87</v>
      </c>
    </row>
    <row r="107" spans="2:6" x14ac:dyDescent="0.25">
      <c r="B107" s="56">
        <v>0</v>
      </c>
      <c r="C107" s="57">
        <v>0</v>
      </c>
      <c r="D107" s="56"/>
      <c r="E107" s="58"/>
    </row>
    <row r="108" spans="2:6" x14ac:dyDescent="0.25">
      <c r="B108" s="59">
        <v>120</v>
      </c>
      <c r="C108" s="60">
        <v>300</v>
      </c>
      <c r="D108" s="59"/>
      <c r="E108" s="51" t="s">
        <v>165</v>
      </c>
    </row>
    <row r="109" spans="2:6" x14ac:dyDescent="0.25">
      <c r="B109" s="59">
        <v>60</v>
      </c>
      <c r="C109" s="60">
        <v>300</v>
      </c>
      <c r="D109" s="59"/>
      <c r="E109" s="51" t="s">
        <v>166</v>
      </c>
    </row>
    <row r="110" spans="2:6" x14ac:dyDescent="0.25">
      <c r="B110" s="59">
        <v>1</v>
      </c>
      <c r="C110" s="60">
        <v>300</v>
      </c>
      <c r="D110" s="59" t="s">
        <v>168</v>
      </c>
      <c r="E110" s="51" t="s">
        <v>167</v>
      </c>
    </row>
    <row r="111" spans="2:6" x14ac:dyDescent="0.25">
      <c r="B111" s="59">
        <v>1</v>
      </c>
      <c r="C111" s="60">
        <v>0</v>
      </c>
      <c r="D111" s="59"/>
      <c r="E111" s="51" t="s">
        <v>164</v>
      </c>
    </row>
    <row r="112" spans="2:6" x14ac:dyDescent="0.25">
      <c r="B112" s="59">
        <v>90</v>
      </c>
      <c r="C112" s="60">
        <v>0</v>
      </c>
      <c r="D112" s="59"/>
      <c r="E112" s="51" t="s">
        <v>164</v>
      </c>
    </row>
    <row r="113" spans="2:5" x14ac:dyDescent="0.25">
      <c r="B113" s="59"/>
      <c r="C113" s="60"/>
      <c r="D113" s="59"/>
      <c r="E113" s="51"/>
    </row>
    <row r="114" spans="2:5" x14ac:dyDescent="0.25">
      <c r="B114" s="59"/>
      <c r="C114" s="60"/>
      <c r="D114" s="59"/>
      <c r="E114" s="51"/>
    </row>
    <row r="115" spans="2:5" x14ac:dyDescent="0.25">
      <c r="B115" s="59"/>
      <c r="C115" s="60"/>
      <c r="D115" s="59"/>
      <c r="E115" s="51"/>
    </row>
    <row r="116" spans="2:5" x14ac:dyDescent="0.25">
      <c r="B116" s="59"/>
      <c r="C116" s="60"/>
      <c r="D116" s="59"/>
      <c r="E116" s="51"/>
    </row>
    <row r="117" spans="2:5" x14ac:dyDescent="0.25">
      <c r="B117" s="59"/>
      <c r="C117" s="60"/>
      <c r="D117" s="59"/>
      <c r="E117" s="51"/>
    </row>
    <row r="118" spans="2:5" x14ac:dyDescent="0.25">
      <c r="B118" s="59"/>
      <c r="C118" s="60"/>
      <c r="D118" s="59"/>
      <c r="E118" s="51"/>
    </row>
    <row r="119" spans="2:5" x14ac:dyDescent="0.25">
      <c r="B119" s="59"/>
      <c r="C119" s="60"/>
      <c r="D119" s="59"/>
      <c r="E119" s="51"/>
    </row>
    <row r="120" spans="2:5" x14ac:dyDescent="0.25">
      <c r="B120" s="59"/>
      <c r="C120" s="60"/>
      <c r="D120" s="59"/>
      <c r="E120" s="51"/>
    </row>
    <row r="121" spans="2:5" x14ac:dyDescent="0.25">
      <c r="B121" s="59"/>
      <c r="C121" s="60"/>
      <c r="D121" s="59"/>
      <c r="E121" s="51"/>
    </row>
    <row r="122" spans="2:5" x14ac:dyDescent="0.25">
      <c r="B122" s="59"/>
      <c r="C122" s="60"/>
      <c r="D122" s="59"/>
      <c r="E122" s="51"/>
    </row>
    <row r="123" spans="2:5" x14ac:dyDescent="0.25">
      <c r="B123" s="59"/>
      <c r="C123" s="60"/>
      <c r="D123" s="59"/>
      <c r="E123" s="51"/>
    </row>
    <row r="124" spans="2:5" x14ac:dyDescent="0.25">
      <c r="B124" s="59"/>
      <c r="C124" s="60"/>
      <c r="D124" s="59"/>
      <c r="E124" s="51"/>
    </row>
    <row r="125" spans="2:5" x14ac:dyDescent="0.25">
      <c r="B125" s="59"/>
      <c r="C125" s="60"/>
      <c r="D125" s="59"/>
      <c r="E125" s="51"/>
    </row>
    <row r="126" spans="2:5" x14ac:dyDescent="0.25">
      <c r="B126" s="59"/>
      <c r="C126" s="60"/>
      <c r="D126" s="59"/>
      <c r="E126" s="51"/>
    </row>
    <row r="127" spans="2:5" x14ac:dyDescent="0.25">
      <c r="B127" s="59"/>
      <c r="C127" s="60"/>
      <c r="D127" s="59"/>
      <c r="E127" s="51"/>
    </row>
    <row r="128" spans="2:5" x14ac:dyDescent="0.25">
      <c r="B128" s="59"/>
      <c r="C128" s="60"/>
      <c r="D128" s="59"/>
      <c r="E128" s="51"/>
    </row>
    <row r="129" spans="2:5" x14ac:dyDescent="0.25">
      <c r="B129" s="59"/>
      <c r="C129" s="60"/>
      <c r="D129" s="59"/>
      <c r="E129" s="51"/>
    </row>
    <row r="130" spans="2:5" x14ac:dyDescent="0.25">
      <c r="B130" s="59"/>
      <c r="C130" s="60"/>
      <c r="D130" s="59"/>
      <c r="E130" s="51"/>
    </row>
    <row r="131" spans="2:5" x14ac:dyDescent="0.25">
      <c r="B131" s="59"/>
      <c r="C131" s="60"/>
      <c r="D131" s="59"/>
      <c r="E131" s="51"/>
    </row>
    <row r="132" spans="2:5" x14ac:dyDescent="0.25">
      <c r="B132" s="59"/>
      <c r="C132" s="60"/>
      <c r="D132" s="59"/>
      <c r="E132" s="51"/>
    </row>
    <row r="133" spans="2:5" x14ac:dyDescent="0.25">
      <c r="B133" s="59"/>
      <c r="C133" s="60"/>
      <c r="D133" s="59"/>
      <c r="E133" s="51"/>
    </row>
    <row r="134" spans="2:5" x14ac:dyDescent="0.25">
      <c r="B134" s="59"/>
      <c r="C134" s="60"/>
      <c r="D134" s="59"/>
      <c r="E134" s="51"/>
    </row>
    <row r="135" spans="2:5" ht="15.75" thickBot="1" x14ac:dyDescent="0.3">
      <c r="B135" s="61">
        <f>SUM(B107:B112)</f>
        <v>272</v>
      </c>
      <c r="C135" s="62"/>
      <c r="D135" s="61"/>
      <c r="E135" s="63"/>
    </row>
  </sheetData>
  <mergeCells count="19">
    <mergeCell ref="E4:F4"/>
    <mergeCell ref="E6:F6"/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2022-06-16T11:02:46Z</dcterms:modified>
</cp:coreProperties>
</file>