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NAB Credit Card Payments\"/>
    </mc:Choice>
  </mc:AlternateContent>
  <bookViews>
    <workbookView xWindow="0" yWindow="0" windowWidth="28800" windowHeight="14235" activeTab="4"/>
  </bookViews>
  <sheets>
    <sheet name="Title Page" sheetId="7" r:id="rId1"/>
    <sheet name="NAB CreditCards" sheetId="1" r:id="rId2"/>
    <sheet name="NAB DATA" sheetId="6" r:id="rId3"/>
    <sheet name="COMPOSE_NAB_dev" sheetId="4" state="hidden" r:id="rId4"/>
    <sheet name="COMPOSE_NAB" sheetId="5" r:id="rId5"/>
  </sheets>
  <externalReferences>
    <externalReference r:id="rId6"/>
    <externalReference r:id="rId7"/>
  </externalReferences>
  <definedNames>
    <definedName name="DefectList" localSheetId="0">'[1]Data (Do not use)'!$H$2:$H$3</definedName>
    <definedName name="DefectList">'[2]Data (Do not use)'!$H$2:$H$3</definedName>
    <definedName name="DefectStatus" localSheetId="0">'[1]Data (Do not use)'!$B$2:$B$5</definedName>
    <definedName name="DefectStatus">'[2]Data (Do not use)'!$B$2:$B$5</definedName>
    <definedName name="Orion_Utility_Billing_System" localSheetId="4">COUNTA(INDEX(ValData,,MATCH('[2]Engage User'!XFD1,'[2]Data (Do not use)'!$1:$1,0)))</definedName>
    <definedName name="Orion_Utility_Billing_System" localSheetId="1">COUNTA(INDEX(ValData,,MATCH('NAB CreditCards'!XFD1,'[2]Data (Do not use)'!$1:$1,0)))</definedName>
    <definedName name="Orion_Utility_Billing_System" localSheetId="2">COUNTA(INDEX(ValData,,MATCH('[2]Engage User'!XFD1,'[2]Data (Do not use)'!$1:$1,0)))</definedName>
    <definedName name="Orion_Utility_Billing_System" localSheetId="0">COUNTA(INDEX(ValData,,MATCH(#REF!,'[1]Data (Do not use)'!$1:$1,0)))</definedName>
    <definedName name="Orion_Utility_Billing_System">COUNTA(INDEX(ValData,,MATCH('[2]Engage User'!XFD1,'[2]Data (Do not use)'!$1:$1,0)))</definedName>
    <definedName name="Priority" localSheetId="0">'[1]Data (Do not use)'!$E$2:$E$4</definedName>
    <definedName name="Priority">'[2]Data (Do not use)'!$E$2:$E$4</definedName>
    <definedName name="Ref_ProjectJobLogNO">'Title Page'!$E$15</definedName>
    <definedName name="Ref_ProjectName" localSheetId="0">'Title Page'!$A$14</definedName>
    <definedName name="Ref_ProjectName">'[2]Title Page'!$A$14</definedName>
    <definedName name="Severity" localSheetId="0">'[1]Data (Do not use)'!$G$2:$G$6</definedName>
    <definedName name="Severity">'[2]Data (Do not use)'!$G$2:$G$6</definedName>
    <definedName name="Testers" localSheetId="0">'[1]Data (Do not use)'!$F$2:$F$11</definedName>
    <definedName name="Testers">'[2]Data (Do not use)'!$F$2:$F$11</definedName>
    <definedName name="teststatus" localSheetId="0">'[1]Data (Do not use)'!$A$2:$A$9</definedName>
    <definedName name="teststatus">'[2]Data (Do not use)'!$A$2:$A$9</definedName>
    <definedName name="Z_3EC33A60_4E82_4349_B58A_BD8EADCAD487_.wvu.Rows" localSheetId="1" hidden="1">'NAB CreditCards'!$35:$50,'NAB CreditCards'!$64:$77,'NAB CreditCards'!$91:$104,'NAB CreditCards'!$110:$122</definedName>
    <definedName name="Z_49256B5F_0545_4173_93DD_6FCD6C039015_.wvu.Rows" localSheetId="1" hidden="1">'NAB CreditCards'!$35:$50,'NAB CreditCards'!$64:$77,'NAB CreditCards'!$91:$104,'NAB CreditCards'!$110:$122</definedName>
    <definedName name="Z_6254DE0F_72E6_4FB3_BBB1_9A30823CA944_.wvu.Rows" localSheetId="1" hidden="1">'NAB CreditCards'!$35:$50,'NAB CreditCards'!$64:$77,'NAB CreditCards'!$91:$104,'NAB CreditCards'!$110:$122</definedName>
    <definedName name="Z_85A8096E_C9D5_4E86_B630_5D90252F4616_.wvu.Rows" localSheetId="1" hidden="1">'NAB CreditCards'!$35:$50,'NAB CreditCards'!$64:$77,'NAB CreditCards'!$91:$104,'NAB CreditCards'!$110:$122</definedName>
    <definedName name="Z_8A065242_3DB3_4F38_BD5F_E481A35B2578_.wvu.Rows" localSheetId="1" hidden="1">'NAB CreditCards'!$35:$50,'NAB CreditCards'!$64:$77,'NAB CreditCards'!$91:$104,'NAB CreditCards'!$110:$122</definedName>
    <definedName name="Z_BD892DF3_73A6_45CD_A5A1_2915E41E00DC_.wvu.Rows" localSheetId="1" hidden="1">'NAB CreditCards'!$35:$50,'NAB CreditCards'!$64:$77,'NAB CreditCards'!$91:$104,'NAB CreditCards'!$110:$122</definedName>
    <definedName name="Z_FB776605_C654_4615_8C2B_5A09D9006730_.wvu.Rows" localSheetId="1" hidden="1">'NAB CreditCards'!$35:$50,'NAB CreditCards'!$64:$77,'NAB CreditCards'!$91:$104,'NAB CreditCards'!$110:$122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5" l="1"/>
  <c r="M5" i="5"/>
  <c r="M4" i="5"/>
  <c r="B20" i="5" s="1"/>
  <c r="B21" i="5"/>
  <c r="B22" i="5"/>
  <c r="R4" i="5"/>
  <c r="R5" i="5"/>
  <c r="R6" i="5"/>
  <c r="R7" i="5"/>
  <c r="R8" i="5"/>
  <c r="R9" i="5"/>
  <c r="C27" i="7" l="1"/>
  <c r="C26" i="7"/>
  <c r="C25" i="7"/>
  <c r="C24" i="7"/>
  <c r="C23" i="7"/>
  <c r="B25" i="5" l="1"/>
  <c r="A25" i="5" s="1"/>
  <c r="S6" i="5"/>
  <c r="S4" i="5" l="1"/>
  <c r="S5" i="5"/>
  <c r="S7" i="5"/>
  <c r="S9" i="5"/>
  <c r="S8" i="5"/>
  <c r="B24" i="5"/>
  <c r="A24" i="5" s="1"/>
  <c r="B23" i="5"/>
  <c r="A23" i="5" s="1"/>
  <c r="A21" i="5"/>
  <c r="A22" i="5"/>
  <c r="C14" i="4"/>
  <c r="C13" i="4" s="1"/>
  <c r="AE5" i="4"/>
  <c r="AC5" i="4"/>
  <c r="AA5" i="4"/>
  <c r="Y5" i="4"/>
  <c r="W5" i="4"/>
  <c r="U5" i="4"/>
  <c r="S5" i="4"/>
  <c r="Q5" i="4"/>
  <c r="O5" i="4"/>
  <c r="M5" i="4"/>
  <c r="K5" i="4"/>
  <c r="I5" i="4"/>
  <c r="G5" i="4"/>
  <c r="E5" i="4"/>
  <c r="AC8" i="4"/>
  <c r="AD8" i="4" s="1"/>
  <c r="W8" i="4"/>
  <c r="X8" i="4" s="1"/>
  <c r="U8" i="4"/>
  <c r="V8" i="4" s="1"/>
  <c r="S8" i="4"/>
  <c r="T8" i="4" s="1"/>
  <c r="Q8" i="4"/>
  <c r="R8" i="4" s="1"/>
  <c r="M8" i="4"/>
  <c r="N8" i="4" s="1"/>
  <c r="K8" i="4"/>
  <c r="L8" i="4" s="1"/>
  <c r="I8" i="4"/>
  <c r="J8" i="4" s="1"/>
  <c r="E8" i="4"/>
  <c r="F8" i="4" s="1"/>
  <c r="D8" i="4"/>
  <c r="AF7" i="4"/>
  <c r="AE8" i="4" s="1"/>
  <c r="AF8" i="4" s="1"/>
  <c r="AD7" i="4"/>
  <c r="AB7" i="4"/>
  <c r="AA8" i="4" s="1"/>
  <c r="AB8" i="4" s="1"/>
  <c r="Z7" i="4"/>
  <c r="Y8" i="4" s="1"/>
  <c r="Z8" i="4" s="1"/>
  <c r="X7" i="4"/>
  <c r="V7" i="4"/>
  <c r="T7" i="4"/>
  <c r="R7" i="4"/>
  <c r="P7" i="4"/>
  <c r="O8" i="4" s="1"/>
  <c r="P8" i="4" s="1"/>
  <c r="N7" i="4"/>
  <c r="L7" i="4"/>
  <c r="J7" i="4"/>
  <c r="H7" i="4"/>
  <c r="G8" i="4" s="1"/>
  <c r="H8" i="4" s="1"/>
  <c r="F7" i="4"/>
  <c r="D7" i="4"/>
  <c r="L5" i="4"/>
  <c r="AF5" i="4"/>
  <c r="AD5" i="4"/>
  <c r="AB5" i="4"/>
  <c r="Z5" i="4"/>
  <c r="P5" i="4"/>
  <c r="N5" i="4"/>
  <c r="X5" i="4"/>
  <c r="V5" i="4"/>
  <c r="T5" i="4"/>
  <c r="D5" i="4"/>
  <c r="F5" i="4"/>
  <c r="J5" i="4"/>
  <c r="AF4" i="4"/>
  <c r="AD4" i="4"/>
  <c r="AB4" i="4"/>
  <c r="Z4" i="4"/>
  <c r="X4" i="4"/>
  <c r="V4" i="4"/>
  <c r="T4" i="4"/>
  <c r="R4" i="4"/>
  <c r="P4" i="4"/>
  <c r="N4" i="4"/>
  <c r="L4" i="4"/>
  <c r="J4" i="4"/>
  <c r="H4" i="4"/>
  <c r="F4" i="4"/>
  <c r="D4" i="4"/>
  <c r="A20" i="5" l="1"/>
  <c r="R5" i="4"/>
  <c r="H5" i="4"/>
  <c r="A1" i="1" l="1"/>
</calcChain>
</file>

<file path=xl/sharedStrings.xml><?xml version="1.0" encoding="utf-8"?>
<sst xmlns="http://schemas.openxmlformats.org/spreadsheetml/2006/main" count="712" uniqueCount="273">
  <si>
    <t>System Tests</t>
  </si>
  <si>
    <t>Tested by</t>
  </si>
  <si>
    <t>Developer</t>
  </si>
  <si>
    <t>Database</t>
  </si>
  <si>
    <t>TESTCASE 1</t>
  </si>
  <si>
    <t>Business/Functional Requirements</t>
  </si>
  <si>
    <t>Settings/Pre Conditions</t>
  </si>
  <si>
    <t>Test ID</t>
  </si>
  <si>
    <t>Testers</t>
  </si>
  <si>
    <t>Scenarios</t>
  </si>
  <si>
    <t>Expected Results</t>
  </si>
  <si>
    <t>Actual Results</t>
  </si>
  <si>
    <t>Status</t>
  </si>
  <si>
    <t>Defect description</t>
  </si>
  <si>
    <t>Testers comments</t>
  </si>
  <si>
    <t>Defect Status</t>
  </si>
  <si>
    <t>Severity</t>
  </si>
  <si>
    <t>Priority</t>
  </si>
  <si>
    <t>NOT STARTED</t>
  </si>
  <si>
    <t>TESTCASE 2</t>
  </si>
  <si>
    <t>TESTCASE 3</t>
  </si>
  <si>
    <t>TESTCASE 4</t>
  </si>
  <si>
    <t>May need to update once the functionality has been confirmed.</t>
  </si>
  <si>
    <t>TESTCASE 5</t>
  </si>
  <si>
    <t>Record Type</t>
  </si>
  <si>
    <t>Filler</t>
  </si>
  <si>
    <t>Source Identifier</t>
  </si>
  <si>
    <t>Transaction reference number</t>
  </si>
  <si>
    <t>Payment Instruction Type</t>
  </si>
  <si>
    <t>Transaction reference number 2</t>
  </si>
  <si>
    <t>Transaction reference 3</t>
  </si>
  <si>
    <t>Error Correction reason</t>
  </si>
  <si>
    <t>Amount</t>
  </si>
  <si>
    <t>Payment Date</t>
  </si>
  <si>
    <t>Payment Time</t>
  </si>
  <si>
    <t>Settlement date</t>
  </si>
  <si>
    <t>Bank Transaction ID</t>
  </si>
  <si>
    <t>Authorisation
Code</t>
  </si>
  <si>
    <t>Original Reference</t>
  </si>
  <si>
    <t>Engage Configuration</t>
  </si>
  <si>
    <t>NAB_001</t>
  </si>
  <si>
    <t>L</t>
  </si>
  <si>
    <t xml:space="preserve"> </t>
  </si>
  <si>
    <t>PBW0887</t>
  </si>
  <si>
    <t xml:space="preserve">MC552350...849       </t>
  </si>
  <si>
    <t>NAB_002</t>
  </si>
  <si>
    <t xml:space="preserve">1. Window Receipt Batch Type appears 
2. Item WEB exists and has the following properties:
* Batch Type Description - Web Payments
*Active - (ticked)
3. Item IVR exists and has the following properties:
* Batch Type Description - IVR Payments
*Active - (ticked)
</t>
  </si>
  <si>
    <t>NAB_003</t>
  </si>
  <si>
    <t>Ref.: Engage Technical Design Specofocation - MM NAB v1.1 - 4.6.Engage Configuration</t>
  </si>
  <si>
    <t>1. Engage Administration Console has been launched</t>
  </si>
  <si>
    <t>Steps:
1. Navigate to Options &gt; System &gt; Maintenance
2. On the left list choose Accounts Receivebale 
3. On the right list choose Receipt Batch Type
4. Press OK</t>
  </si>
  <si>
    <t>Steps:
1. Navigate to Options &gt; System &gt; Maintenance
2. On the left list choose Accounts Receivebale 
3. On the right list choose Adjustement Reason
4. Press OK</t>
  </si>
  <si>
    <t>Steps:
1. Navigate to Options &gt; System &gt; Scheduled Tasks
2. On the Scheduled Task tree expand nodes Active &gt; Workflow</t>
  </si>
  <si>
    <t xml:space="preserve">1. Window Adjustement Reason appears 
2. Item REFUND_CC exists and has the following properties:
* Adjustment Reason Description - Refund – Credit Card
* Statement Description - Refund – Credit Card
* Cust Transaction Multiplier - Increases Customer Balance
* User Select - (ticked)
*Active - (ticked)
3. Item CC_CHGBCK exists and has the following properties:
* Adjustment Reason Description - Credit Card – Chargeback
* Statement Description - Refund – Credit Card Payment Reversal
* Cust Transaction Multiplier - Increases Customer Balance
* User Select - (Unticked)
*Active - (ticked)
4. Item CC_ERRCOR exists and has the following properties:
* Adjustment Reason Description - Credit Card – Error Correction
* Statement Description - Refund – Credit Card Payment Reversal
* Cust Transaction Multiplier - Increases Customer Balance
* User Select - (Unticked)
*Active - (ticked)
</t>
  </si>
  <si>
    <t xml:space="preserve">1. Task Credit Card Refunds to be Processed exists
2. The task has description:
Schedule to generate activities for all customers who had a credit card refund adjustment approved from the previous business day.
3. The task has been scheduled for Every weekday at 6 am
</t>
  </si>
  <si>
    <t>Transaction reference number (Customer Account Number)</t>
  </si>
  <si>
    <t>NAB_004</t>
  </si>
  <si>
    <t>User is able to import Multi-Account Transaction Report file (*.txt) through interface Import NAB Multi-Account files</t>
  </si>
  <si>
    <t>Import online credit card payments via the ‘Import NAB Multi Account file’ interface</t>
  </si>
  <si>
    <t>NAB_005</t>
  </si>
  <si>
    <t>1. New webpage Import NAB Multi-Account files is opened
2. There are following enabled elements on the page:
- checkbox Commit
- text field Email Exceptions to
- button Browse, which opens dialog window Open 
- button Import</t>
  </si>
  <si>
    <t>Verify that Interface is exist, and user is able to run Inteface with essential elements on the page
Steps:
1. Navigate to Options &gt; System &gt; Interfaces
2. In the left Interface Category list choose Banking
3. In the right list choose Import NAB Multi-Account Files
4. Click OK</t>
  </si>
  <si>
    <t>PBW5001</t>
  </si>
  <si>
    <t>PBP5002</t>
  </si>
  <si>
    <t>MC552387…005</t>
  </si>
  <si>
    <t>MC517193…712</t>
  </si>
  <si>
    <t>FILE NAME</t>
  </si>
  <si>
    <t>NAB005_20170705_001.txt</t>
  </si>
  <si>
    <t>GENERATOR Bank Transaction ID</t>
  </si>
  <si>
    <t>NAB4321</t>
  </si>
  <si>
    <t>NAB1445</t>
  </si>
  <si>
    <t>NAB_006</t>
  </si>
  <si>
    <t>1. Engage Administration Console has been launched
2. New webpage Import NAB Multi-Account files has been opened</t>
  </si>
  <si>
    <r>
      <t>Verify that NAB Transaction file with credit cards payments only can be imported and properly processed by Engage.
File:
NAB File (</t>
    </r>
    <r>
      <rPr>
        <b/>
        <sz val="10"/>
        <rFont val="Arial"/>
        <family val="2"/>
      </rPr>
      <t>NAB005_20170705_001.txt</t>
    </r>
    <r>
      <rPr>
        <sz val="10"/>
        <rFont val="Arial"/>
        <family val="2"/>
      </rPr>
      <t>) created 04 July 2017 at 10:45:59 for Jacana Energy (client ID - NTA08, BSB - 085933, account number - 742637203) contains 2 detail records for normal succesful payment trasactions:
1)
1. Customer Account Number (Bpay) - 10132695114
2. Payment Intsruction - 05 (Payment)
3. Masked credit card number - MC552350...849
4. Transaction ref number 2 - PBW5001
5. Error Correction Reason - 000
6. Amount - $100.56
7. Payment Date - 15 June 2017
8. Payment Time - 16:54:32
9. Bank Trasaction ID - NAB4321
2)
1. Customer Account Number (Bpay) - 1011128319</t>
    </r>
    <r>
      <rPr>
        <b/>
        <sz val="10"/>
        <color rgb="FFFF0000"/>
        <rFont val="Arial"/>
        <family val="2"/>
      </rPr>
      <t xml:space="preserve"> </t>
    </r>
    <r>
      <rPr>
        <sz val="10"/>
        <rFont val="Arial"/>
        <family val="2"/>
      </rPr>
      <t xml:space="preserve">
2. Payment Intsruction - 05 (Payment)
3. Masked credit card number - MC552387…005
4. Transaction ref number 2 - PBP5002
5. Error Correction Reason - 000
6. Amount - $50
7. Payment Date - 2 July 2017
8. Payment Time - 08:54:23
9. Bank Trasaction ID - NAB1445
Steps:
1. Click Browse on interface webpage and choose file NAB005_20170705_001.txt
2. Tick Commit and click Import</t>
    </r>
  </si>
  <si>
    <t>1. On the interface webpage appears message about successful import: Success!
Successfully imported NAB005_20170705_001.txt
2. There is a posted receipt in Transaction list of each customer mentioned in the file (account num: 1013269511) with following properties:
2.1 type of payment mentioned in description - WEB
2.2 amount - $100.56
2.3 transaction date- 15/06/2017
2.4 notes - reference 10132695114, external reference NAB4321, number of credit card 552350...849, type of card Mastercard</t>
  </si>
  <si>
    <t>1. On the interface webpage appears message about successful import: Success!
Successfully imported NAB005_20170705_002.txt
2. No reciepts were created in database</t>
  </si>
  <si>
    <r>
      <t>Verify that receipts will only be created where the “Bank Transaction ID” does not yet exist against another WEB or IVR payment in ROS.
File:
NAB File (</t>
    </r>
    <r>
      <rPr>
        <b/>
        <sz val="10"/>
        <rFont val="Arial"/>
        <family val="2"/>
      </rPr>
      <t>NAB005_20170705_002.txt</t>
    </r>
    <r>
      <rPr>
        <sz val="10"/>
        <rFont val="Arial"/>
        <family val="2"/>
      </rPr>
      <t>) with the same content like Test case #NAB_005
Steps:
1. Click Browse on interface webpage and choose file NAB005_20170705_002.txt
2. Tick Commit and click Import</t>
    </r>
  </si>
  <si>
    <t>NAB_007</t>
  </si>
  <si>
    <t>NAB_008</t>
  </si>
  <si>
    <t>The better way to check that to use SQL Query:
SELECT * FROM ar_receipt</t>
  </si>
  <si>
    <t>Masked card number GENERATOR</t>
  </si>
  <si>
    <t>DI657044…269</t>
  </si>
  <si>
    <t>NAB4863</t>
  </si>
  <si>
    <t>NAB2274</t>
  </si>
  <si>
    <t>NAB5271</t>
  </si>
  <si>
    <t>NAB6026</t>
  </si>
  <si>
    <t>VI984601…453</t>
  </si>
  <si>
    <t>JC567953…940</t>
  </si>
  <si>
    <t>MC563283…689</t>
  </si>
  <si>
    <t>NAB005_20170705_002.txt</t>
  </si>
  <si>
    <t>PASS</t>
  </si>
  <si>
    <r>
      <t xml:space="preserve">Positive testing
NB:
</t>
    </r>
    <r>
      <rPr>
        <b/>
        <sz val="10"/>
        <color rgb="FFFF0000"/>
        <rFont val="Arial"/>
        <family val="2"/>
      </rPr>
      <t>Bank Transaction ID must be unique for ROS!</t>
    </r>
    <r>
      <rPr>
        <sz val="10"/>
        <rFont val="Arial"/>
        <family val="2"/>
      </rPr>
      <t xml:space="preserve">
For regression testing this parametr must be changed in ALL sample test files which contain new payments (05) otherwise records won't be created in the system</t>
    </r>
  </si>
  <si>
    <t>NAB005_20170705_003.txt</t>
  </si>
  <si>
    <t>NAB005_20170705_004.txt</t>
  </si>
  <si>
    <t>BPYNAB05194155795842</t>
  </si>
  <si>
    <t>PBP5003</t>
  </si>
  <si>
    <t>PBP5004</t>
  </si>
  <si>
    <t>DPP0031</t>
  </si>
  <si>
    <t>JC434713…034</t>
  </si>
  <si>
    <t>DI506206…696</t>
  </si>
  <si>
    <t>JC740602…458</t>
  </si>
  <si>
    <t>VI680662…953</t>
  </si>
  <si>
    <t>JC512429…008</t>
  </si>
  <si>
    <t>JC526841…815</t>
  </si>
  <si>
    <t>AM425539…957</t>
  </si>
  <si>
    <t>VI611001…663</t>
  </si>
  <si>
    <t>API003212</t>
  </si>
  <si>
    <t>NAB5817</t>
  </si>
  <si>
    <t>NAB9853</t>
  </si>
  <si>
    <t>NAB2205</t>
  </si>
  <si>
    <t>NAB4242</t>
  </si>
  <si>
    <t>NAB4157</t>
  </si>
  <si>
    <t>NAB3839</t>
  </si>
  <si>
    <t>NAB1979</t>
  </si>
  <si>
    <t>NAB8952</t>
  </si>
  <si>
    <t>NAB3123</t>
  </si>
  <si>
    <t>PBW5004</t>
  </si>
  <si>
    <t>PBP5005</t>
  </si>
  <si>
    <t>NAB3713</t>
  </si>
  <si>
    <t>NAB5883</t>
  </si>
  <si>
    <t>NAB8454</t>
  </si>
  <si>
    <t>NAB9876</t>
  </si>
  <si>
    <t>NAB2363</t>
  </si>
  <si>
    <t>NAB5627</t>
  </si>
  <si>
    <t>NAB9194</t>
  </si>
  <si>
    <t>NAB1646</t>
  </si>
  <si>
    <t>NAB7429</t>
  </si>
  <si>
    <t>NAB6312</t>
  </si>
  <si>
    <t>NAB005_20170705_005.txt</t>
  </si>
  <si>
    <t>1. On the interface webpage appears message about successful import: Success!
Successfully imported NAB005_20170705_004.txt
2. Only PBP and PBW records were processed and turned into receipts (6 from 10). 
3. All payments begining with PBW (Online/Web payment channel) have note WEB in description in Transaction list (for customers: 10106955148, 10132695114)
4. An error email was recieved</t>
  </si>
  <si>
    <t>NAB_009</t>
  </si>
  <si>
    <t>1. On the interface webpage appears message about successful import: Success!
Successfully imported NAB005_20170705_005.txt
2. Only PBP and PBW records were processed and turned into receipts (4 from 10). Records with payment instruction code 25 were skipped</t>
  </si>
  <si>
    <t>NAB_010</t>
  </si>
  <si>
    <t>NAB_011</t>
  </si>
  <si>
    <r>
      <t>Verify ability to distinguish online payments (PBW) from other payment types on customer account
File:
NAB File (</t>
    </r>
    <r>
      <rPr>
        <b/>
        <sz val="10"/>
        <rFont val="Arial"/>
        <family val="2"/>
      </rPr>
      <t>NAB005_20170705_004.txt</t>
    </r>
    <r>
      <rPr>
        <sz val="10"/>
        <rFont val="Arial"/>
        <family val="2"/>
      </rPr>
      <t>) contains different types of Source (PBW, PBP, DPP, API, BPY). If a Source is not supported, an email will be sent to the email to the email addresses configured on the “NAB_NOTIF_EMAIL” system parameter.
Steps:
1. Click Browse on interface webpage and choose file NAB005_20170705_004.txt
2. Tick Commit and click Import</t>
    </r>
  </si>
  <si>
    <r>
      <t>Verify that Refund transactions on Online payments from the NAB Multi Account file will be ignored
File:
NAB File (</t>
    </r>
    <r>
      <rPr>
        <b/>
        <sz val="10"/>
        <rFont val="Arial"/>
        <family val="2"/>
      </rPr>
      <t>NAB005_20170705_005.txt</t>
    </r>
    <r>
      <rPr>
        <sz val="10"/>
        <rFont val="Arial"/>
        <family val="2"/>
      </rPr>
      <t>) contains different types of payments (PBW, PBP, DPP, API, BPY) with different payment instruction including "25" which should be ignored.
Steps:
1. Click Browse on interface webpage and choose file NAB005_20170705_005.txt
2. Tick Commit and click Import</t>
    </r>
  </si>
  <si>
    <r>
      <t>Verify ability to identify Online payments (payment instruction Type=05) with Error correction Reason and put it in the Transaction list as CC_ERRCOR adjustment.
File:
NAB File (</t>
    </r>
    <r>
      <rPr>
        <b/>
        <sz val="10"/>
        <rFont val="Arial"/>
        <family val="2"/>
      </rPr>
      <t>NAB005_20170705_006.txt</t>
    </r>
    <r>
      <rPr>
        <sz val="10"/>
        <rFont val="Arial"/>
        <family val="2"/>
      </rPr>
      <t>) contains records with different payment instruction. Some of payments have Error Correction Reason codes differ from "000" 
Steps:
1. Click Browse on interface webpage and choose file NAB005_20170705_006.txt
2. Tick Commit and click Import</t>
    </r>
  </si>
  <si>
    <t>DI759996…555</t>
  </si>
  <si>
    <t>AM707940…015</t>
  </si>
  <si>
    <t>MC906676…460</t>
  </si>
  <si>
    <t>DI775036…124</t>
  </si>
  <si>
    <t>AM691986…468</t>
  </si>
  <si>
    <t>AM476634…186</t>
  </si>
  <si>
    <t>MC451047…596</t>
  </si>
  <si>
    <t>AM878310…466</t>
  </si>
  <si>
    <t>NAB5838</t>
  </si>
  <si>
    <t>NAB5889</t>
  </si>
  <si>
    <t>NAB6974</t>
  </si>
  <si>
    <t>NAB5183</t>
  </si>
  <si>
    <t>NAB5325</t>
  </si>
  <si>
    <t>NAB3825</t>
  </si>
  <si>
    <t>NAB6436</t>
  </si>
  <si>
    <t>NAB4197</t>
  </si>
  <si>
    <t>NAB7209</t>
  </si>
  <si>
    <t>NAB005_20170705_006.txt</t>
  </si>
  <si>
    <t>1. On the interface webpage appears message about successful import: Success!
Successfully imported NAB005_20170705_006.txt
2. Only PBP and PBW records were processed. Online payments with instruction type=05 and error correction reason &lt;&gt;000 will be put in Engage as CC_ERRCOR adjustments (Credit Card Payment Reversal). The reason of these adjustments is shown in description column in Transaction list and couldn't be changed by user.</t>
  </si>
  <si>
    <t>REC</t>
  </si>
  <si>
    <t>ADJ</t>
  </si>
  <si>
    <t>PBP5007</t>
  </si>
  <si>
    <t>PBP5008</t>
  </si>
  <si>
    <t>PBW5009</t>
  </si>
  <si>
    <t>PBW5010</t>
  </si>
  <si>
    <t>PBP5011</t>
  </si>
  <si>
    <t>NAB9259</t>
  </si>
  <si>
    <t>NAB8201</t>
  </si>
  <si>
    <t>NAB7849</t>
  </si>
  <si>
    <t>NAB2014</t>
  </si>
  <si>
    <t>NAB5955</t>
  </si>
  <si>
    <t>NAB3453</t>
  </si>
  <si>
    <t>NAB3249</t>
  </si>
  <si>
    <t>DI824811…358</t>
  </si>
  <si>
    <t>MC606308…164</t>
  </si>
  <si>
    <t>JC901620…911</t>
  </si>
  <si>
    <t>DI458767…477</t>
  </si>
  <si>
    <t>MC427920…160</t>
  </si>
  <si>
    <t>MC909751…143</t>
  </si>
  <si>
    <t>JC907129…491</t>
  </si>
  <si>
    <t>TEST_004</t>
  </si>
  <si>
    <t>TEST_003</t>
  </si>
  <si>
    <t>CH</t>
  </si>
  <si>
    <t>CH?</t>
  </si>
  <si>
    <t>NAB005_20170705_007.txt</t>
  </si>
  <si>
    <t>PBP5012</t>
  </si>
  <si>
    <t>NAB4984</t>
  </si>
  <si>
    <t>NAB3395</t>
  </si>
  <si>
    <t>NAB8451</t>
  </si>
  <si>
    <t>NAB005_20170705_008.txt</t>
  </si>
  <si>
    <r>
      <t>Verify ability to identify Chargebacks on Online payments (using the Transaction Type) from the NAB Multi Account file.
File:
NAB File (</t>
    </r>
    <r>
      <rPr>
        <b/>
        <sz val="10"/>
        <rFont val="Arial"/>
        <family val="2"/>
      </rPr>
      <t>NAB005_20170705_007.txt</t>
    </r>
    <r>
      <rPr>
        <sz val="10"/>
        <rFont val="Arial"/>
        <family val="2"/>
      </rPr>
      <t>) contains records with different payments (sources and instruction types). Online payments and payments by phone which have instruction type 35 (chargeback) should dishonour original payment. The ‘Bank Transaction ID’ field will be used as the reference field to identify the original payment.</t>
    </r>
  </si>
  <si>
    <t>1. On the interface webpage appears message about successful import: Success!
Successfully imported NAB005_20170705_007.txt
2. In Transaction List appears new adjustments for chrageback (e.g. customer 1013269511). Field Description contains "Adjust - Credit Card Payment Reversal" and field Notes contains concatenated string with reason, external reference,credit card number. External service - Bank Transaction ID for original payment.</t>
  </si>
  <si>
    <r>
      <t>Verify ability to identify Chargebacks on Online payments (using the Transaction Type) from the NAB Multi Account file.
File:
NAB File (</t>
    </r>
    <r>
      <rPr>
        <b/>
        <sz val="10"/>
        <rFont val="Arial"/>
        <family val="2"/>
      </rPr>
      <t>NAB005_20170705_008.txt</t>
    </r>
    <r>
      <rPr>
        <sz val="10"/>
        <rFont val="Arial"/>
        <family val="2"/>
      </rPr>
      <t>) contains records instruction type 35 (chargeback) but ‘Bank Transaction ID’ has value which doesn't exist in the system.</t>
    </r>
  </si>
  <si>
    <t>1. On the interface webpage appears message about successful import: Success!
Successfully imported NAB005_20170705_003.txt
2. In Transaction list of each customer reciepts appear with masked credit card number and type mentioned in field Notes</t>
  </si>
  <si>
    <t>1. On the interface webpage appears message about successful import: Success!
Successfully imported NAB005_20170705_008.txt
2. In Transaction List appears new adjustments for chrageback (e.g. customer 1014978210) despite that original payment couldn't be matched to the chargeback transaction with Bank Transaction ID</t>
  </si>
  <si>
    <t>NAB_012</t>
  </si>
  <si>
    <t>Verify ROS will automatically add the double posting in the Pronto Interface file for Chargebacks.
Steps:
1. Navigate to Options &gt; System &gt; Reports
2. In the left Report Category list choose Finance
3. In the right list choose General Ledger Pronto Detail Report
4. Click OK</t>
  </si>
  <si>
    <t>1. URL
http://nz-sql2012:8085/ReportServer/Pages/ReportViewer.aspx?/Reports/ReportsTest/JACANA/GLProntoDetail&amp;rs:Command=Render
2. Message
An error has occurred during report processing. (rsProcessingAborted)
Cannot create a connection to data source 'ds_engage_sql'. (rsErrorOpeningConnection)
For more information about this error navigate to the report server on the local server machine, or enable remote errors</t>
  </si>
  <si>
    <t>1. Report</t>
  </si>
  <si>
    <t>NAB_013</t>
  </si>
  <si>
    <t>NAB_014</t>
  </si>
  <si>
    <r>
      <t>Verify ability to distinguish card types based on the information from the Transaction Reference 3 field of the Multi Account file
File:
NAB File (</t>
    </r>
    <r>
      <rPr>
        <b/>
        <sz val="10"/>
        <rFont val="Arial"/>
        <family val="2"/>
      </rPr>
      <t>NAB005_20170705_003.txt</t>
    </r>
    <r>
      <rPr>
        <sz val="10"/>
        <rFont val="Arial"/>
        <family val="2"/>
      </rPr>
      <t>) contains only correct payments with different types of credit cards (excl. JCB, DC)
Steps:
1. Click Browse on interface webpage and choose file NAB005_20170705_003.txt
2. Tick Commit and click Import</t>
    </r>
  </si>
  <si>
    <t>NAB3298</t>
  </si>
  <si>
    <t>NAB3524</t>
  </si>
  <si>
    <t>NAB5483</t>
  </si>
  <si>
    <t>NAB7201</t>
  </si>
  <si>
    <t>NAB4353</t>
  </si>
  <si>
    <t>NAB2039</t>
  </si>
  <si>
    <t>NAB5871</t>
  </si>
  <si>
    <t>NAB9238</t>
  </si>
  <si>
    <t>NAB5444</t>
  </si>
  <si>
    <t>NAB7784</t>
  </si>
  <si>
    <t>AM709260…954</t>
  </si>
  <si>
    <t>DI846216…195</t>
  </si>
  <si>
    <t>AM817218…100</t>
  </si>
  <si>
    <t>JC648715…747</t>
  </si>
  <si>
    <t>JC471860…843</t>
  </si>
  <si>
    <t>VI501343…854</t>
  </si>
  <si>
    <t>MC746265…405</t>
  </si>
  <si>
    <t>VI518370…644</t>
  </si>
  <si>
    <t>DPP5013</t>
  </si>
  <si>
    <t>API5014</t>
  </si>
  <si>
    <t>PBP5015</t>
  </si>
  <si>
    <t>BPYNAB5016</t>
  </si>
  <si>
    <t>PBW5016</t>
  </si>
  <si>
    <t>PBW5017</t>
  </si>
  <si>
    <t>PBP5018</t>
  </si>
  <si>
    <t>WEB_REC</t>
  </si>
  <si>
    <t>IVC_REC</t>
  </si>
  <si>
    <t>ERR</t>
  </si>
  <si>
    <t>NAB005_20170705_009.txt</t>
  </si>
  <si>
    <t>NAB_015</t>
  </si>
  <si>
    <t>The email will have the subject of “Multi-Account File Contained Unsupported Source Codes” and have the following body:
The following unsupported Source Codes have been received from NAB - &lt;Unsupported Source Code list from file&gt;. 
Multi-Account file: &lt;Filename&gt;
Database: &lt;Database Name&gt;
Date: DD/MM/YYYY
Resolution:
Review Multi-Account file. Contact payment interface provider to understand why we have received the additional codes. 
(The current implementation supports payments with codes 'BPY', 'PBW', and 'PBP' only on the Multi-Account file)</t>
  </si>
  <si>
    <r>
      <t>Verify ability to trigger an email (system parametr NAB_NOTIF_EMAIL) to the Jacana Support team (and other nominated email addresses) in case the Multi Account file contains payments with Transaction Reference 2 beginning with codes differ from ‘BPY’, ‘PBP’, ‘PBW’
NAB File (</t>
    </r>
    <r>
      <rPr>
        <b/>
        <sz val="10"/>
        <rFont val="Arial"/>
        <family val="2"/>
      </rPr>
      <t>NAB005_20170705_009.txt</t>
    </r>
    <r>
      <rPr>
        <sz val="10"/>
        <rFont val="Arial"/>
        <family val="2"/>
      </rPr>
      <t>) contains different types of Source (PBW, PBP, DPP, API, BPY).</t>
    </r>
  </si>
  <si>
    <t>NAB005_20170705_010.txt</t>
  </si>
  <si>
    <t>NAB005_20170705_011.txt</t>
  </si>
  <si>
    <t>NAB005_20170705_012.txt</t>
  </si>
  <si>
    <t>NAB005_20170705_013.txt</t>
  </si>
  <si>
    <t>NAB5035</t>
  </si>
  <si>
    <t>NAB6594</t>
  </si>
  <si>
    <t>NAB1719</t>
  </si>
  <si>
    <t>NAB6376</t>
  </si>
  <si>
    <t>NAB5175</t>
  </si>
  <si>
    <t>NAB5529</t>
  </si>
  <si>
    <t>NAB8762</t>
  </si>
  <si>
    <t>NAB2072</t>
  </si>
  <si>
    <t>NAB4068</t>
  </si>
  <si>
    <t>NAB9218</t>
  </si>
  <si>
    <t>NAB8704</t>
  </si>
  <si>
    <t>NAB6578</t>
  </si>
  <si>
    <t>NAB6235</t>
  </si>
  <si>
    <t>NAB2235</t>
  </si>
  <si>
    <t>NAB5219</t>
  </si>
  <si>
    <t>NAB8179</t>
  </si>
  <si>
    <t>NAB1853</t>
  </si>
  <si>
    <t>NAB6692</t>
  </si>
  <si>
    <t>NAB4199</t>
  </si>
  <si>
    <t>NAB8862</t>
  </si>
  <si>
    <t>NAB4347</t>
  </si>
  <si>
    <t>NAB4620</t>
  </si>
  <si>
    <t>NAB005_20170705_014.txt</t>
  </si>
  <si>
    <t>1. Successfully imported NAB005_20170705_010.txt and record with missed customer account number was put into suspended account in ROS
2. Successfully imported NAB005_20170705_011.txt and record with missed Payment Instruction Type was ignored
3. Successfully imported NAB005_20170705_012.txt and records with missed Transaction reference number 2 (source)  were ignored
4. Validation Errors Line: 3 - Field: Payment Date - Error: Invalid Payment Date
5.  Validation Errors Line: 6 - Field: Receipt Creation - Error: Invalid Receipt Amount</t>
  </si>
  <si>
    <r>
      <t xml:space="preserve">Verify the Interface will raise error message about missed fields:
1. </t>
    </r>
    <r>
      <rPr>
        <b/>
        <sz val="10"/>
        <rFont val="Arial"/>
        <family val="2"/>
      </rPr>
      <t>NAB005_20170705_010.txt</t>
    </r>
    <r>
      <rPr>
        <sz val="10"/>
        <rFont val="Arial"/>
        <family val="2"/>
      </rPr>
      <t xml:space="preserve"> has missed Transaction reference numbers (Customer Account Number)
2. </t>
    </r>
    <r>
      <rPr>
        <b/>
        <sz val="10"/>
        <rFont val="Arial"/>
        <family val="2"/>
      </rPr>
      <t>NAB005_20170705_011.txt</t>
    </r>
    <r>
      <rPr>
        <sz val="10"/>
        <rFont val="Arial"/>
        <family val="2"/>
      </rPr>
      <t xml:space="preserve"> has records with missed Payment Instruction Type
3. </t>
    </r>
    <r>
      <rPr>
        <b/>
        <sz val="10"/>
        <rFont val="Arial"/>
        <family val="2"/>
      </rPr>
      <t>NAB005_20170705_012.txt</t>
    </r>
    <r>
      <rPr>
        <sz val="10"/>
        <rFont val="Arial"/>
        <family val="2"/>
      </rPr>
      <t xml:space="preserve"> has records with missed Transaction reference number 2 (source)
4. </t>
    </r>
    <r>
      <rPr>
        <b/>
        <sz val="10"/>
        <rFont val="Arial"/>
        <family val="2"/>
      </rPr>
      <t>NAB005_20170705_013.txt</t>
    </r>
    <r>
      <rPr>
        <sz val="10"/>
        <rFont val="Arial"/>
        <family val="2"/>
      </rPr>
      <t xml:space="preserve"> has has record with missed Date of payment
5. </t>
    </r>
    <r>
      <rPr>
        <b/>
        <sz val="10"/>
        <rFont val="Arial"/>
        <family val="2"/>
      </rPr>
      <t>NAB005_20170705_014.txt</t>
    </r>
    <r>
      <rPr>
        <sz val="10"/>
        <rFont val="Arial"/>
        <family val="2"/>
      </rPr>
      <t xml:space="preserve"> has has record with missed Amount of payment
</t>
    </r>
  </si>
  <si>
    <t>Test Plan</t>
  </si>
  <si>
    <t>Version History</t>
  </si>
  <si>
    <t>Date</t>
  </si>
  <si>
    <t>Version</t>
  </si>
  <si>
    <t>Author</t>
  </si>
  <si>
    <t xml:space="preserve">Changes </t>
  </si>
  <si>
    <t>Distribution</t>
  </si>
  <si>
    <t>The information in this document is the property of AgilityCIS Ltd.
Without the written consent of AgilityCIS, no part of this document may be copied, reprinted or reproduced by any means, electronically or otherwise, nor must the contents of this document or any method, procedure or technique described therein be disclosed to any third party.</t>
  </si>
  <si>
    <t>Danila Tatsenko</t>
  </si>
  <si>
    <t>Initial document</t>
  </si>
  <si>
    <t>nz-sql2014</t>
  </si>
  <si>
    <t>NAB Credit Card Payments</t>
  </si>
  <si>
    <t>DI846216…194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</si>
</sst>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0.0"/>
  </numFmts>
  <fonts count="17" x14ac:knownFonts="1">
    <font>
      <sz val="10"/>
      <name val="Arial"/>
      <family val="2"/>
    </font>
    <font>
      <sz val="11"/>
      <color rgb="FF006100"/>
      <name val="Calibri"/>
      <family val="2"/>
      <scheme val="minor"/>
    </font>
    <font>
      <b/>
      <sz val="20"/>
      <color indexed="10"/>
      <name val="Arial"/>
      <family val="2"/>
    </font>
    <font>
      <sz val="18"/>
      <name val="Arial"/>
      <family val="2"/>
    </font>
    <font>
      <sz val="10"/>
      <name val="Arial"/>
      <family val="2"/>
    </font>
    <font>
      <b/>
      <sz val="10"/>
      <name val="Arial"/>
      <family val="2"/>
    </font>
    <font>
      <b/>
      <sz val="16"/>
      <color indexed="10"/>
      <name val="Arial"/>
      <family val="2"/>
    </font>
    <font>
      <sz val="14"/>
      <name val="Arial"/>
      <family val="2"/>
    </font>
    <font>
      <b/>
      <sz val="11"/>
      <name val="Calibri"/>
      <family val="2"/>
      <scheme val="minor"/>
    </font>
    <font>
      <u/>
      <sz val="10"/>
      <color indexed="12"/>
      <name val="Arial"/>
      <family val="2"/>
    </font>
    <font>
      <sz val="8"/>
      <name val="Arial"/>
      <family val="2"/>
    </font>
    <font>
      <b/>
      <sz val="10"/>
      <color rgb="FFFF0000"/>
      <name val="Arial"/>
      <family val="2"/>
    </font>
    <font>
      <b/>
      <sz val="22"/>
      <name val="Arial"/>
      <family val="2"/>
    </font>
    <font>
      <sz val="11"/>
      <name val="Arial"/>
      <family val="2"/>
    </font>
    <font>
      <b/>
      <sz val="14"/>
      <name val="Arial"/>
      <family val="2"/>
    </font>
    <font>
      <b/>
      <sz val="11"/>
      <name val="Arial"/>
      <family val="2"/>
    </font>
    <font>
      <b/>
      <sz val="10"/>
      <color indexed="9"/>
      <name val="Symbol"/>
      <family val="1"/>
      <charset val="2"/>
    </font>
  </fonts>
  <fills count="12">
    <fill>
      <patternFill patternType="none"/>
    </fill>
    <fill>
      <patternFill patternType="gray125"/>
    </fill>
    <fill>
      <patternFill patternType="solid">
        <fgColor rgb="FFC6EFCE"/>
      </patternFill>
    </fill>
    <fill>
      <patternFill patternType="solid">
        <fgColor indexed="22"/>
        <bgColor indexed="64"/>
      </patternFill>
    </fill>
    <fill>
      <patternFill patternType="solid">
        <fgColor theme="0"/>
        <bgColor indexed="64"/>
      </patternFill>
    </fill>
    <fill>
      <patternFill patternType="solid">
        <fgColor indexed="44"/>
        <bgColor indexed="64"/>
      </patternFill>
    </fill>
    <fill>
      <patternFill patternType="solid">
        <fgColor rgb="FF6DB244"/>
        <bgColor indexed="64"/>
      </patternFill>
    </fill>
    <fill>
      <patternFill patternType="solid">
        <fgColor theme="3" tint="0.79998168889431442"/>
        <bgColor indexed="64"/>
      </patternFill>
    </fill>
    <fill>
      <patternFill patternType="solid">
        <fgColor rgb="FF00B0F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249977111117893"/>
        <bgColor indexed="64"/>
      </patternFill>
    </fill>
  </fills>
  <borders count="3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2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1" fillId="2" borderId="0" applyNumberFormat="0" applyBorder="0" applyAlignment="0" applyProtection="0"/>
    <xf numFmtId="0" fontId="2" fillId="0" borderId="0"/>
    <xf numFmtId="0" fontId="4" fillId="0" borderId="0"/>
    <xf numFmtId="0" fontId="6" fillId="0" borderId="0"/>
    <xf numFmtId="0" fontId="9" fillId="0" borderId="0" applyNumberFormat="0" applyFill="0" applyBorder="0" applyAlignment="0" applyProtection="0">
      <alignment vertical="top"/>
      <protection locked="0"/>
    </xf>
    <xf numFmtId="44" fontId="4" fillId="0" borderId="0" applyFont="0" applyFill="0" applyBorder="0" applyAlignment="0" applyProtection="0"/>
    <xf numFmtId="0" fontId="4" fillId="0" borderId="0"/>
    <xf numFmtId="0" fontId="4" fillId="0" borderId="0"/>
  </cellStyleXfs>
  <cellXfs count="199">
    <xf numFmtId="0" fontId="0" fillId="0" borderId="0" xfId="0"/>
    <xf numFmtId="0" fontId="4" fillId="4" borderId="0" xfId="3" applyNumberFormat="1" applyFont="1" applyFill="1" applyAlignment="1">
      <alignment vertical="top"/>
    </xf>
    <xf numFmtId="0" fontId="5" fillId="4" borderId="0" xfId="0" applyFont="1" applyFill="1" applyAlignment="1">
      <alignment vertical="top"/>
    </xf>
    <xf numFmtId="0" fontId="8" fillId="0" borderId="5" xfId="4" applyFont="1" applyBorder="1" applyAlignment="1">
      <alignment horizontal="left" vertical="top"/>
    </xf>
    <xf numFmtId="0" fontId="8" fillId="6" borderId="5" xfId="1" applyNumberFormat="1" applyFont="1" applyFill="1" applyBorder="1" applyAlignment="1">
      <alignment vertical="top"/>
    </xf>
    <xf numFmtId="14" fontId="4" fillId="4" borderId="0" xfId="3" applyNumberFormat="1" applyFont="1" applyFill="1" applyAlignment="1">
      <alignment vertical="top"/>
    </xf>
    <xf numFmtId="0" fontId="5" fillId="5" borderId="5" xfId="3" applyNumberFormat="1" applyFont="1" applyFill="1" applyBorder="1" applyAlignment="1">
      <alignment vertical="top"/>
    </xf>
    <xf numFmtId="0" fontId="5" fillId="0" borderId="9" xfId="3" applyNumberFormat="1" applyFont="1" applyBorder="1" applyAlignment="1">
      <alignment vertical="top"/>
    </xf>
    <xf numFmtId="0" fontId="8" fillId="4" borderId="0" xfId="1" applyNumberFormat="1" applyFont="1" applyFill="1" applyBorder="1" applyAlignment="1">
      <alignment vertical="top" wrapText="1"/>
    </xf>
    <xf numFmtId="0" fontId="4" fillId="4" borderId="0" xfId="3" applyNumberFormat="1" applyFont="1" applyFill="1" applyBorder="1" applyAlignment="1">
      <alignment vertical="top"/>
    </xf>
    <xf numFmtId="0" fontId="4" fillId="4" borderId="0" xfId="3" applyNumberFormat="1" applyFont="1" applyFill="1" applyBorder="1" applyAlignment="1">
      <alignment vertical="top" wrapText="1"/>
    </xf>
    <xf numFmtId="0" fontId="0" fillId="4" borderId="0" xfId="0" applyFill="1"/>
    <xf numFmtId="0" fontId="8" fillId="6" borderId="9" xfId="0" applyNumberFormat="1" applyFont="1" applyFill="1" applyBorder="1" applyAlignment="1">
      <alignment horizontal="center" vertical="top"/>
    </xf>
    <xf numFmtId="0" fontId="8" fillId="6" borderId="20" xfId="0" applyNumberFormat="1" applyFont="1" applyFill="1" applyBorder="1" applyAlignment="1">
      <alignment horizontal="center" vertical="top"/>
    </xf>
    <xf numFmtId="0" fontId="8" fillId="6" borderId="5" xfId="1" applyNumberFormat="1" applyFont="1" applyFill="1" applyBorder="1" applyAlignment="1">
      <alignment horizontal="center" vertical="top"/>
    </xf>
    <xf numFmtId="0" fontId="8" fillId="6" borderId="5" xfId="1" applyNumberFormat="1" applyFont="1" applyFill="1" applyBorder="1" applyAlignment="1">
      <alignment horizontal="center" vertical="center"/>
    </xf>
    <xf numFmtId="0" fontId="8" fillId="6" borderId="10" xfId="1" applyNumberFormat="1" applyFont="1" applyFill="1" applyBorder="1" applyAlignment="1">
      <alignment horizontal="center" vertical="top"/>
    </xf>
    <xf numFmtId="0" fontId="8" fillId="6" borderId="21" xfId="1" applyNumberFormat="1" applyFont="1" applyFill="1" applyBorder="1" applyAlignment="1">
      <alignment horizontal="center" vertical="top"/>
    </xf>
    <xf numFmtId="0" fontId="0" fillId="0" borderId="9" xfId="3" applyNumberFormat="1" applyFont="1" applyBorder="1" applyAlignment="1">
      <alignment horizontal="center" vertical="center" wrapText="1"/>
    </xf>
    <xf numFmtId="0" fontId="4" fillId="0" borderId="11" xfId="3" applyNumberFormat="1" applyFont="1" applyBorder="1" applyAlignment="1">
      <alignment vertical="top" wrapText="1"/>
    </xf>
    <xf numFmtId="0" fontId="0" fillId="0" borderId="5" xfId="3" applyNumberFormat="1" applyFont="1" applyBorder="1" applyAlignment="1">
      <alignment vertical="top" wrapText="1"/>
    </xf>
    <xf numFmtId="0" fontId="0" fillId="0" borderId="22" xfId="0" applyFont="1" applyBorder="1" applyAlignment="1">
      <alignment horizontal="left" vertical="center" wrapText="1"/>
    </xf>
    <xf numFmtId="0" fontId="4" fillId="0" borderId="5" xfId="3" applyNumberFormat="1" applyFont="1" applyBorder="1" applyAlignment="1">
      <alignment vertical="top" wrapText="1"/>
    </xf>
    <xf numFmtId="0" fontId="5" fillId="0" borderId="5" xfId="3" applyNumberFormat="1" applyFont="1" applyFill="1" applyBorder="1" applyAlignment="1">
      <alignment horizontal="center" vertical="center" wrapText="1"/>
    </xf>
    <xf numFmtId="0" fontId="4" fillId="0" borderId="5" xfId="5" applyNumberFormat="1" applyFont="1" applyBorder="1" applyAlignment="1" applyProtection="1">
      <alignment vertical="top" wrapText="1"/>
    </xf>
    <xf numFmtId="0" fontId="4" fillId="0" borderId="5" xfId="5" applyNumberFormat="1" applyFont="1" applyBorder="1" applyAlignment="1" applyProtection="1">
      <alignment horizontal="left" vertical="top" wrapText="1"/>
    </xf>
    <xf numFmtId="0" fontId="5" fillId="9" borderId="5" xfId="5" applyNumberFormat="1" applyFont="1" applyFill="1" applyBorder="1" applyAlignment="1" applyProtection="1">
      <alignment horizontal="center" vertical="center"/>
    </xf>
    <xf numFmtId="0" fontId="5" fillId="9" borderId="10" xfId="5" applyNumberFormat="1" applyFont="1" applyFill="1" applyBorder="1" applyAlignment="1" applyProtection="1">
      <alignment horizontal="center" vertical="center"/>
    </xf>
    <xf numFmtId="0" fontId="4" fillId="9" borderId="21" xfId="5" applyNumberFormat="1" applyFont="1" applyFill="1" applyBorder="1" applyAlignment="1" applyProtection="1">
      <alignment horizontal="center" vertical="center"/>
    </xf>
    <xf numFmtId="0" fontId="0" fillId="0" borderId="22" xfId="0" applyFont="1" applyBorder="1" applyAlignment="1">
      <alignment wrapText="1"/>
    </xf>
    <xf numFmtId="0" fontId="4" fillId="0" borderId="5" xfId="5" applyNumberFormat="1" applyFont="1" applyBorder="1" applyAlignment="1" applyProtection="1">
      <alignment vertical="top"/>
    </xf>
    <xf numFmtId="0" fontId="0" fillId="0" borderId="23" xfId="3" applyNumberFormat="1" applyFont="1" applyBorder="1" applyAlignment="1">
      <alignment horizontal="center" vertical="center" wrapText="1"/>
    </xf>
    <xf numFmtId="0" fontId="4" fillId="0" borderId="24" xfId="3" applyNumberFormat="1" applyFont="1" applyBorder="1" applyAlignment="1">
      <alignment vertical="top" wrapText="1"/>
    </xf>
    <xf numFmtId="0" fontId="0" fillId="0" borderId="24" xfId="0" applyFont="1" applyBorder="1" applyAlignment="1">
      <alignment vertical="top" wrapText="1"/>
    </xf>
    <xf numFmtId="0" fontId="0" fillId="0" borderId="24" xfId="0" applyFont="1" applyBorder="1" applyAlignment="1">
      <alignment horizontal="left" vertical="center" wrapText="1"/>
    </xf>
    <xf numFmtId="0" fontId="4" fillId="0" borderId="24" xfId="0" applyFont="1" applyBorder="1" applyAlignment="1">
      <alignment vertical="top" wrapText="1"/>
    </xf>
    <xf numFmtId="0" fontId="5" fillId="0" borderId="24" xfId="3" applyNumberFormat="1" applyFont="1" applyFill="1" applyBorder="1" applyAlignment="1">
      <alignment horizontal="center" vertical="center" wrapText="1"/>
    </xf>
    <xf numFmtId="0" fontId="4" fillId="0" borderId="24" xfId="5" applyNumberFormat="1" applyFont="1" applyBorder="1" applyAlignment="1" applyProtection="1">
      <alignment vertical="top"/>
    </xf>
    <xf numFmtId="0" fontId="4" fillId="0" borderId="24" xfId="5" applyNumberFormat="1" applyFont="1" applyBorder="1" applyAlignment="1" applyProtection="1">
      <alignment horizontal="left" vertical="top" wrapText="1"/>
    </xf>
    <xf numFmtId="0" fontId="5" fillId="9" borderId="24" xfId="5" applyNumberFormat="1" applyFont="1" applyFill="1" applyBorder="1" applyAlignment="1" applyProtection="1">
      <alignment horizontal="center" vertical="center"/>
    </xf>
    <xf numFmtId="0" fontId="4" fillId="9" borderId="25" xfId="5" applyNumberFormat="1" applyFont="1" applyFill="1" applyBorder="1" applyAlignment="1" applyProtection="1">
      <alignment horizontal="center" vertical="center"/>
    </xf>
    <xf numFmtId="0" fontId="5" fillId="4" borderId="0" xfId="3" applyNumberFormat="1" applyFont="1" applyFill="1" applyBorder="1" applyAlignment="1">
      <alignment vertical="top"/>
    </xf>
    <xf numFmtId="0" fontId="1" fillId="4" borderId="0" xfId="1" applyNumberFormat="1" applyFill="1" applyBorder="1" applyAlignment="1">
      <alignment horizontal="center" vertical="top"/>
    </xf>
    <xf numFmtId="0" fontId="1" fillId="4" borderId="0" xfId="1" applyNumberFormat="1" applyFill="1" applyBorder="1" applyAlignment="1">
      <alignment vertical="top"/>
    </xf>
    <xf numFmtId="0" fontId="8" fillId="8" borderId="14" xfId="1" applyNumberFormat="1" applyFont="1" applyFill="1" applyBorder="1" applyAlignment="1">
      <alignment vertical="top"/>
    </xf>
    <xf numFmtId="0" fontId="8" fillId="8" borderId="11" xfId="1" applyNumberFormat="1" applyFont="1" applyFill="1" applyBorder="1" applyAlignment="1">
      <alignment vertical="top"/>
    </xf>
    <xf numFmtId="0" fontId="8" fillId="8" borderId="11" xfId="1" applyNumberFormat="1" applyFont="1" applyFill="1" applyBorder="1" applyAlignment="1">
      <alignment vertical="top" wrapText="1"/>
    </xf>
    <xf numFmtId="0" fontId="8" fillId="8" borderId="19" xfId="1" applyNumberFormat="1" applyFont="1" applyFill="1" applyBorder="1" applyAlignment="1">
      <alignment vertical="top" wrapText="1"/>
    </xf>
    <xf numFmtId="0" fontId="8" fillId="6" borderId="14" xfId="1" applyNumberFormat="1" applyFont="1" applyFill="1" applyBorder="1" applyAlignment="1">
      <alignment vertical="top"/>
    </xf>
    <xf numFmtId="0" fontId="8" fillId="6" borderId="11" xfId="1" applyNumberFormat="1" applyFont="1" applyFill="1" applyBorder="1" applyAlignment="1">
      <alignment vertical="top"/>
    </xf>
    <xf numFmtId="0" fontId="8" fillId="6" borderId="19" xfId="1" applyNumberFormat="1" applyFont="1" applyFill="1" applyBorder="1" applyAlignment="1">
      <alignment vertical="top"/>
    </xf>
    <xf numFmtId="0" fontId="8" fillId="6" borderId="9" xfId="1" applyNumberFormat="1" applyFont="1" applyFill="1" applyBorder="1" applyAlignment="1">
      <alignment vertical="top"/>
    </xf>
    <xf numFmtId="0" fontId="8" fillId="6" borderId="20" xfId="1" applyNumberFormat="1" applyFont="1" applyFill="1" applyBorder="1" applyAlignment="1">
      <alignment vertical="top"/>
    </xf>
    <xf numFmtId="0" fontId="8" fillId="6" borderId="10" xfId="1" applyNumberFormat="1" applyFont="1" applyFill="1" applyBorder="1" applyAlignment="1">
      <alignment vertical="top"/>
    </xf>
    <xf numFmtId="0" fontId="8" fillId="6" borderId="21" xfId="1" applyNumberFormat="1" applyFont="1" applyFill="1" applyBorder="1" applyAlignment="1">
      <alignment vertical="top"/>
    </xf>
    <xf numFmtId="0" fontId="0" fillId="0" borderId="9" xfId="1" applyNumberFormat="1" applyFont="1" applyFill="1" applyBorder="1" applyAlignment="1">
      <alignment horizontal="center" vertical="center" wrapText="1"/>
    </xf>
    <xf numFmtId="0" fontId="0" fillId="0" borderId="6" xfId="0" applyFont="1" applyFill="1" applyBorder="1" applyAlignment="1">
      <alignment wrapText="1"/>
    </xf>
    <xf numFmtId="0" fontId="0" fillId="0" borderId="5" xfId="0" applyFont="1" applyBorder="1" applyAlignment="1">
      <alignment wrapText="1"/>
    </xf>
    <xf numFmtId="0" fontId="0" fillId="0" borderId="22" xfId="0" applyFont="1" applyBorder="1" applyAlignment="1">
      <alignment horizontal="left" wrapText="1"/>
    </xf>
    <xf numFmtId="0" fontId="0" fillId="9" borderId="22" xfId="0" applyFont="1" applyFill="1" applyBorder="1" applyAlignment="1">
      <alignment horizontal="center" vertical="center"/>
    </xf>
    <xf numFmtId="0" fontId="0" fillId="9" borderId="26" xfId="0" applyFont="1" applyFill="1" applyBorder="1" applyAlignment="1">
      <alignment horizontal="center" vertical="center"/>
    </xf>
    <xf numFmtId="0" fontId="0" fillId="9" borderId="27" xfId="0" applyFont="1" applyFill="1" applyBorder="1" applyAlignment="1">
      <alignment horizontal="center" vertical="center"/>
    </xf>
    <xf numFmtId="0" fontId="0" fillId="0" borderId="22" xfId="0" applyFont="1" applyBorder="1"/>
    <xf numFmtId="0" fontId="0" fillId="0" borderId="28" xfId="0" applyFont="1" applyFill="1" applyBorder="1" applyAlignment="1">
      <alignment horizontal="center" vertical="center" wrapText="1"/>
    </xf>
    <xf numFmtId="0" fontId="0" fillId="0" borderId="6" xfId="0" applyFont="1" applyFill="1" applyBorder="1" applyAlignment="1">
      <alignment vertical="top" wrapText="1"/>
    </xf>
    <xf numFmtId="0" fontId="8" fillId="6" borderId="9" xfId="0" applyNumberFormat="1" applyFont="1" applyFill="1" applyBorder="1" applyAlignment="1">
      <alignment vertical="top"/>
    </xf>
    <xf numFmtId="0" fontId="8" fillId="6" borderId="20" xfId="0" applyNumberFormat="1" applyFont="1" applyFill="1" applyBorder="1" applyAlignment="1">
      <alignment vertical="top"/>
    </xf>
    <xf numFmtId="0" fontId="4" fillId="0" borderId="9" xfId="3" applyNumberFormat="1" applyFont="1" applyBorder="1" applyAlignment="1">
      <alignment vertical="top" wrapText="1"/>
    </xf>
    <xf numFmtId="0" fontId="4" fillId="0" borderId="10" xfId="3" applyNumberFormat="1" applyFont="1" applyBorder="1" applyAlignment="1">
      <alignment vertical="top" wrapText="1"/>
    </xf>
    <xf numFmtId="0" fontId="4" fillId="0" borderId="5" xfId="0" applyFont="1" applyBorder="1" applyAlignment="1">
      <alignment vertical="top" wrapText="1"/>
    </xf>
    <xf numFmtId="0" fontId="4" fillId="0" borderId="5" xfId="1" applyFont="1" applyFill="1" applyBorder="1" applyAlignment="1">
      <alignment vertical="top" wrapText="1"/>
    </xf>
    <xf numFmtId="0" fontId="4" fillId="0" borderId="23" xfId="3" applyNumberFormat="1" applyFont="1" applyBorder="1" applyAlignment="1">
      <alignment vertical="top" wrapText="1"/>
    </xf>
    <xf numFmtId="0" fontId="4" fillId="4" borderId="0" xfId="0" applyFont="1" applyFill="1" applyBorder="1" applyAlignment="1">
      <alignment vertical="top" wrapText="1"/>
    </xf>
    <xf numFmtId="0" fontId="5" fillId="4" borderId="0" xfId="3" applyNumberFormat="1" applyFont="1" applyFill="1" applyBorder="1" applyAlignment="1">
      <alignment horizontal="center" vertical="center" wrapText="1"/>
    </xf>
    <xf numFmtId="0" fontId="4" fillId="4" borderId="0" xfId="5" applyNumberFormat="1" applyFont="1" applyFill="1" applyBorder="1" applyAlignment="1" applyProtection="1">
      <alignment vertical="top"/>
    </xf>
    <xf numFmtId="0" fontId="4" fillId="4" borderId="0" xfId="5" applyNumberFormat="1" applyFont="1" applyFill="1" applyBorder="1" applyAlignment="1" applyProtection="1">
      <alignment horizontal="left" vertical="top" wrapText="1"/>
    </xf>
    <xf numFmtId="0" fontId="5" fillId="4" borderId="0" xfId="5" applyNumberFormat="1" applyFont="1" applyFill="1" applyBorder="1" applyAlignment="1" applyProtection="1">
      <alignment horizontal="center" vertical="center"/>
    </xf>
    <xf numFmtId="0" fontId="4" fillId="4" borderId="0" xfId="5" applyNumberFormat="1" applyFont="1" applyFill="1" applyBorder="1" applyAlignment="1" applyProtection="1">
      <alignment horizontal="center" vertical="center"/>
    </xf>
    <xf numFmtId="0" fontId="0" fillId="0" borderId="9" xfId="1" applyNumberFormat="1" applyFont="1" applyFill="1" applyBorder="1" applyAlignment="1">
      <alignment horizontal="left" wrapText="1"/>
    </xf>
    <xf numFmtId="0" fontId="0" fillId="0" borderId="11" xfId="0" applyFont="1" applyFill="1" applyBorder="1" applyAlignment="1">
      <alignment wrapText="1"/>
    </xf>
    <xf numFmtId="0" fontId="5" fillId="0" borderId="5" xfId="1" applyNumberFormat="1" applyFont="1" applyFill="1" applyBorder="1" applyAlignment="1">
      <alignment horizontal="center" vertical="center" wrapText="1"/>
    </xf>
    <xf numFmtId="0" fontId="0" fillId="0" borderId="5" xfId="0" applyFont="1" applyBorder="1" applyAlignment="1">
      <alignment horizontal="left" wrapText="1"/>
    </xf>
    <xf numFmtId="0" fontId="0" fillId="9" borderId="5" xfId="0" applyFont="1" applyFill="1" applyBorder="1" applyAlignment="1">
      <alignment horizontal="center" vertical="center"/>
    </xf>
    <xf numFmtId="0" fontId="0" fillId="9" borderId="10" xfId="0" applyFont="1" applyFill="1" applyBorder="1" applyAlignment="1">
      <alignment horizontal="center" vertical="center"/>
    </xf>
    <xf numFmtId="0" fontId="0" fillId="0" borderId="20" xfId="0" applyFont="1" applyFill="1" applyBorder="1" applyAlignment="1">
      <alignment horizontal="left" wrapText="1"/>
    </xf>
    <xf numFmtId="0" fontId="4" fillId="0" borderId="22" xfId="0" applyFont="1" applyBorder="1" applyAlignment="1">
      <alignment wrapText="1"/>
    </xf>
    <xf numFmtId="0" fontId="0" fillId="0" borderId="5" xfId="0" applyFont="1" applyBorder="1"/>
    <xf numFmtId="0" fontId="0" fillId="0" borderId="20" xfId="0" applyFont="1" applyFill="1" applyBorder="1" applyAlignment="1">
      <alignment horizontal="center" wrapText="1"/>
    </xf>
    <xf numFmtId="0" fontId="4" fillId="0" borderId="5" xfId="3" applyNumberFormat="1" applyFont="1" applyBorder="1" applyAlignment="1">
      <alignment vertical="top"/>
    </xf>
    <xf numFmtId="0" fontId="4" fillId="0" borderId="5" xfId="1" applyFont="1" applyFill="1" applyBorder="1" applyAlignment="1">
      <alignment vertical="top"/>
    </xf>
    <xf numFmtId="0" fontId="0" fillId="0" borderId="9" xfId="1" applyNumberFormat="1" applyFont="1" applyFill="1" applyBorder="1" applyAlignment="1">
      <alignment horizontal="center" vertical="top" wrapText="1"/>
    </xf>
    <xf numFmtId="0" fontId="0" fillId="0" borderId="28" xfId="0" applyFont="1" applyFill="1" applyBorder="1" applyAlignment="1">
      <alignment horizontal="center" wrapText="1"/>
    </xf>
    <xf numFmtId="0" fontId="0" fillId="4" borderId="0" xfId="3" applyNumberFormat="1" applyFont="1" applyFill="1" applyAlignment="1">
      <alignment vertical="top"/>
    </xf>
    <xf numFmtId="0" fontId="4" fillId="4" borderId="0" xfId="3" applyNumberFormat="1" applyFont="1" applyFill="1" applyAlignment="1">
      <alignment vertical="top" wrapText="1"/>
    </xf>
    <xf numFmtId="0" fontId="0" fillId="10" borderId="0" xfId="0" applyFill="1" applyAlignment="1">
      <alignment horizontal="center" vertical="center"/>
    </xf>
    <xf numFmtId="0" fontId="0" fillId="10" borderId="0" xfId="0" applyFill="1" applyAlignment="1">
      <alignment horizontal="center" vertical="center" wrapText="1"/>
    </xf>
    <xf numFmtId="0" fontId="10" fillId="10" borderId="0" xfId="0" applyFont="1" applyFill="1" applyAlignment="1">
      <alignment horizontal="center" vertical="center"/>
    </xf>
    <xf numFmtId="0" fontId="0" fillId="11" borderId="0" xfId="0" applyFill="1" applyAlignment="1">
      <alignment horizontal="center" vertical="center" wrapText="1"/>
    </xf>
    <xf numFmtId="0" fontId="0" fillId="11" borderId="0" xfId="0" applyFill="1" applyAlignment="1">
      <alignment horizontal="center" vertical="center"/>
    </xf>
    <xf numFmtId="14" fontId="0" fillId="0" borderId="0" xfId="0" applyNumberFormat="1"/>
    <xf numFmtId="21" fontId="0" fillId="0" borderId="0" xfId="0" applyNumberFormat="1"/>
    <xf numFmtId="44" fontId="0" fillId="0" borderId="0" xfId="6" applyFont="1"/>
    <xf numFmtId="0" fontId="0" fillId="0" borderId="0" xfId="0" applyAlignment="1">
      <alignment horizontal="center"/>
    </xf>
    <xf numFmtId="0" fontId="0" fillId="0" borderId="5" xfId="3" applyNumberFormat="1" applyFont="1" applyBorder="1" applyAlignment="1">
      <alignment vertical="center" wrapText="1"/>
    </xf>
    <xf numFmtId="0" fontId="4" fillId="0" borderId="6" xfId="3" applyNumberFormat="1" applyFont="1" applyBorder="1" applyAlignment="1">
      <alignment vertical="top" wrapText="1"/>
    </xf>
    <xf numFmtId="0" fontId="4" fillId="0" borderId="22" xfId="3" applyNumberFormat="1" applyFont="1" applyBorder="1" applyAlignment="1">
      <alignment vertical="top" wrapText="1"/>
    </xf>
    <xf numFmtId="0" fontId="4" fillId="0" borderId="22" xfId="5" applyNumberFormat="1" applyFont="1" applyBorder="1" applyAlignment="1" applyProtection="1">
      <alignment vertical="top"/>
    </xf>
    <xf numFmtId="0" fontId="4" fillId="0" borderId="22" xfId="5" applyNumberFormat="1" applyFont="1" applyBorder="1" applyAlignment="1" applyProtection="1">
      <alignment horizontal="left" vertical="top" wrapText="1"/>
    </xf>
    <xf numFmtId="0" fontId="5" fillId="9" borderId="22" xfId="5" applyNumberFormat="1" applyFont="1" applyFill="1" applyBorder="1" applyAlignment="1" applyProtection="1">
      <alignment horizontal="center" vertical="center"/>
    </xf>
    <xf numFmtId="0" fontId="5" fillId="9" borderId="26" xfId="5" applyNumberFormat="1" applyFont="1" applyFill="1" applyBorder="1" applyAlignment="1" applyProtection="1">
      <alignment horizontal="center" vertical="center"/>
    </xf>
    <xf numFmtId="0" fontId="4" fillId="9" borderId="27" xfId="5" applyNumberFormat="1" applyFont="1" applyFill="1" applyBorder="1" applyAlignment="1" applyProtection="1">
      <alignment horizontal="center" vertical="center"/>
    </xf>
    <xf numFmtId="0" fontId="0" fillId="0" borderId="5" xfId="0" applyFont="1" applyBorder="1" applyAlignment="1">
      <alignment vertical="center" wrapText="1"/>
    </xf>
    <xf numFmtId="0" fontId="0" fillId="0" borderId="5" xfId="5" applyNumberFormat="1" applyFont="1" applyBorder="1" applyAlignment="1" applyProtection="1">
      <alignment horizontal="left" vertical="top" wrapText="1"/>
    </xf>
    <xf numFmtId="0" fontId="0" fillId="0" borderId="10" xfId="3" applyNumberFormat="1" applyFont="1" applyBorder="1" applyAlignment="1">
      <alignment vertical="top" wrapText="1"/>
    </xf>
    <xf numFmtId="0" fontId="0" fillId="0" borderId="5" xfId="0" applyFont="1" applyBorder="1" applyAlignment="1">
      <alignment vertical="top" wrapText="1"/>
    </xf>
    <xf numFmtId="0" fontId="0" fillId="0" borderId="5" xfId="1" applyFont="1" applyFill="1" applyBorder="1" applyAlignment="1">
      <alignment vertical="top" wrapText="1"/>
    </xf>
    <xf numFmtId="0" fontId="0" fillId="0" borderId="5" xfId="3" applyNumberFormat="1" applyFont="1" applyFill="1" applyBorder="1" applyAlignment="1">
      <alignment vertical="top" wrapText="1"/>
    </xf>
    <xf numFmtId="0" fontId="0" fillId="0" borderId="5" xfId="0" applyFont="1" applyFill="1" applyBorder="1" applyAlignment="1">
      <alignment vertical="top" wrapText="1"/>
    </xf>
    <xf numFmtId="0" fontId="4" fillId="0" borderId="0" xfId="7" applyFont="1" applyAlignment="1">
      <alignment vertical="top"/>
    </xf>
    <xf numFmtId="0" fontId="13" fillId="0" borderId="0" xfId="7" applyFont="1" applyAlignment="1">
      <alignment vertical="top"/>
    </xf>
    <xf numFmtId="0" fontId="14" fillId="0" borderId="0" xfId="7" applyFont="1" applyAlignment="1">
      <alignment horizontal="left" vertical="top"/>
    </xf>
    <xf numFmtId="0" fontId="14" fillId="0" borderId="0" xfId="7" applyFont="1" applyAlignment="1">
      <alignment vertical="top"/>
    </xf>
    <xf numFmtId="0" fontId="7" fillId="0" borderId="0" xfId="7" applyFont="1" applyBorder="1" applyAlignment="1">
      <alignment vertical="top"/>
    </xf>
    <xf numFmtId="0" fontId="8" fillId="6" borderId="34" xfId="1" applyFont="1" applyFill="1" applyBorder="1" applyAlignment="1">
      <alignment vertical="top"/>
    </xf>
    <xf numFmtId="0" fontId="8" fillId="6" borderId="35" xfId="1" applyFont="1" applyFill="1" applyBorder="1" applyAlignment="1">
      <alignment vertical="top"/>
    </xf>
    <xf numFmtId="0" fontId="8" fillId="6" borderId="36" xfId="1" applyFont="1" applyFill="1" applyBorder="1" applyAlignment="1">
      <alignment vertical="top"/>
    </xf>
    <xf numFmtId="14" fontId="4" fillId="0" borderId="37" xfId="7" applyNumberFormat="1" applyFont="1" applyBorder="1" applyAlignment="1">
      <alignment vertical="top" wrapText="1"/>
    </xf>
    <xf numFmtId="164" fontId="4" fillId="0" borderId="37" xfId="7" applyNumberFormat="1" applyFont="1" applyBorder="1" applyAlignment="1">
      <alignment vertical="top" wrapText="1"/>
    </xf>
    <xf numFmtId="0" fontId="15" fillId="0" borderId="5" xfId="1" applyFont="1" applyFill="1" applyBorder="1" applyAlignment="1">
      <alignment vertical="top" wrapText="1"/>
    </xf>
    <xf numFmtId="0" fontId="4" fillId="0" borderId="13" xfId="7" applyFont="1" applyBorder="1" applyAlignment="1">
      <alignment vertical="top" wrapText="1"/>
    </xf>
    <xf numFmtId="14" fontId="4" fillId="0" borderId="37" xfId="7" applyNumberFormat="1" applyFont="1" applyBorder="1" applyAlignment="1">
      <alignment vertical="top"/>
    </xf>
    <xf numFmtId="164" fontId="4" fillId="0" borderId="37" xfId="7" applyNumberFormat="1" applyFont="1" applyBorder="1" applyAlignment="1">
      <alignment vertical="top"/>
    </xf>
    <xf numFmtId="0" fontId="15" fillId="0" borderId="5" xfId="1" applyFont="1" applyFill="1" applyBorder="1" applyAlignment="1">
      <alignment vertical="top"/>
    </xf>
    <xf numFmtId="0" fontId="4" fillId="0" borderId="13" xfId="7" applyFont="1" applyBorder="1" applyAlignment="1">
      <alignment vertical="top"/>
    </xf>
    <xf numFmtId="0" fontId="5" fillId="0" borderId="0" xfId="7" applyFont="1" applyAlignment="1">
      <alignment vertical="top"/>
    </xf>
    <xf numFmtId="0" fontId="7" fillId="0" borderId="0" xfId="8" applyFont="1" applyBorder="1" applyAlignment="1">
      <alignment vertical="top"/>
    </xf>
    <xf numFmtId="0" fontId="4" fillId="0" borderId="0" xfId="7" applyFont="1" applyFill="1" applyBorder="1" applyAlignment="1">
      <alignment vertical="top"/>
    </xf>
    <xf numFmtId="0" fontId="4" fillId="0" borderId="0" xfId="8" applyFont="1" applyAlignment="1">
      <alignment horizontal="left" vertical="top" wrapText="1"/>
    </xf>
    <xf numFmtId="0" fontId="1" fillId="0" borderId="0" xfId="1" applyFill="1" applyAlignment="1">
      <alignment vertical="top"/>
    </xf>
    <xf numFmtId="0" fontId="16" fillId="0" borderId="0" xfId="8" applyFont="1" applyFill="1" applyAlignment="1">
      <alignment vertical="top"/>
    </xf>
    <xf numFmtId="0" fontId="13" fillId="0" borderId="0" xfId="7" applyFont="1" applyFill="1" applyAlignment="1">
      <alignment vertical="top"/>
    </xf>
    <xf numFmtId="0" fontId="1" fillId="6" borderId="0" xfId="1" applyNumberFormat="1" applyFill="1" applyBorder="1" applyAlignment="1">
      <alignment horizontal="center" vertical="top"/>
    </xf>
    <xf numFmtId="14" fontId="4" fillId="0" borderId="37" xfId="7" applyNumberFormat="1" applyFont="1" applyBorder="1" applyAlignment="1">
      <alignment wrapText="1"/>
    </xf>
    <xf numFmtId="164" fontId="4" fillId="0" borderId="37" xfId="7" applyNumberFormat="1" applyFont="1" applyBorder="1" applyAlignment="1">
      <alignment wrapText="1"/>
    </xf>
    <xf numFmtId="0" fontId="15" fillId="0" borderId="5" xfId="1" applyFont="1" applyFill="1" applyBorder="1" applyAlignment="1">
      <alignment wrapText="1"/>
    </xf>
    <xf numFmtId="0" fontId="0" fillId="0" borderId="13" xfId="7" applyFont="1" applyBorder="1" applyAlignment="1">
      <alignment wrapText="1"/>
    </xf>
    <xf numFmtId="0" fontId="12" fillId="0" borderId="0" xfId="7" applyFont="1" applyAlignment="1">
      <alignment horizontal="center" vertical="top"/>
    </xf>
    <xf numFmtId="0" fontId="14" fillId="0" borderId="0" xfId="7" applyFont="1" applyAlignment="1">
      <alignment horizontal="right" vertical="top"/>
    </xf>
    <xf numFmtId="0" fontId="1" fillId="6" borderId="10" xfId="1" applyFill="1" applyBorder="1" applyAlignment="1">
      <alignment vertical="top"/>
    </xf>
    <xf numFmtId="0" fontId="1" fillId="6" borderId="11" xfId="1" applyFill="1" applyBorder="1" applyAlignment="1">
      <alignment vertical="top"/>
    </xf>
    <xf numFmtId="0" fontId="1" fillId="6" borderId="20" xfId="1" applyFill="1" applyBorder="1" applyAlignment="1">
      <alignment vertical="top"/>
    </xf>
    <xf numFmtId="0" fontId="14" fillId="0" borderId="0" xfId="8" applyFont="1" applyAlignment="1">
      <alignment horizontal="left" vertical="top" wrapText="1"/>
    </xf>
    <xf numFmtId="0" fontId="13" fillId="0" borderId="0" xfId="1" applyFont="1" applyFill="1" applyAlignment="1">
      <alignment vertical="top" wrapText="1"/>
    </xf>
    <xf numFmtId="0" fontId="13" fillId="0" borderId="0" xfId="1" applyFont="1" applyFill="1" applyAlignment="1">
      <alignment vertical="top"/>
    </xf>
    <xf numFmtId="0" fontId="8" fillId="7" borderId="1" xfId="1" applyNumberFormat="1" applyFont="1" applyFill="1" applyBorder="1" applyAlignment="1">
      <alignment vertical="top"/>
    </xf>
    <xf numFmtId="0" fontId="8" fillId="7" borderId="16" xfId="1" applyNumberFormat="1" applyFont="1" applyFill="1" applyBorder="1" applyAlignment="1">
      <alignment vertical="top"/>
    </xf>
    <xf numFmtId="0" fontId="8" fillId="0" borderId="17" xfId="1" applyNumberFormat="1" applyFont="1" applyFill="1" applyBorder="1" applyAlignment="1">
      <alignment vertical="top"/>
    </xf>
    <xf numFmtId="0" fontId="8" fillId="0" borderId="2" xfId="1" applyNumberFormat="1" applyFont="1" applyFill="1" applyBorder="1" applyAlignment="1">
      <alignment vertical="top"/>
    </xf>
    <xf numFmtId="0" fontId="8" fillId="0" borderId="18" xfId="1" applyNumberFormat="1" applyFont="1" applyFill="1" applyBorder="1" applyAlignment="1">
      <alignment vertical="top"/>
    </xf>
    <xf numFmtId="0" fontId="3" fillId="3" borderId="1" xfId="2" applyFont="1" applyFill="1" applyBorder="1" applyAlignment="1"/>
    <xf numFmtId="0" fontId="3" fillId="3" borderId="2" xfId="2" applyFont="1" applyFill="1" applyBorder="1" applyAlignment="1"/>
    <xf numFmtId="0" fontId="3" fillId="3" borderId="3" xfId="2" applyFont="1" applyFill="1" applyBorder="1" applyAlignment="1"/>
    <xf numFmtId="0" fontId="3" fillId="3" borderId="4" xfId="2" applyFont="1" applyFill="1" applyBorder="1" applyAlignment="1"/>
    <xf numFmtId="0" fontId="7" fillId="5" borderId="5" xfId="4" applyFont="1" applyFill="1" applyBorder="1" applyAlignment="1">
      <alignment vertical="top"/>
    </xf>
    <xf numFmtId="0" fontId="8" fillId="4" borderId="6" xfId="1" applyNumberFormat="1" applyFont="1" applyFill="1" applyBorder="1" applyAlignment="1">
      <alignment horizontal="right" vertical="top" wrapText="1"/>
    </xf>
    <xf numFmtId="0" fontId="8" fillId="4" borderId="7" xfId="1" applyNumberFormat="1" applyFont="1" applyFill="1" applyBorder="1" applyAlignment="1">
      <alignment horizontal="right" vertical="top" wrapText="1"/>
    </xf>
    <xf numFmtId="0" fontId="8" fillId="0" borderId="5" xfId="4" applyFont="1" applyBorder="1" applyAlignment="1">
      <alignment horizontal="left" vertical="top"/>
    </xf>
    <xf numFmtId="0" fontId="8" fillId="4" borderId="0" xfId="1" applyNumberFormat="1" applyFont="1" applyFill="1" applyBorder="1" applyAlignment="1">
      <alignment horizontal="right" vertical="top"/>
    </xf>
    <xf numFmtId="0" fontId="8" fillId="4" borderId="8" xfId="1" applyNumberFormat="1" applyFont="1" applyFill="1" applyBorder="1" applyAlignment="1">
      <alignment horizontal="right" vertical="top"/>
    </xf>
    <xf numFmtId="0" fontId="8" fillId="6" borderId="5" xfId="1" applyNumberFormat="1" applyFont="1" applyFill="1" applyBorder="1" applyAlignment="1">
      <alignment vertical="top"/>
    </xf>
    <xf numFmtId="0" fontId="8" fillId="4" borderId="0" xfId="1" applyNumberFormat="1" applyFont="1" applyFill="1" applyBorder="1" applyAlignment="1">
      <alignment horizontal="right" vertical="top" wrapText="1"/>
    </xf>
    <xf numFmtId="0" fontId="8" fillId="4" borderId="8" xfId="1" applyNumberFormat="1" applyFont="1" applyFill="1" applyBorder="1" applyAlignment="1">
      <alignment horizontal="right" vertical="top" wrapText="1"/>
    </xf>
    <xf numFmtId="0" fontId="5" fillId="5" borderId="5" xfId="3" applyNumberFormat="1" applyFont="1" applyFill="1" applyBorder="1" applyAlignment="1">
      <alignment vertical="top"/>
    </xf>
    <xf numFmtId="0" fontId="5" fillId="0" borderId="10" xfId="3" applyNumberFormat="1" applyFont="1" applyBorder="1" applyAlignment="1">
      <alignment vertical="top"/>
    </xf>
    <xf numFmtId="0" fontId="5" fillId="0" borderId="11" xfId="3" applyNumberFormat="1" applyFont="1" applyBorder="1" applyAlignment="1">
      <alignment vertical="top"/>
    </xf>
    <xf numFmtId="0" fontId="4" fillId="4" borderId="12" xfId="3" applyNumberFormat="1" applyFont="1" applyFill="1" applyBorder="1" applyAlignment="1">
      <alignment vertical="top"/>
    </xf>
    <xf numFmtId="0" fontId="4" fillId="4" borderId="13" xfId="3" applyNumberFormat="1" applyFont="1" applyFill="1" applyBorder="1" applyAlignment="1">
      <alignment vertical="top"/>
    </xf>
    <xf numFmtId="0" fontId="8" fillId="6" borderId="14" xfId="1" applyNumberFormat="1" applyFont="1" applyFill="1" applyBorder="1" applyAlignment="1">
      <alignment vertical="top" wrapText="1"/>
    </xf>
    <xf numFmtId="0" fontId="8" fillId="6" borderId="11" xfId="1" applyNumberFormat="1" applyFont="1" applyFill="1" applyBorder="1" applyAlignment="1">
      <alignment vertical="top" wrapText="1"/>
    </xf>
    <xf numFmtId="0" fontId="8" fillId="6" borderId="12" xfId="1" applyNumberFormat="1" applyFont="1" applyFill="1" applyBorder="1" applyAlignment="1">
      <alignment vertical="top" wrapText="1"/>
    </xf>
    <xf numFmtId="0" fontId="8" fillId="6" borderId="15" xfId="1" applyNumberFormat="1" applyFont="1" applyFill="1" applyBorder="1" applyAlignment="1">
      <alignment vertical="top" wrapText="1"/>
    </xf>
    <xf numFmtId="0" fontId="8" fillId="8" borderId="14" xfId="1" applyNumberFormat="1" applyFont="1" applyFill="1" applyBorder="1" applyAlignment="1">
      <alignment vertical="top" wrapText="1"/>
    </xf>
    <xf numFmtId="0" fontId="8" fillId="8" borderId="11" xfId="1" applyNumberFormat="1" applyFont="1" applyFill="1" applyBorder="1" applyAlignment="1">
      <alignment vertical="top" wrapText="1"/>
    </xf>
    <xf numFmtId="0" fontId="8" fillId="8" borderId="19" xfId="1" applyNumberFormat="1" applyFont="1" applyFill="1" applyBorder="1" applyAlignment="1">
      <alignment vertical="top" wrapText="1"/>
    </xf>
    <xf numFmtId="0" fontId="0" fillId="0" borderId="14" xfId="3" applyNumberFormat="1" applyFont="1" applyBorder="1" applyAlignment="1">
      <alignment horizontal="left" vertical="center" wrapText="1"/>
    </xf>
    <xf numFmtId="0" fontId="4" fillId="0" borderId="11" xfId="3" applyNumberFormat="1" applyFont="1" applyBorder="1" applyAlignment="1">
      <alignment horizontal="left" vertical="center" wrapText="1"/>
    </xf>
    <xf numFmtId="0" fontId="4" fillId="0" borderId="19" xfId="3" applyNumberFormat="1" applyFont="1" applyBorder="1" applyAlignment="1">
      <alignment horizontal="left" vertical="center" wrapText="1"/>
    </xf>
    <xf numFmtId="0" fontId="8" fillId="6" borderId="19" xfId="1" applyNumberFormat="1" applyFont="1" applyFill="1" applyBorder="1" applyAlignment="1">
      <alignment vertical="top" wrapText="1"/>
    </xf>
    <xf numFmtId="0" fontId="0" fillId="0" borderId="14" xfId="3" applyNumberFormat="1" applyFont="1" applyBorder="1" applyAlignment="1">
      <alignment vertical="center" wrapText="1"/>
    </xf>
    <xf numFmtId="0" fontId="4" fillId="0" borderId="11" xfId="3" applyNumberFormat="1" applyFont="1" applyBorder="1" applyAlignment="1">
      <alignment vertical="center" wrapText="1"/>
    </xf>
    <xf numFmtId="0" fontId="4" fillId="0" borderId="19" xfId="3" applyNumberFormat="1" applyFont="1" applyBorder="1" applyAlignment="1">
      <alignment vertical="center" wrapText="1"/>
    </xf>
    <xf numFmtId="0" fontId="4" fillId="0" borderId="14" xfId="3" applyNumberFormat="1" applyFont="1" applyBorder="1" applyAlignment="1">
      <alignment vertical="top" wrapText="1"/>
    </xf>
    <xf numFmtId="0" fontId="4" fillId="0" borderId="11" xfId="3" applyNumberFormat="1" applyFont="1" applyBorder="1" applyAlignment="1">
      <alignment vertical="top" wrapText="1"/>
    </xf>
    <xf numFmtId="0" fontId="4" fillId="0" borderId="19" xfId="3" applyNumberFormat="1" applyFont="1" applyBorder="1" applyAlignment="1">
      <alignment vertical="top" wrapText="1"/>
    </xf>
    <xf numFmtId="0" fontId="8" fillId="7" borderId="29" xfId="1" applyNumberFormat="1" applyFont="1" applyFill="1" applyBorder="1" applyAlignment="1">
      <alignment vertical="top"/>
    </xf>
    <xf numFmtId="0" fontId="8" fillId="7" borderId="30" xfId="1" applyNumberFormat="1" applyFont="1" applyFill="1" applyBorder="1" applyAlignment="1">
      <alignment vertical="top"/>
    </xf>
    <xf numFmtId="0" fontId="8" fillId="0" borderId="31" xfId="1" applyNumberFormat="1" applyFont="1" applyFill="1" applyBorder="1" applyAlignment="1">
      <alignment vertical="top"/>
    </xf>
    <xf numFmtId="0" fontId="8" fillId="0" borderId="32" xfId="1" applyNumberFormat="1" applyFont="1" applyFill="1" applyBorder="1" applyAlignment="1">
      <alignment vertical="top"/>
    </xf>
    <xf numFmtId="0" fontId="8" fillId="0" borderId="33" xfId="1" applyNumberFormat="1" applyFont="1" applyFill="1" applyBorder="1" applyAlignment="1">
      <alignment vertical="top"/>
    </xf>
  </cellXfs>
  <cellStyles count="9">
    <cellStyle name="Currency" xfId="6" builtinId="4"/>
    <cellStyle name="Good" xfId="1" builtinId="26"/>
    <cellStyle name="Hyperlink" xfId="5" builtinId="8"/>
    <cellStyle name="Normal" xfId="0" builtinId="0"/>
    <cellStyle name="Normal_Blank Test Script v1.0" xfId="3"/>
    <cellStyle name="Normal_NEW Test Script Template-additional 1" xfId="7"/>
    <cellStyle name="Normal_Transcoder Test Script - Phase 3 (SAT 1a)" xfId="8"/>
    <cellStyle name="Subject (VF)" xfId="4"/>
    <cellStyle name="Title (VF)" xfId="2"/>
  </cellStyles>
  <dxfs count="180">
    <dxf>
      <fill>
        <patternFill>
          <bgColor rgb="FFFFFF00"/>
        </patternFill>
      </fill>
    </dxf>
    <dxf>
      <fill>
        <patternFill>
          <bgColor rgb="FF00B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FFF00"/>
        </patternFill>
      </fill>
    </dxf>
    <dxf>
      <fill>
        <patternFill>
          <bgColor rgb="FF00B05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92D050"/>
        </patternFill>
      </fill>
    </dxf>
    <dxf>
      <fill>
        <patternFill>
          <bgColor rgb="FFFFFF00"/>
        </patternFill>
      </fill>
    </dxf>
    <dxf>
      <fill>
        <patternFill>
          <bgColor rgb="FF00B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92D050"/>
        </patternFill>
      </fill>
    </dxf>
    <dxf>
      <fill>
        <patternFill>
          <bgColor rgb="FFFFFF00"/>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4.9989318521683403E-2"/>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9C6500"/>
      </font>
      <fill>
        <patternFill>
          <bgColor rgb="FFFFEB9C"/>
        </patternFill>
      </fill>
    </dxf>
    <dxf>
      <font>
        <b/>
        <i val="0"/>
      </font>
      <fill>
        <patternFill>
          <bgColor theme="9" tint="0.39994506668294322"/>
        </patternFill>
      </fill>
    </dxf>
    <dxf>
      <font>
        <color rgb="FF9C0006"/>
      </font>
    </dxf>
    <dxf>
      <fill>
        <patternFill>
          <bgColor rgb="FFFFC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4.9989318521683403E-2"/>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4.9989318521683403E-2"/>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4.9989318521683403E-2"/>
        </patternFill>
      </fill>
    </dxf>
    <dxf>
      <fill>
        <patternFill>
          <bgColor rgb="FFFFC0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9C6500"/>
      </font>
      <fill>
        <patternFill>
          <bgColor rgb="FFFFEB9C"/>
        </patternFill>
      </fill>
    </dxf>
    <dxf>
      <font>
        <b/>
        <i val="0"/>
      </font>
      <fill>
        <patternFill>
          <bgColor theme="9" tint="0.39994506668294322"/>
        </patternFill>
      </fill>
    </dxf>
    <dxf>
      <font>
        <color rgb="FF9C0006"/>
      </font>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9C6500"/>
      </font>
      <fill>
        <patternFill>
          <bgColor rgb="FFFFEB9C"/>
        </patternFill>
      </fill>
    </dxf>
    <dxf>
      <font>
        <b/>
        <i val="0"/>
      </font>
      <fill>
        <patternFill>
          <bgColor theme="9" tint="0.39994506668294322"/>
        </patternFill>
      </fill>
    </dxf>
    <dxf>
      <font>
        <color rgb="FF9C0006"/>
      </font>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9C6500"/>
      </font>
      <fill>
        <patternFill>
          <bgColor rgb="FFFFEB9C"/>
        </patternFill>
      </fill>
    </dxf>
    <dxf>
      <font>
        <b/>
        <i val="0"/>
      </font>
      <fill>
        <patternFill>
          <bgColor theme="9" tint="0.39994506668294322"/>
        </patternFill>
      </fill>
    </dxf>
    <dxf>
      <font>
        <color rgb="FF9C0006"/>
      </font>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4.9989318521683403E-2"/>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9C6500"/>
      </font>
      <fill>
        <patternFill>
          <bgColor rgb="FFFFEB9C"/>
        </patternFill>
      </fill>
    </dxf>
    <dxf>
      <font>
        <b/>
        <i val="0"/>
      </font>
      <fill>
        <patternFill>
          <bgColor theme="9" tint="0.39994506668294322"/>
        </patternFill>
      </fill>
    </dxf>
    <dxf>
      <font>
        <color rgb="FF9C0006"/>
      </font>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4.9989318521683403E-2"/>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9525</xdr:rowOff>
    </xdr:from>
    <xdr:to>
      <xdr:col>4</xdr:col>
      <xdr:colOff>3867150</xdr:colOff>
      <xdr:row>10</xdr:row>
      <xdr:rowOff>21258</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7250" y="533400"/>
          <a:ext cx="6677025" cy="1145208"/>
        </a:xfrm>
        <a:prstGeom prst="rect">
          <a:avLst/>
        </a:prstGeom>
        <a:noFill/>
        <a:ln w="9525">
          <a:noFill/>
          <a:miter lim="800000"/>
          <a:headEnd/>
          <a:tailEnd/>
        </a:ln>
        <a:effectLst>
          <a:glow rad="101600">
            <a:schemeClr val="bg1">
              <a:alpha val="40000"/>
            </a:schemeClr>
          </a:glow>
          <a:outerShdw blurRad="50800" dist="38100" dir="18900000" algn="bl" rotWithShape="0">
            <a:prstClr val="black">
              <a:alpha val="40000"/>
            </a:prstClr>
          </a:outerShdw>
        </a:effectLst>
        <a:scene3d>
          <a:camera prst="orthographicFront"/>
          <a:lightRig rig="threePt" dir="t"/>
        </a:scene3d>
        <a:sp3d>
          <a:bevelT/>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739589</xdr:colOff>
      <xdr:row>1</xdr:row>
      <xdr:rowOff>123264</xdr:rowOff>
    </xdr:from>
    <xdr:to>
      <xdr:col>4</xdr:col>
      <xdr:colOff>2566147</xdr:colOff>
      <xdr:row>5</xdr:row>
      <xdr:rowOff>112058</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949764" y="418539"/>
          <a:ext cx="5903258" cy="865094"/>
        </a:xfrm>
        <a:prstGeom prst="rect">
          <a:avLst/>
        </a:prstGeom>
        <a:noFill/>
        <a:ln w="9525">
          <a:noFill/>
          <a:miter lim="800000"/>
          <a:headEnd/>
          <a:tailEnd/>
        </a:ln>
        <a:effectLst>
          <a:glow rad="101600">
            <a:schemeClr val="bg1">
              <a:alpha val="40000"/>
            </a:schemeClr>
          </a:glow>
          <a:outerShdw blurRad="50800" dist="38100" dir="18900000" algn="bl" rotWithShape="0">
            <a:prstClr val="black">
              <a:alpha val="40000"/>
            </a:prstClr>
          </a:outerShdw>
        </a:effectLst>
        <a:scene3d>
          <a:camera prst="orthographicFront"/>
          <a:lightRig rig="threePt" dir="t"/>
        </a:scene3d>
        <a:sp3d>
          <a:bevelT/>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nilat\Downloads\NEM13%20Test%20Pl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Clients\Agility\Quality%20Assurance\Testing\TestPlans\Engage\shakedown_tests\Shakedown%20Test%20Plan%20v0.3%20-%202017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ummary"/>
      <sheetName val="NEM13"/>
      <sheetName val="Screenshots"/>
      <sheetName val="Data (Do not use)"/>
    </sheetNames>
    <sheetDataSet>
      <sheetData sheetId="0"/>
      <sheetData sheetId="1" refreshError="1"/>
      <sheetData sheetId="2" refreshError="1"/>
      <sheetData sheetId="3" refreshError="1"/>
      <sheetData sheetId="4">
        <row r="1">
          <cell r="A1" t="str">
            <v>Test Status</v>
          </cell>
          <cell r="B1" t="str">
            <v>Defect Status</v>
          </cell>
          <cell r="C1" t="str">
            <v>Defect Resolution</v>
          </cell>
          <cell r="E1" t="str">
            <v>Priority</v>
          </cell>
          <cell r="F1" t="str">
            <v>Testers</v>
          </cell>
          <cell r="G1" t="str">
            <v>Severity</v>
          </cell>
          <cell r="H1" t="str">
            <v>Defect List</v>
          </cell>
        </row>
        <row r="2">
          <cell r="A2" t="str">
            <v>FAIL</v>
          </cell>
          <cell r="B2" t="str">
            <v>FIXED</v>
          </cell>
          <cell r="E2" t="str">
            <v>LOW</v>
          </cell>
          <cell r="F2" t="str">
            <v>JG</v>
          </cell>
          <cell r="G2" t="str">
            <v>COSMETIC</v>
          </cell>
          <cell r="H2" t="str">
            <v>Defect</v>
          </cell>
        </row>
        <row r="3">
          <cell r="A3" t="str">
            <v>PASS</v>
          </cell>
          <cell r="B3" t="str">
            <v>NOT FIXED</v>
          </cell>
          <cell r="E3" t="str">
            <v>MEDIUM</v>
          </cell>
          <cell r="F3" t="str">
            <v>FM</v>
          </cell>
          <cell r="G3" t="str">
            <v>MINOR</v>
          </cell>
          <cell r="H3" t="str">
            <v>Non-Defect</v>
          </cell>
        </row>
        <row r="4">
          <cell r="A4" t="str">
            <v>IN PROGRESS</v>
          </cell>
          <cell r="B4" t="str">
            <v>PARTLY FIXED</v>
          </cell>
          <cell r="E4" t="str">
            <v>HIGH</v>
          </cell>
          <cell r="F4" t="str">
            <v>RMK</v>
          </cell>
          <cell r="G4" t="str">
            <v>MODERATE</v>
          </cell>
        </row>
        <row r="5">
          <cell r="A5" t="str">
            <v>NOT STARTED</v>
          </cell>
          <cell r="B5" t="str">
            <v>EXISTING</v>
          </cell>
          <cell r="F5" t="str">
            <v>PV</v>
          </cell>
          <cell r="G5" t="str">
            <v>MAJOR</v>
          </cell>
        </row>
        <row r="6">
          <cell r="A6" t="str">
            <v>NOT APPLICABLE</v>
          </cell>
          <cell r="F6" t="str">
            <v>WA</v>
          </cell>
          <cell r="G6" t="str">
            <v>CRITICAL</v>
          </cell>
        </row>
        <row r="7">
          <cell r="A7" t="str">
            <v>DEFERRED</v>
          </cell>
          <cell r="F7" t="str">
            <v>CJC</v>
          </cell>
        </row>
        <row r="8">
          <cell r="A8" t="str">
            <v>ON HOLD</v>
          </cell>
          <cell r="F8" t="str">
            <v>GS</v>
          </cell>
        </row>
        <row r="9">
          <cell r="A9" t="str">
            <v>RETEST</v>
          </cell>
          <cell r="F9" t="str">
            <v>GHC</v>
          </cell>
        </row>
        <row r="10">
          <cell r="F10" t="str">
            <v>CS</v>
          </cell>
        </row>
        <row r="11">
          <cell r="F11" t="str">
            <v>CT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ummary"/>
      <sheetName val="Engage User"/>
      <sheetName val="Interfaces"/>
      <sheetName val="Sign up"/>
      <sheetName val="Contacts"/>
      <sheetName val="Customer"/>
      <sheetName val="Charges"/>
      <sheetName val="Financial details"/>
      <sheetName val="Invoices"/>
      <sheetName val="Service Orders"/>
      <sheetName val="Adjustments"/>
      <sheetName val="Receipts"/>
      <sheetName val="Calls and Activities"/>
      <sheetName val=" Transfer Balance"/>
      <sheetName val="Sign in"/>
      <sheetName val="Delivery Method"/>
      <sheetName val="Treatment"/>
      <sheetName val="Schedule task"/>
      <sheetName val="Documents"/>
      <sheetName val="Payment Plans"/>
      <sheetName val="Update Site"/>
      <sheetName val="Update account details"/>
      <sheetName val="Meter reads"/>
      <sheetName val="Meter"/>
      <sheetName val="Transaction Generation"/>
      <sheetName val="Invoice Generation"/>
      <sheetName val="Customer Search Screen"/>
      <sheetName val="Action Scripts"/>
      <sheetName val="Campaigns"/>
      <sheetName val="Invoice Creation groupbills"/>
      <sheetName val="Security"/>
      <sheetName val="Account Receivable"/>
      <sheetName val="Maintenance"/>
      <sheetName val="Reports"/>
      <sheetName val="Segments"/>
      <sheetName val="template (3)"/>
      <sheetName val="template (2)"/>
      <sheetName val="xxxxx"/>
      <sheetName val="Screenshots"/>
      <sheetName val="Data (Do not use)"/>
    </sheetNames>
    <sheetDataSet>
      <sheetData sheetId="0">
        <row r="14">
          <cell r="A14" t="str">
            <v>Test (Client / Job Code)</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ow r="1">
          <cell r="A1" t="str">
            <v>Test Status</v>
          </cell>
          <cell r="B1" t="str">
            <v>Defect Status</v>
          </cell>
          <cell r="C1" t="str">
            <v>Defect Resolution</v>
          </cell>
          <cell r="D1">
            <v>0</v>
          </cell>
          <cell r="E1" t="str">
            <v>Priority</v>
          </cell>
          <cell r="F1" t="str">
            <v>Testers</v>
          </cell>
          <cell r="G1" t="str">
            <v>Severity</v>
          </cell>
          <cell r="H1" t="str">
            <v>Defect List</v>
          </cell>
        </row>
        <row r="2">
          <cell r="A2" t="str">
            <v>FAIL</v>
          </cell>
          <cell r="B2" t="str">
            <v>FIXED</v>
          </cell>
          <cell r="E2" t="str">
            <v>LOW</v>
          </cell>
          <cell r="F2" t="str">
            <v>JG</v>
          </cell>
          <cell r="G2" t="str">
            <v>COSMETIC</v>
          </cell>
          <cell r="H2" t="str">
            <v>Defect</v>
          </cell>
        </row>
        <row r="3">
          <cell r="A3" t="str">
            <v>PASS</v>
          </cell>
          <cell r="B3" t="str">
            <v>NOT FIXED</v>
          </cell>
          <cell r="E3" t="str">
            <v>MEDIUM</v>
          </cell>
          <cell r="F3" t="str">
            <v>FM</v>
          </cell>
          <cell r="G3" t="str">
            <v>MINOR</v>
          </cell>
          <cell r="H3" t="str">
            <v>Non-Defect</v>
          </cell>
        </row>
        <row r="4">
          <cell r="A4" t="str">
            <v>IN PROGRESS</v>
          </cell>
          <cell r="B4" t="str">
            <v>PARTLY FIXED</v>
          </cell>
          <cell r="E4" t="str">
            <v>HIGH</v>
          </cell>
          <cell r="F4" t="str">
            <v>RMK</v>
          </cell>
          <cell r="G4" t="str">
            <v>MODERATE</v>
          </cell>
        </row>
        <row r="5">
          <cell r="A5" t="str">
            <v>NOT STARTED</v>
          </cell>
          <cell r="B5" t="str">
            <v>EXISTING</v>
          </cell>
          <cell r="F5" t="str">
            <v>PV</v>
          </cell>
          <cell r="G5" t="str">
            <v>MAJOR</v>
          </cell>
        </row>
        <row r="6">
          <cell r="A6" t="str">
            <v>NOT APPLICABLE</v>
          </cell>
          <cell r="F6" t="str">
            <v>WA</v>
          </cell>
          <cell r="G6" t="str">
            <v>CRITICAL</v>
          </cell>
        </row>
        <row r="7">
          <cell r="A7" t="str">
            <v>DEFERRED</v>
          </cell>
          <cell r="F7" t="str">
            <v>CJC</v>
          </cell>
        </row>
        <row r="8">
          <cell r="A8" t="str">
            <v>ON HOLD</v>
          </cell>
          <cell r="F8" t="str">
            <v>GS</v>
          </cell>
        </row>
        <row r="9">
          <cell r="A9" t="str">
            <v>RETEST</v>
          </cell>
          <cell r="F9" t="str">
            <v>GHC</v>
          </cell>
        </row>
        <row r="10">
          <cell r="F10" t="str">
            <v>CS</v>
          </cell>
        </row>
        <row r="11">
          <cell r="F11" t="str">
            <v>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externalLinkPath" Target="file:///J:\Clients\Agility\Quality%20Assurance\Testing\TestPlans\Engage\shakedown_tests\Shakedown%20Test%20Plan%20v0.3%20-%2020170627.xlsx" TargetMode="External"/><Relationship Id="rId1" Type="http://schemas.openxmlformats.org/officeDocument/2006/relationships/externalLinkPath" Target="file:///J:\Clients\Agility\Quality%20Assurance\Testing\TestPlans\Engage\shakedown_tests\Shakedown%20Test%20Plan%20v0.3%20-%2020170627.xlsx"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6"/>
  <sheetViews>
    <sheetView workbookViewId="0">
      <selection activeCell="E38" sqref="E38"/>
    </sheetView>
  </sheetViews>
  <sheetFormatPr defaultRowHeight="14.25" x14ac:dyDescent="0.2"/>
  <cols>
    <col min="1" max="1" width="12.85546875" style="119" customWidth="1"/>
    <col min="2" max="2" width="11.85546875" style="119" customWidth="1"/>
    <col min="3" max="3" width="7.85546875" style="119" bestFit="1" customWidth="1"/>
    <col min="4" max="4" width="22.42578125" style="119" customWidth="1"/>
    <col min="5" max="5" width="62.28515625" style="119" customWidth="1"/>
    <col min="6" max="6" width="12.85546875" style="119" customWidth="1"/>
    <col min="7" max="7" width="10" style="119" bestFit="1" customWidth="1"/>
    <col min="8" max="16384" width="9.140625" style="119"/>
  </cols>
  <sheetData>
    <row r="3" spans="1:6" s="118" customFormat="1" ht="12.75" x14ac:dyDescent="0.2"/>
    <row r="4" spans="1:6" s="118" customFormat="1" ht="12.75" x14ac:dyDescent="0.2"/>
    <row r="5" spans="1:6" s="118" customFormat="1" ht="12.75" x14ac:dyDescent="0.2"/>
    <row r="6" spans="1:6" s="118" customFormat="1" ht="12.75" x14ac:dyDescent="0.2"/>
    <row r="7" spans="1:6" s="118" customFormat="1" ht="12.75" x14ac:dyDescent="0.2"/>
    <row r="8" spans="1:6" s="118" customFormat="1" ht="12.75" x14ac:dyDescent="0.2"/>
    <row r="9" spans="1:6" s="118" customFormat="1" ht="12.75" x14ac:dyDescent="0.2"/>
    <row r="10" spans="1:6" s="118" customFormat="1" ht="12.75" x14ac:dyDescent="0.2"/>
    <row r="11" spans="1:6" s="118" customFormat="1" ht="12.75" x14ac:dyDescent="0.2"/>
    <row r="12" spans="1:6" s="118" customFormat="1" ht="12.75" x14ac:dyDescent="0.2"/>
    <row r="13" spans="1:6" ht="27.75" x14ac:dyDescent="0.2">
      <c r="A13" s="146" t="s">
        <v>260</v>
      </c>
      <c r="B13" s="146"/>
      <c r="C13" s="146"/>
      <c r="D13" s="146"/>
      <c r="E13" s="146"/>
      <c r="F13" s="146"/>
    </row>
    <row r="14" spans="1:6" ht="27.75" x14ac:dyDescent="0.2">
      <c r="A14" s="146" t="s">
        <v>271</v>
      </c>
      <c r="B14" s="146"/>
      <c r="C14" s="146"/>
      <c r="D14" s="146"/>
      <c r="E14" s="146"/>
      <c r="F14" s="146"/>
    </row>
    <row r="15" spans="1:6" s="118" customFormat="1" ht="18" x14ac:dyDescent="0.2">
      <c r="A15" s="147"/>
      <c r="B15" s="147"/>
      <c r="C15" s="147"/>
      <c r="D15" s="147"/>
      <c r="E15" s="120"/>
      <c r="F15" s="121"/>
    </row>
    <row r="17" spans="1:6" s="118" customFormat="1" ht="18" x14ac:dyDescent="0.2">
      <c r="B17" s="122" t="s">
        <v>261</v>
      </c>
      <c r="C17" s="122"/>
      <c r="D17" s="122"/>
      <c r="E17" s="122"/>
    </row>
    <row r="18" spans="1:6" s="118" customFormat="1" ht="15" x14ac:dyDescent="0.2">
      <c r="B18" s="123" t="s">
        <v>262</v>
      </c>
      <c r="C18" s="123" t="s">
        <v>263</v>
      </c>
      <c r="D18" s="124" t="s">
        <v>264</v>
      </c>
      <c r="E18" s="125" t="s">
        <v>265</v>
      </c>
    </row>
    <row r="19" spans="1:6" s="118" customFormat="1" ht="15" x14ac:dyDescent="0.25">
      <c r="B19" s="142">
        <v>42926</v>
      </c>
      <c r="C19" s="143">
        <v>1</v>
      </c>
      <c r="D19" s="144" t="s">
        <v>268</v>
      </c>
      <c r="E19" s="145" t="s">
        <v>269</v>
      </c>
    </row>
    <row r="20" spans="1:6" s="118" customFormat="1" ht="15" x14ac:dyDescent="0.2">
      <c r="B20" s="126"/>
      <c r="C20" s="127"/>
      <c r="D20" s="128"/>
      <c r="E20" s="129"/>
    </row>
    <row r="21" spans="1:6" s="118" customFormat="1" ht="15" x14ac:dyDescent="0.2">
      <c r="B21" s="126"/>
      <c r="C21" s="127"/>
      <c r="D21" s="128"/>
      <c r="E21" s="129"/>
    </row>
    <row r="22" spans="1:6" s="118" customFormat="1" ht="15" x14ac:dyDescent="0.2">
      <c r="B22" s="130"/>
      <c r="C22" s="131"/>
      <c r="D22" s="132"/>
      <c r="E22" s="133"/>
    </row>
    <row r="23" spans="1:6" s="118" customFormat="1" ht="15" x14ac:dyDescent="0.2">
      <c r="B23" s="130"/>
      <c r="C23" s="131" t="str">
        <f t="shared" ref="C23:C27" si="0">IF(B23&lt;&gt;"",C22+1,"")</f>
        <v/>
      </c>
      <c r="D23" s="132"/>
      <c r="E23" s="133"/>
    </row>
    <row r="24" spans="1:6" s="118" customFormat="1" ht="15" x14ac:dyDescent="0.2">
      <c r="B24" s="130"/>
      <c r="C24" s="131" t="str">
        <f t="shared" si="0"/>
        <v/>
      </c>
      <c r="D24" s="132"/>
      <c r="E24" s="133"/>
    </row>
    <row r="25" spans="1:6" s="118" customFormat="1" ht="15" x14ac:dyDescent="0.2">
      <c r="B25" s="130"/>
      <c r="C25" s="131" t="str">
        <f t="shared" si="0"/>
        <v/>
      </c>
      <c r="D25" s="132"/>
      <c r="E25" s="133"/>
    </row>
    <row r="26" spans="1:6" s="118" customFormat="1" ht="15" x14ac:dyDescent="0.2">
      <c r="A26" s="134"/>
      <c r="B26" s="130"/>
      <c r="C26" s="131" t="str">
        <f t="shared" si="0"/>
        <v/>
      </c>
      <c r="D26" s="132"/>
      <c r="E26" s="133"/>
    </row>
    <row r="27" spans="1:6" s="118" customFormat="1" ht="15" x14ac:dyDescent="0.2">
      <c r="B27" s="130"/>
      <c r="C27" s="131" t="str">
        <f t="shared" si="0"/>
        <v/>
      </c>
      <c r="D27" s="132"/>
      <c r="E27" s="133"/>
    </row>
    <row r="28" spans="1:6" s="118" customFormat="1" ht="15" x14ac:dyDescent="0.2">
      <c r="B28" s="148"/>
      <c r="C28" s="149"/>
      <c r="D28" s="149"/>
      <c r="E28" s="150"/>
    </row>
    <row r="29" spans="1:6" s="118" customFormat="1" ht="18" x14ac:dyDescent="0.2">
      <c r="B29" s="135"/>
      <c r="C29" s="135"/>
      <c r="D29" s="136"/>
      <c r="E29" s="135"/>
    </row>
    <row r="30" spans="1:6" s="118" customFormat="1" ht="18" x14ac:dyDescent="0.2">
      <c r="B30" s="151" t="s">
        <v>266</v>
      </c>
      <c r="C30" s="151"/>
      <c r="D30" s="135"/>
      <c r="E30" s="137"/>
    </row>
    <row r="31" spans="1:6" s="118" customFormat="1" ht="15" customHeight="1" x14ac:dyDescent="0.2">
      <c r="A31" s="138"/>
      <c r="B31" s="152" t="s">
        <v>267</v>
      </c>
      <c r="C31" s="153"/>
      <c r="D31" s="153"/>
      <c r="E31" s="153"/>
      <c r="F31" s="139"/>
    </row>
    <row r="32" spans="1:6" ht="15" customHeight="1" x14ac:dyDescent="0.2">
      <c r="A32" s="140"/>
      <c r="B32" s="153"/>
      <c r="C32" s="153"/>
      <c r="D32" s="153"/>
      <c r="E32" s="153"/>
    </row>
    <row r="33" spans="1:6" x14ac:dyDescent="0.2">
      <c r="B33" s="153"/>
      <c r="C33" s="153"/>
      <c r="D33" s="153"/>
      <c r="E33" s="153"/>
    </row>
    <row r="34" spans="1:6" x14ac:dyDescent="0.2">
      <c r="B34" s="153"/>
      <c r="C34" s="153"/>
      <c r="D34" s="153"/>
      <c r="E34" s="153"/>
    </row>
    <row r="36" spans="1:6" ht="15" x14ac:dyDescent="0.2">
      <c r="A36" s="141"/>
      <c r="B36" s="141"/>
      <c r="C36" s="141"/>
      <c r="D36" s="141"/>
      <c r="E36" s="141"/>
      <c r="F36" s="141"/>
    </row>
  </sheetData>
  <mergeCells count="6">
    <mergeCell ref="B31:E34"/>
    <mergeCell ref="A13:F13"/>
    <mergeCell ref="A14:F14"/>
    <mergeCell ref="A15:D15"/>
    <mergeCell ref="B28:E28"/>
    <mergeCell ref="B30:C30"/>
  </mergeCells>
  <dataValidations count="1">
    <dataValidation type="date" allowBlank="1" showInputMessage="1" showErrorMessage="1" sqref="B19:B27">
      <formula1>36526</formula1>
      <formula2>73051</formula2>
    </dataValidation>
  </dataValidations>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1:M167"/>
  <sheetViews>
    <sheetView zoomScale="85" zoomScaleNormal="85" workbookViewId="0">
      <selection activeCell="B5" sqref="B5:C5"/>
    </sheetView>
  </sheetViews>
  <sheetFormatPr defaultRowHeight="12.75" outlineLevelRow="1" x14ac:dyDescent="0.2"/>
  <cols>
    <col min="1" max="2" width="10.7109375" style="1" customWidth="1"/>
    <col min="3" max="3" width="56.7109375" style="1" customWidth="1"/>
    <col min="4" max="4" width="61.140625" style="93" bestFit="1" customWidth="1"/>
    <col min="5" max="5" width="47.5703125" style="1" customWidth="1"/>
    <col min="6" max="6" width="12.7109375" style="1" customWidth="1"/>
    <col min="7" max="7" width="40.7109375" style="1" customWidth="1"/>
    <col min="8" max="8" width="38.140625" style="1" customWidth="1"/>
    <col min="9" max="9" width="14.42578125" style="1" bestFit="1" customWidth="1"/>
    <col min="10" max="10" width="14.42578125" style="1" customWidth="1"/>
    <col min="11" max="11" width="12.42578125" style="1" customWidth="1"/>
    <col min="12" max="12" width="17.42578125" style="1" customWidth="1"/>
    <col min="13" max="13" width="21.7109375" style="1" bestFit="1" customWidth="1"/>
    <col min="14" max="16384" width="9.140625" style="1"/>
  </cols>
  <sheetData>
    <row r="1" spans="1:13" ht="23.25" x14ac:dyDescent="0.35">
      <c r="A1" s="159" t="str">
        <f>Ref_ProjectName</f>
        <v>Test (Client / Job Code)</v>
      </c>
      <c r="B1" s="160"/>
      <c r="C1" s="160"/>
      <c r="D1" s="161"/>
      <c r="E1" s="162"/>
      <c r="K1" s="2"/>
    </row>
    <row r="2" spans="1:13" ht="18" customHeight="1" x14ac:dyDescent="0.2">
      <c r="A2" s="163" t="s">
        <v>0</v>
      </c>
      <c r="B2" s="163"/>
      <c r="C2" s="163"/>
      <c r="D2" s="164"/>
      <c r="E2" s="165"/>
      <c r="K2" s="2"/>
    </row>
    <row r="3" spans="1:13" ht="18" customHeight="1" x14ac:dyDescent="0.2">
      <c r="A3" s="3"/>
      <c r="B3" s="166"/>
      <c r="C3" s="166"/>
      <c r="D3" s="167"/>
      <c r="E3" s="168"/>
      <c r="K3" s="2"/>
    </row>
    <row r="4" spans="1:13" ht="18" customHeight="1" x14ac:dyDescent="0.2">
      <c r="A4" s="4" t="s">
        <v>1</v>
      </c>
      <c r="B4" s="169" t="s">
        <v>268</v>
      </c>
      <c r="C4" s="169"/>
      <c r="D4" s="170"/>
      <c r="E4" s="171"/>
      <c r="G4" s="5"/>
      <c r="H4" s="5"/>
      <c r="K4" s="2"/>
    </row>
    <row r="5" spans="1:13" ht="15" customHeight="1" x14ac:dyDescent="0.2">
      <c r="A5" s="6" t="s">
        <v>2</v>
      </c>
      <c r="B5" s="172"/>
      <c r="C5" s="172"/>
      <c r="D5" s="170"/>
      <c r="E5" s="171"/>
      <c r="G5" s="5"/>
      <c r="K5" s="2"/>
    </row>
    <row r="6" spans="1:13" ht="15" customHeight="1" x14ac:dyDescent="0.2">
      <c r="A6" s="7" t="s">
        <v>3</v>
      </c>
      <c r="B6" s="173" t="s">
        <v>270</v>
      </c>
      <c r="C6" s="174"/>
      <c r="D6" s="175"/>
      <c r="E6" s="176"/>
      <c r="K6" s="2"/>
      <c r="M6" s="2"/>
    </row>
    <row r="7" spans="1:13" ht="15" x14ac:dyDescent="0.2">
      <c r="A7" s="177"/>
      <c r="B7" s="178"/>
      <c r="C7" s="178"/>
      <c r="D7" s="179"/>
      <c r="E7" s="180"/>
      <c r="K7" s="2"/>
      <c r="M7" s="2"/>
    </row>
    <row r="8" spans="1:13" ht="15" customHeight="1" x14ac:dyDescent="0.2">
      <c r="A8" s="8"/>
      <c r="B8" s="8"/>
      <c r="C8" s="8"/>
      <c r="D8" s="8"/>
      <c r="E8" s="8"/>
      <c r="M8" s="2"/>
    </row>
    <row r="9" spans="1:13" ht="15" customHeight="1" x14ac:dyDescent="0.2">
      <c r="A9" s="8"/>
      <c r="B9" s="8"/>
      <c r="C9" s="8"/>
      <c r="D9" s="8"/>
      <c r="E9" s="8"/>
      <c r="M9" s="2"/>
    </row>
    <row r="10" spans="1:13" ht="15" customHeight="1" x14ac:dyDescent="0.2">
      <c r="A10" s="8"/>
      <c r="B10" s="8"/>
      <c r="C10" s="8"/>
      <c r="D10" s="8"/>
      <c r="E10" s="8"/>
      <c r="M10" s="2"/>
    </row>
    <row r="11" spans="1:13" ht="13.5" thickBot="1" x14ac:dyDescent="0.25">
      <c r="A11" s="9"/>
      <c r="B11" s="9"/>
      <c r="C11" s="9"/>
      <c r="D11" s="10"/>
      <c r="E11" s="9"/>
      <c r="M11" s="2"/>
    </row>
    <row r="12" spans="1:13" s="9" customFormat="1" ht="15" x14ac:dyDescent="0.2">
      <c r="A12" s="154" t="s">
        <v>4</v>
      </c>
      <c r="B12" s="155"/>
      <c r="C12" s="156" t="s">
        <v>39</v>
      </c>
      <c r="D12" s="157"/>
      <c r="E12" s="157"/>
      <c r="F12" s="157"/>
      <c r="G12" s="157"/>
      <c r="H12" s="157"/>
      <c r="I12" s="157"/>
      <c r="J12" s="157"/>
      <c r="K12" s="158"/>
    </row>
    <row r="13" spans="1:13" ht="15" customHeight="1" outlineLevel="1" x14ac:dyDescent="0.2">
      <c r="A13" s="181" t="s">
        <v>5</v>
      </c>
      <c r="B13" s="182"/>
      <c r="C13" s="182"/>
      <c r="D13" s="182"/>
      <c r="E13" s="182"/>
      <c r="F13" s="182"/>
      <c r="G13" s="182"/>
      <c r="H13" s="182"/>
      <c r="I13" s="182"/>
      <c r="J13" s="182"/>
      <c r="K13" s="183"/>
    </row>
    <row r="14" spans="1:13" ht="40.5" customHeight="1" outlineLevel="1" x14ac:dyDescent="0.2">
      <c r="A14" s="184" t="s">
        <v>48</v>
      </c>
      <c r="B14" s="185"/>
      <c r="C14" s="185"/>
      <c r="D14" s="185"/>
      <c r="E14" s="185"/>
      <c r="F14" s="185"/>
      <c r="G14" s="185"/>
      <c r="H14" s="185"/>
      <c r="I14" s="185"/>
      <c r="J14" s="185"/>
      <c r="K14" s="186"/>
    </row>
    <row r="15" spans="1:13" ht="15" outlineLevel="1" x14ac:dyDescent="0.2">
      <c r="A15" s="177" t="s">
        <v>6</v>
      </c>
      <c r="B15" s="178"/>
      <c r="C15" s="178"/>
      <c r="D15" s="178"/>
      <c r="E15" s="178"/>
      <c r="F15" s="178"/>
      <c r="G15" s="178"/>
      <c r="H15" s="178"/>
      <c r="I15" s="178"/>
      <c r="J15" s="178"/>
      <c r="K15" s="187"/>
    </row>
    <row r="16" spans="1:13" ht="30" customHeight="1" outlineLevel="1" x14ac:dyDescent="0.2">
      <c r="A16" s="184" t="s">
        <v>49</v>
      </c>
      <c r="B16" s="185"/>
      <c r="C16" s="185"/>
      <c r="D16" s="185"/>
      <c r="E16" s="185"/>
      <c r="F16" s="185"/>
      <c r="G16" s="185"/>
      <c r="H16" s="185"/>
      <c r="I16" s="185"/>
      <c r="J16" s="185"/>
      <c r="K16" s="186"/>
      <c r="L16" s="11"/>
    </row>
    <row r="17" spans="1:12" s="9" customFormat="1" ht="15" outlineLevel="1" x14ac:dyDescent="0.2">
      <c r="A17" s="12" t="s">
        <v>7</v>
      </c>
      <c r="B17" s="13" t="s">
        <v>8</v>
      </c>
      <c r="C17" s="14" t="s">
        <v>9</v>
      </c>
      <c r="D17" s="14" t="s">
        <v>10</v>
      </c>
      <c r="E17" s="14" t="s">
        <v>11</v>
      </c>
      <c r="F17" s="15" t="s">
        <v>12</v>
      </c>
      <c r="G17" s="14" t="s">
        <v>13</v>
      </c>
      <c r="H17" s="14" t="s">
        <v>14</v>
      </c>
      <c r="I17" s="14" t="s">
        <v>15</v>
      </c>
      <c r="J17" s="16" t="s">
        <v>16</v>
      </c>
      <c r="K17" s="17" t="s">
        <v>17</v>
      </c>
      <c r="L17" s="11"/>
    </row>
    <row r="18" spans="1:12" s="9" customFormat="1" ht="127.5" outlineLevel="1" x14ac:dyDescent="0.2">
      <c r="A18" s="18" t="s">
        <v>40</v>
      </c>
      <c r="B18" s="19"/>
      <c r="C18" s="103" t="s">
        <v>50</v>
      </c>
      <c r="D18" s="21" t="s">
        <v>46</v>
      </c>
      <c r="E18" s="22"/>
      <c r="F18" s="23" t="s">
        <v>90</v>
      </c>
      <c r="G18" s="24"/>
      <c r="H18" s="25"/>
      <c r="I18" s="26"/>
      <c r="J18" s="27"/>
      <c r="K18" s="28"/>
      <c r="L18" s="11"/>
    </row>
    <row r="19" spans="1:12" s="9" customFormat="1" ht="280.5" outlineLevel="1" x14ac:dyDescent="0.2">
      <c r="A19" s="18" t="s">
        <v>45</v>
      </c>
      <c r="B19" s="19"/>
      <c r="C19" s="103" t="s">
        <v>51</v>
      </c>
      <c r="D19" s="21" t="s">
        <v>53</v>
      </c>
      <c r="E19" s="22"/>
      <c r="F19" s="23" t="s">
        <v>90</v>
      </c>
      <c r="G19" s="30"/>
      <c r="H19" s="25"/>
      <c r="I19" s="26"/>
      <c r="J19" s="27"/>
      <c r="K19" s="28"/>
      <c r="L19" s="11"/>
    </row>
    <row r="20" spans="1:12" s="9" customFormat="1" ht="76.5" outlineLevel="1" x14ac:dyDescent="0.2">
      <c r="A20" s="18" t="s">
        <v>47</v>
      </c>
      <c r="B20" s="104"/>
      <c r="C20" s="103" t="s">
        <v>52</v>
      </c>
      <c r="D20" s="21" t="s">
        <v>54</v>
      </c>
      <c r="E20" s="105"/>
      <c r="F20" s="23" t="s">
        <v>90</v>
      </c>
      <c r="G20" s="106"/>
      <c r="H20" s="107"/>
      <c r="I20" s="108"/>
      <c r="J20" s="109"/>
      <c r="K20" s="110"/>
      <c r="L20" s="11"/>
    </row>
    <row r="21" spans="1:12" s="9" customFormat="1" ht="13.5" outlineLevel="1" thickBot="1" x14ac:dyDescent="0.25">
      <c r="A21" s="31"/>
      <c r="B21" s="32"/>
      <c r="C21" s="33"/>
      <c r="D21" s="34"/>
      <c r="E21" s="35"/>
      <c r="F21" s="36"/>
      <c r="G21" s="37"/>
      <c r="H21" s="38"/>
      <c r="I21" s="39"/>
      <c r="J21" s="39"/>
      <c r="K21" s="40"/>
      <c r="L21" s="11"/>
    </row>
    <row r="22" spans="1:12" s="9" customFormat="1" x14ac:dyDescent="0.2">
      <c r="A22" s="41"/>
      <c r="B22" s="41"/>
      <c r="D22" s="10"/>
    </row>
    <row r="23" spans="1:12" s="9" customFormat="1" ht="15" x14ac:dyDescent="0.2">
      <c r="A23" s="42"/>
      <c r="B23" s="42"/>
      <c r="C23" s="42"/>
      <c r="D23" s="42"/>
      <c r="E23" s="42"/>
      <c r="F23" s="42"/>
      <c r="G23" s="43"/>
      <c r="H23" s="42"/>
      <c r="I23" s="42"/>
      <c r="J23" s="42"/>
      <c r="K23" s="42"/>
    </row>
    <row r="24" spans="1:12" s="9" customFormat="1" ht="13.5" thickBot="1" x14ac:dyDescent="0.25">
      <c r="A24" s="41"/>
      <c r="B24" s="41"/>
      <c r="D24" s="10"/>
    </row>
    <row r="25" spans="1:12" s="9" customFormat="1" ht="15" x14ac:dyDescent="0.2">
      <c r="A25" s="154" t="s">
        <v>19</v>
      </c>
      <c r="B25" s="155"/>
      <c r="C25" s="156" t="s">
        <v>58</v>
      </c>
      <c r="D25" s="157"/>
      <c r="E25" s="157"/>
      <c r="F25" s="157"/>
      <c r="G25" s="157"/>
      <c r="H25" s="157"/>
      <c r="I25" s="157"/>
      <c r="J25" s="157"/>
      <c r="K25" s="158"/>
    </row>
    <row r="26" spans="1:12" s="9" customFormat="1" ht="15" outlineLevel="1" x14ac:dyDescent="0.2">
      <c r="A26" s="44" t="s">
        <v>5</v>
      </c>
      <c r="B26" s="45"/>
      <c r="C26" s="46"/>
      <c r="D26" s="46"/>
      <c r="E26" s="46"/>
      <c r="F26" s="46"/>
      <c r="G26" s="46"/>
      <c r="H26" s="46"/>
      <c r="I26" s="46"/>
      <c r="J26" s="46"/>
      <c r="K26" s="47"/>
    </row>
    <row r="27" spans="1:12" ht="30" customHeight="1" outlineLevel="1" x14ac:dyDescent="0.2">
      <c r="A27" s="188" t="s">
        <v>57</v>
      </c>
      <c r="B27" s="189"/>
      <c r="C27" s="189"/>
      <c r="D27" s="189"/>
      <c r="E27" s="189"/>
      <c r="F27" s="189"/>
      <c r="G27" s="189"/>
      <c r="H27" s="189"/>
      <c r="I27" s="189"/>
      <c r="J27" s="189"/>
      <c r="K27" s="190"/>
    </row>
    <row r="28" spans="1:12" s="9" customFormat="1" ht="15" outlineLevel="1" x14ac:dyDescent="0.2">
      <c r="A28" s="48" t="s">
        <v>6</v>
      </c>
      <c r="B28" s="49"/>
      <c r="C28" s="49"/>
      <c r="D28" s="49"/>
      <c r="E28" s="49"/>
      <c r="F28" s="49"/>
      <c r="G28" s="49"/>
      <c r="H28" s="49"/>
      <c r="I28" s="49"/>
      <c r="J28" s="49"/>
      <c r="K28" s="50"/>
      <c r="L28" s="1"/>
    </row>
    <row r="29" spans="1:12" ht="30" customHeight="1" outlineLevel="1" x14ac:dyDescent="0.2">
      <c r="A29" s="188" t="s">
        <v>49</v>
      </c>
      <c r="B29" s="189"/>
      <c r="C29" s="189"/>
      <c r="D29" s="189"/>
      <c r="E29" s="189"/>
      <c r="F29" s="189"/>
      <c r="G29" s="189"/>
      <c r="H29" s="189"/>
      <c r="I29" s="189"/>
      <c r="J29" s="189"/>
      <c r="K29" s="190"/>
    </row>
    <row r="30" spans="1:12" s="9" customFormat="1" ht="15" outlineLevel="1" x14ac:dyDescent="0.2">
      <c r="A30" s="51" t="s">
        <v>7</v>
      </c>
      <c r="B30" s="52" t="s">
        <v>8</v>
      </c>
      <c r="C30" s="4" t="s">
        <v>9</v>
      </c>
      <c r="D30" s="4" t="s">
        <v>10</v>
      </c>
      <c r="E30" s="4" t="s">
        <v>11</v>
      </c>
      <c r="F30" s="15" t="s">
        <v>12</v>
      </c>
      <c r="G30" s="4" t="s">
        <v>13</v>
      </c>
      <c r="H30" s="4" t="s">
        <v>14</v>
      </c>
      <c r="I30" s="4" t="s">
        <v>15</v>
      </c>
      <c r="J30" s="53" t="s">
        <v>16</v>
      </c>
      <c r="K30" s="54" t="s">
        <v>17</v>
      </c>
      <c r="L30" s="1"/>
    </row>
    <row r="31" spans="1:12" s="9" customFormat="1" ht="102" outlineLevel="1" x14ac:dyDescent="0.2">
      <c r="A31" s="55" t="s">
        <v>56</v>
      </c>
      <c r="B31" s="56"/>
      <c r="C31" s="111" t="s">
        <v>61</v>
      </c>
      <c r="D31" s="111" t="s">
        <v>60</v>
      </c>
      <c r="E31" s="29"/>
      <c r="F31" s="23" t="s">
        <v>90</v>
      </c>
      <c r="G31" s="29"/>
      <c r="H31" s="58"/>
      <c r="I31" s="59"/>
      <c r="J31" s="60"/>
      <c r="K31" s="61"/>
      <c r="L31" s="1"/>
    </row>
    <row r="32" spans="1:12" s="9" customFormat="1" outlineLevel="1" x14ac:dyDescent="0.2">
      <c r="A32" s="55"/>
      <c r="B32" s="56"/>
      <c r="C32" s="57"/>
      <c r="D32" s="57"/>
      <c r="E32" s="29"/>
      <c r="F32" s="23"/>
      <c r="G32" s="62"/>
      <c r="H32" s="58"/>
      <c r="I32" s="59"/>
      <c r="J32" s="60"/>
      <c r="K32" s="61"/>
      <c r="L32" s="1"/>
    </row>
    <row r="33" spans="1:12" s="9" customFormat="1" outlineLevel="1" x14ac:dyDescent="0.2">
      <c r="A33" s="63"/>
      <c r="B33" s="64"/>
      <c r="C33" s="57"/>
      <c r="D33" s="57"/>
      <c r="E33" s="29"/>
      <c r="F33" s="23"/>
      <c r="G33" s="62"/>
      <c r="H33" s="58"/>
      <c r="I33" s="59"/>
      <c r="J33" s="60"/>
      <c r="K33" s="61"/>
      <c r="L33" s="1"/>
    </row>
    <row r="34" spans="1:12" ht="30" customHeight="1" outlineLevel="1" x14ac:dyDescent="0.2">
      <c r="A34" s="191"/>
      <c r="B34" s="192"/>
      <c r="C34" s="192"/>
      <c r="D34" s="192"/>
      <c r="E34" s="192"/>
      <c r="F34" s="192"/>
      <c r="G34" s="192"/>
      <c r="H34" s="192"/>
      <c r="I34" s="192"/>
      <c r="J34" s="192"/>
      <c r="K34" s="193"/>
    </row>
    <row r="35" spans="1:12" ht="15" outlineLevel="1" x14ac:dyDescent="0.2">
      <c r="A35" s="177" t="s">
        <v>6</v>
      </c>
      <c r="B35" s="178"/>
      <c r="C35" s="178"/>
      <c r="D35" s="178"/>
      <c r="E35" s="178"/>
      <c r="F35" s="178"/>
      <c r="G35" s="178"/>
      <c r="H35" s="178"/>
      <c r="I35" s="178"/>
      <c r="J35" s="178"/>
      <c r="K35" s="187"/>
    </row>
    <row r="36" spans="1:12" ht="30" customHeight="1" outlineLevel="1" x14ac:dyDescent="0.2">
      <c r="A36" s="188" t="s">
        <v>72</v>
      </c>
      <c r="B36" s="189"/>
      <c r="C36" s="189"/>
      <c r="D36" s="189"/>
      <c r="E36" s="189"/>
      <c r="F36" s="189"/>
      <c r="G36" s="189"/>
      <c r="H36" s="189"/>
      <c r="I36" s="189"/>
      <c r="J36" s="189"/>
      <c r="K36" s="190"/>
    </row>
    <row r="37" spans="1:12" s="9" customFormat="1" ht="15" outlineLevel="1" x14ac:dyDescent="0.2">
      <c r="A37" s="65" t="s">
        <v>7</v>
      </c>
      <c r="B37" s="66" t="s">
        <v>8</v>
      </c>
      <c r="C37" s="4" t="s">
        <v>9</v>
      </c>
      <c r="D37" s="4" t="s">
        <v>10</v>
      </c>
      <c r="E37" s="4" t="s">
        <v>11</v>
      </c>
      <c r="F37" s="15" t="s">
        <v>12</v>
      </c>
      <c r="G37" s="4" t="s">
        <v>13</v>
      </c>
      <c r="H37" s="4" t="s">
        <v>14</v>
      </c>
      <c r="I37" s="4" t="s">
        <v>15</v>
      </c>
      <c r="J37" s="53" t="s">
        <v>16</v>
      </c>
      <c r="K37" s="54" t="s">
        <v>17</v>
      </c>
      <c r="L37" s="1"/>
    </row>
    <row r="38" spans="1:12" s="9" customFormat="1" ht="408" outlineLevel="1" x14ac:dyDescent="0.2">
      <c r="A38" s="55" t="s">
        <v>59</v>
      </c>
      <c r="B38" s="19"/>
      <c r="C38" s="113" t="s">
        <v>73</v>
      </c>
      <c r="D38" s="20" t="s">
        <v>74</v>
      </c>
      <c r="E38" s="22"/>
      <c r="F38" s="23" t="s">
        <v>90</v>
      </c>
      <c r="G38" s="24"/>
      <c r="H38" s="112" t="s">
        <v>91</v>
      </c>
      <c r="I38" s="26"/>
      <c r="J38" s="27"/>
      <c r="K38" s="28"/>
      <c r="L38" s="1"/>
    </row>
    <row r="39" spans="1:12" s="9" customFormat="1" ht="153" outlineLevel="1" x14ac:dyDescent="0.2">
      <c r="A39" s="55" t="s">
        <v>71</v>
      </c>
      <c r="B39" s="19"/>
      <c r="C39" s="20" t="s">
        <v>76</v>
      </c>
      <c r="D39" s="20" t="s">
        <v>75</v>
      </c>
      <c r="E39" s="22"/>
      <c r="F39" s="23" t="s">
        <v>90</v>
      </c>
      <c r="G39" s="30"/>
      <c r="H39" s="112" t="s">
        <v>79</v>
      </c>
      <c r="I39" s="26"/>
      <c r="J39" s="27"/>
      <c r="K39" s="28"/>
      <c r="L39" s="1"/>
    </row>
    <row r="40" spans="1:12" s="9" customFormat="1" ht="140.25" outlineLevel="1" x14ac:dyDescent="0.2">
      <c r="A40" s="55" t="s">
        <v>77</v>
      </c>
      <c r="B40" s="19"/>
      <c r="C40" s="20" t="s">
        <v>198</v>
      </c>
      <c r="D40" s="20" t="s">
        <v>190</v>
      </c>
      <c r="E40" s="20"/>
      <c r="F40" s="23" t="s">
        <v>90</v>
      </c>
      <c r="G40" s="30"/>
      <c r="H40" s="25"/>
      <c r="I40" s="26"/>
      <c r="J40" s="27"/>
      <c r="K40" s="28"/>
      <c r="L40" s="1"/>
    </row>
    <row r="41" spans="1:12" s="9" customFormat="1" ht="178.5" outlineLevel="1" x14ac:dyDescent="0.2">
      <c r="A41" s="55" t="s">
        <v>78</v>
      </c>
      <c r="B41" s="19"/>
      <c r="C41" s="20" t="s">
        <v>134</v>
      </c>
      <c r="D41" s="114" t="s">
        <v>129</v>
      </c>
      <c r="E41" s="69"/>
      <c r="F41" s="23" t="s">
        <v>90</v>
      </c>
      <c r="G41" s="30"/>
      <c r="H41" s="25"/>
      <c r="I41" s="26"/>
      <c r="J41" s="27"/>
      <c r="K41" s="28"/>
      <c r="L41" s="1"/>
    </row>
    <row r="42" spans="1:12" s="9" customFormat="1" ht="153" outlineLevel="1" x14ac:dyDescent="0.2">
      <c r="A42" s="55" t="s">
        <v>130</v>
      </c>
      <c r="B42" s="19"/>
      <c r="C42" s="20" t="s">
        <v>135</v>
      </c>
      <c r="D42" s="114" t="s">
        <v>131</v>
      </c>
      <c r="E42" s="69"/>
      <c r="F42" s="23" t="s">
        <v>90</v>
      </c>
      <c r="G42" s="30"/>
      <c r="H42" s="25"/>
      <c r="I42" s="26"/>
      <c r="J42" s="27"/>
      <c r="K42" s="28"/>
      <c r="L42" s="1"/>
    </row>
    <row r="43" spans="1:12" s="9" customFormat="1" ht="153" outlineLevel="1" x14ac:dyDescent="0.2">
      <c r="A43" s="55" t="s">
        <v>132</v>
      </c>
      <c r="B43" s="19"/>
      <c r="C43" s="20" t="s">
        <v>136</v>
      </c>
      <c r="D43" s="115" t="s">
        <v>155</v>
      </c>
      <c r="E43" s="70"/>
      <c r="F43" s="23" t="s">
        <v>90</v>
      </c>
      <c r="G43" s="30"/>
      <c r="H43" s="25"/>
      <c r="I43" s="26"/>
      <c r="J43" s="27"/>
      <c r="K43" s="28"/>
      <c r="L43" s="1"/>
    </row>
    <row r="44" spans="1:12" s="9" customFormat="1" ht="127.5" outlineLevel="1" x14ac:dyDescent="0.2">
      <c r="A44" s="55" t="s">
        <v>133</v>
      </c>
      <c r="B44" s="19"/>
      <c r="C44" s="116" t="s">
        <v>187</v>
      </c>
      <c r="D44" s="117" t="s">
        <v>188</v>
      </c>
      <c r="E44" s="69"/>
      <c r="F44" s="23" t="s">
        <v>90</v>
      </c>
      <c r="G44" s="30"/>
      <c r="H44" s="25"/>
      <c r="I44" s="26"/>
      <c r="J44" s="27"/>
      <c r="K44" s="28"/>
      <c r="L44" s="1"/>
    </row>
    <row r="45" spans="1:12" s="9" customFormat="1" ht="102" outlineLevel="1" x14ac:dyDescent="0.2">
      <c r="A45" s="55" t="s">
        <v>192</v>
      </c>
      <c r="B45" s="19"/>
      <c r="C45" s="20" t="s">
        <v>189</v>
      </c>
      <c r="D45" s="114" t="s">
        <v>191</v>
      </c>
      <c r="E45" s="69"/>
      <c r="F45" s="23" t="s">
        <v>90</v>
      </c>
      <c r="G45" s="30"/>
      <c r="H45" s="25"/>
      <c r="I45" s="26"/>
      <c r="J45" s="27"/>
      <c r="K45" s="28"/>
      <c r="L45" s="1"/>
    </row>
    <row r="46" spans="1:12" s="9" customFormat="1" ht="165.75" outlineLevel="1" x14ac:dyDescent="0.2">
      <c r="A46" s="55" t="s">
        <v>196</v>
      </c>
      <c r="B46" s="19"/>
      <c r="C46" s="20" t="s">
        <v>193</v>
      </c>
      <c r="D46" s="114" t="s">
        <v>195</v>
      </c>
      <c r="E46" s="114" t="s">
        <v>194</v>
      </c>
      <c r="F46" s="23" t="s">
        <v>90</v>
      </c>
      <c r="G46" s="30"/>
      <c r="H46" s="25"/>
      <c r="I46" s="26"/>
      <c r="J46" s="27"/>
      <c r="K46" s="28"/>
      <c r="L46" s="1"/>
    </row>
    <row r="47" spans="1:12" s="9" customFormat="1" ht="165.75" outlineLevel="1" x14ac:dyDescent="0.2">
      <c r="A47" s="55" t="s">
        <v>197</v>
      </c>
      <c r="B47" s="19"/>
      <c r="C47" s="20" t="s">
        <v>230</v>
      </c>
      <c r="D47" s="114" t="s">
        <v>229</v>
      </c>
      <c r="E47" s="69"/>
      <c r="F47" s="23" t="s">
        <v>90</v>
      </c>
      <c r="G47" s="30"/>
      <c r="H47" s="25"/>
      <c r="I47" s="26"/>
      <c r="J47" s="27"/>
      <c r="K47" s="28"/>
      <c r="L47" s="1"/>
    </row>
    <row r="48" spans="1:12" s="9" customFormat="1" ht="204" outlineLevel="1" x14ac:dyDescent="0.2">
      <c r="A48" s="55" t="s">
        <v>228</v>
      </c>
      <c r="B48" s="19"/>
      <c r="C48" s="20" t="s">
        <v>259</v>
      </c>
      <c r="D48" s="114" t="s">
        <v>258</v>
      </c>
      <c r="E48" s="69"/>
      <c r="F48" s="23" t="s">
        <v>90</v>
      </c>
      <c r="G48" s="30"/>
      <c r="H48" s="25"/>
      <c r="I48" s="26"/>
      <c r="J48" s="27"/>
      <c r="K48" s="28"/>
      <c r="L48" s="1"/>
    </row>
    <row r="49" spans="1:12" s="9" customFormat="1" ht="13.5" outlineLevel="1" thickBot="1" x14ac:dyDescent="0.25">
      <c r="A49" s="71"/>
      <c r="B49" s="32"/>
      <c r="C49" s="32"/>
      <c r="D49" s="35"/>
      <c r="E49" s="35"/>
      <c r="F49" s="36"/>
      <c r="G49" s="37"/>
      <c r="H49" s="38"/>
      <c r="I49" s="39"/>
      <c r="J49" s="39"/>
      <c r="K49" s="40"/>
      <c r="L49" s="1"/>
    </row>
    <row r="50" spans="1:12" s="9" customFormat="1" x14ac:dyDescent="0.2">
      <c r="A50" s="10"/>
      <c r="B50" s="10"/>
      <c r="C50" s="10"/>
      <c r="D50" s="72"/>
      <c r="E50" s="72"/>
      <c r="F50" s="73"/>
      <c r="G50" s="74"/>
      <c r="H50" s="75"/>
      <c r="I50" s="76"/>
      <c r="J50" s="76"/>
      <c r="K50" s="77"/>
      <c r="L50" s="1"/>
    </row>
    <row r="51" spans="1:12" s="9" customFormat="1" ht="15" x14ac:dyDescent="0.2">
      <c r="A51" s="42"/>
      <c r="B51" s="42"/>
      <c r="C51" s="42"/>
      <c r="D51" s="42"/>
      <c r="E51" s="42"/>
      <c r="F51" s="42"/>
      <c r="G51" s="43"/>
      <c r="H51" s="42"/>
      <c r="I51" s="42"/>
      <c r="J51" s="42"/>
      <c r="K51" s="42"/>
      <c r="L51" s="1"/>
    </row>
    <row r="52" spans="1:12" ht="13.5" thickBot="1" x14ac:dyDescent="0.25">
      <c r="D52" s="1"/>
    </row>
    <row r="53" spans="1:12" s="9" customFormat="1" ht="15.75" collapsed="1" thickBot="1" x14ac:dyDescent="0.25">
      <c r="A53" s="194" t="s">
        <v>20</v>
      </c>
      <c r="B53" s="195"/>
      <c r="C53" s="196"/>
      <c r="D53" s="197"/>
      <c r="E53" s="197"/>
      <c r="F53" s="197"/>
      <c r="G53" s="197"/>
      <c r="H53" s="197"/>
      <c r="I53" s="197"/>
      <c r="J53" s="197"/>
      <c r="K53" s="198"/>
      <c r="L53" s="1"/>
    </row>
    <row r="54" spans="1:12" s="9" customFormat="1" ht="15" hidden="1" outlineLevel="1" x14ac:dyDescent="0.2">
      <c r="A54" s="44" t="s">
        <v>5</v>
      </c>
      <c r="B54" s="45"/>
      <c r="C54" s="46"/>
      <c r="D54" s="46"/>
      <c r="E54" s="46"/>
      <c r="F54" s="46"/>
      <c r="G54" s="46"/>
      <c r="H54" s="46"/>
      <c r="I54" s="46"/>
      <c r="J54" s="46"/>
      <c r="K54" s="47"/>
      <c r="L54" s="1"/>
    </row>
    <row r="55" spans="1:12" ht="30" hidden="1" customHeight="1" outlineLevel="1" x14ac:dyDescent="0.2">
      <c r="A55" s="191"/>
      <c r="B55" s="192"/>
      <c r="C55" s="192"/>
      <c r="D55" s="192"/>
      <c r="E55" s="192"/>
      <c r="F55" s="192"/>
      <c r="G55" s="192"/>
      <c r="H55" s="192"/>
      <c r="I55" s="192"/>
      <c r="J55" s="192"/>
      <c r="K55" s="193"/>
    </row>
    <row r="56" spans="1:12" s="9" customFormat="1" ht="15" hidden="1" outlineLevel="1" x14ac:dyDescent="0.2">
      <c r="A56" s="48" t="s">
        <v>6</v>
      </c>
      <c r="B56" s="49"/>
      <c r="C56" s="49"/>
      <c r="D56" s="49"/>
      <c r="E56" s="49"/>
      <c r="F56" s="49"/>
      <c r="G56" s="49"/>
      <c r="H56" s="49"/>
      <c r="I56" s="49"/>
      <c r="J56" s="49"/>
      <c r="K56" s="50"/>
      <c r="L56" s="1"/>
    </row>
    <row r="57" spans="1:12" ht="30" hidden="1" customHeight="1" outlineLevel="1" x14ac:dyDescent="0.2">
      <c r="A57" s="191"/>
      <c r="B57" s="192"/>
      <c r="C57" s="192"/>
      <c r="D57" s="192"/>
      <c r="E57" s="192"/>
      <c r="F57" s="192"/>
      <c r="G57" s="192"/>
      <c r="H57" s="192"/>
      <c r="I57" s="192"/>
      <c r="J57" s="192"/>
      <c r="K57" s="193"/>
    </row>
    <row r="58" spans="1:12" s="9" customFormat="1" ht="15" hidden="1" outlineLevel="1" x14ac:dyDescent="0.2">
      <c r="A58" s="51" t="s">
        <v>7</v>
      </c>
      <c r="B58" s="52" t="s">
        <v>8</v>
      </c>
      <c r="C58" s="4" t="s">
        <v>9</v>
      </c>
      <c r="D58" s="4" t="s">
        <v>10</v>
      </c>
      <c r="E58" s="4" t="s">
        <v>11</v>
      </c>
      <c r="F58" s="15" t="s">
        <v>12</v>
      </c>
      <c r="G58" s="4" t="s">
        <v>13</v>
      </c>
      <c r="H58" s="4" t="s">
        <v>14</v>
      </c>
      <c r="I58" s="4" t="s">
        <v>15</v>
      </c>
      <c r="J58" s="53" t="s">
        <v>16</v>
      </c>
      <c r="K58" s="54" t="s">
        <v>17</v>
      </c>
      <c r="L58" s="1"/>
    </row>
    <row r="59" spans="1:12" s="9" customFormat="1" ht="42" hidden="1" customHeight="1" outlineLevel="1" x14ac:dyDescent="0.2">
      <c r="A59" s="78"/>
      <c r="B59" s="79"/>
      <c r="C59" s="29"/>
      <c r="D59" s="29"/>
      <c r="E59" s="57"/>
      <c r="F59" s="80" t="s">
        <v>18</v>
      </c>
      <c r="G59" s="57"/>
      <c r="H59" s="81"/>
      <c r="I59" s="82"/>
      <c r="J59" s="83"/>
      <c r="K59" s="83"/>
      <c r="L59" s="1"/>
    </row>
    <row r="60" spans="1:12" s="9" customFormat="1" ht="25.5" hidden="1" outlineLevel="1" x14ac:dyDescent="0.2">
      <c r="A60" s="84"/>
      <c r="B60" s="79"/>
      <c r="C60" s="29"/>
      <c r="D60" s="85"/>
      <c r="E60" s="57"/>
      <c r="F60" s="80" t="s">
        <v>18</v>
      </c>
      <c r="G60" s="86"/>
      <c r="H60" s="81"/>
      <c r="I60" s="82"/>
      <c r="J60" s="83"/>
      <c r="K60" s="83"/>
      <c r="L60" s="1"/>
    </row>
    <row r="61" spans="1:12" s="9" customFormat="1" ht="25.5" hidden="1" outlineLevel="1" x14ac:dyDescent="0.2">
      <c r="A61" s="87"/>
      <c r="B61" s="79"/>
      <c r="C61" s="88"/>
      <c r="D61" s="88"/>
      <c r="E61" s="57"/>
      <c r="F61" s="80" t="s">
        <v>18</v>
      </c>
      <c r="G61" s="86"/>
      <c r="H61" s="81"/>
      <c r="I61" s="82"/>
      <c r="J61" s="83"/>
      <c r="K61" s="83"/>
      <c r="L61" s="1"/>
    </row>
    <row r="62" spans="1:12" s="9" customFormat="1" ht="25.5" hidden="1" outlineLevel="1" x14ac:dyDescent="0.2">
      <c r="A62" s="87"/>
      <c r="B62" s="79"/>
      <c r="C62" s="57"/>
      <c r="D62" s="57"/>
      <c r="E62" s="57"/>
      <c r="F62" s="80" t="s">
        <v>18</v>
      </c>
      <c r="G62" s="86"/>
      <c r="H62" s="81"/>
      <c r="I62" s="82"/>
      <c r="J62" s="83"/>
      <c r="K62" s="83"/>
      <c r="L62" s="1"/>
    </row>
    <row r="63" spans="1:12" ht="30" hidden="1" customHeight="1" outlineLevel="1" x14ac:dyDescent="0.2">
      <c r="A63" s="191"/>
      <c r="B63" s="192"/>
      <c r="C63" s="192"/>
      <c r="D63" s="192"/>
      <c r="E63" s="192"/>
      <c r="F63" s="192"/>
      <c r="G63" s="192"/>
      <c r="H63" s="192"/>
      <c r="I63" s="192"/>
      <c r="J63" s="192"/>
      <c r="K63" s="193"/>
    </row>
    <row r="64" spans="1:12" ht="15" hidden="1" customHeight="1" outlineLevel="1" x14ac:dyDescent="0.2">
      <c r="A64" s="177" t="s">
        <v>6</v>
      </c>
      <c r="B64" s="178"/>
      <c r="C64" s="178"/>
      <c r="D64" s="178"/>
      <c r="E64" s="178"/>
      <c r="F64" s="178"/>
      <c r="G64" s="178"/>
      <c r="H64" s="178"/>
      <c r="I64" s="178"/>
      <c r="J64" s="178"/>
      <c r="K64" s="187"/>
    </row>
    <row r="65" spans="1:12" ht="30" hidden="1" customHeight="1" outlineLevel="1" x14ac:dyDescent="0.2">
      <c r="A65" s="191"/>
      <c r="B65" s="192"/>
      <c r="C65" s="192"/>
      <c r="D65" s="192"/>
      <c r="E65" s="192"/>
      <c r="F65" s="192"/>
      <c r="G65" s="192"/>
      <c r="H65" s="192"/>
      <c r="I65" s="192"/>
      <c r="J65" s="192"/>
      <c r="K65" s="193"/>
    </row>
    <row r="66" spans="1:12" s="9" customFormat="1" ht="15" hidden="1" outlineLevel="1" x14ac:dyDescent="0.2">
      <c r="A66" s="65" t="s">
        <v>7</v>
      </c>
      <c r="B66" s="66" t="s">
        <v>8</v>
      </c>
      <c r="C66" s="4" t="s">
        <v>9</v>
      </c>
      <c r="D66" s="4" t="s">
        <v>10</v>
      </c>
      <c r="E66" s="4" t="s">
        <v>11</v>
      </c>
      <c r="F66" s="15" t="s">
        <v>12</v>
      </c>
      <c r="G66" s="4" t="s">
        <v>13</v>
      </c>
      <c r="H66" s="4" t="s">
        <v>14</v>
      </c>
      <c r="I66" s="4" t="s">
        <v>15</v>
      </c>
      <c r="J66" s="53" t="s">
        <v>16</v>
      </c>
      <c r="K66" s="54" t="s">
        <v>17</v>
      </c>
      <c r="L66" s="1"/>
    </row>
    <row r="67" spans="1:12" s="9" customFormat="1" ht="25.5" hidden="1" outlineLevel="1" x14ac:dyDescent="0.2">
      <c r="A67" s="67"/>
      <c r="B67" s="19"/>
      <c r="C67" s="68"/>
      <c r="D67" s="22"/>
      <c r="E67" s="22"/>
      <c r="F67" s="23" t="s">
        <v>18</v>
      </c>
      <c r="G67" s="24"/>
      <c r="H67" s="25"/>
      <c r="I67" s="26"/>
      <c r="J67" s="27"/>
      <c r="K67" s="28"/>
      <c r="L67" s="1"/>
    </row>
    <row r="68" spans="1:12" s="9" customFormat="1" ht="25.5" hidden="1" outlineLevel="1" x14ac:dyDescent="0.2">
      <c r="A68" s="67"/>
      <c r="B68" s="19"/>
      <c r="C68" s="22"/>
      <c r="D68" s="22"/>
      <c r="E68" s="22"/>
      <c r="F68" s="23" t="s">
        <v>18</v>
      </c>
      <c r="G68" s="30"/>
      <c r="H68" s="25"/>
      <c r="I68" s="26"/>
      <c r="J68" s="27"/>
      <c r="K68" s="28"/>
      <c r="L68" s="1"/>
    </row>
    <row r="69" spans="1:12" s="9" customFormat="1" ht="25.5" hidden="1" outlineLevel="1" x14ac:dyDescent="0.2">
      <c r="A69" s="67"/>
      <c r="B69" s="19"/>
      <c r="C69" s="22"/>
      <c r="D69" s="22"/>
      <c r="E69" s="22"/>
      <c r="F69" s="23" t="s">
        <v>18</v>
      </c>
      <c r="G69" s="30"/>
      <c r="H69" s="25"/>
      <c r="I69" s="26"/>
      <c r="J69" s="27"/>
      <c r="K69" s="28"/>
      <c r="L69" s="1"/>
    </row>
    <row r="70" spans="1:12" s="9" customFormat="1" ht="25.5" hidden="1" outlineLevel="1" x14ac:dyDescent="0.2">
      <c r="A70" s="67"/>
      <c r="B70" s="19"/>
      <c r="C70" s="22"/>
      <c r="D70" s="69"/>
      <c r="E70" s="69"/>
      <c r="F70" s="23" t="s">
        <v>18</v>
      </c>
      <c r="G70" s="30"/>
      <c r="H70" s="25"/>
      <c r="I70" s="26"/>
      <c r="J70" s="27"/>
      <c r="K70" s="28"/>
      <c r="L70" s="1"/>
    </row>
    <row r="71" spans="1:12" s="9" customFormat="1" ht="25.5" hidden="1" outlineLevel="1" x14ac:dyDescent="0.2">
      <c r="A71" s="67"/>
      <c r="B71" s="19"/>
      <c r="C71" s="22"/>
      <c r="D71" s="69"/>
      <c r="E71" s="69"/>
      <c r="F71" s="23" t="s">
        <v>18</v>
      </c>
      <c r="G71" s="30"/>
      <c r="H71" s="25"/>
      <c r="I71" s="26"/>
      <c r="J71" s="27"/>
      <c r="K71" s="28"/>
      <c r="L71" s="1"/>
    </row>
    <row r="72" spans="1:12" s="9" customFormat="1" ht="25.5" hidden="1" outlineLevel="1" x14ac:dyDescent="0.2">
      <c r="A72" s="67"/>
      <c r="B72" s="19"/>
      <c r="C72" s="22"/>
      <c r="D72" s="89"/>
      <c r="E72" s="89"/>
      <c r="F72" s="23" t="s">
        <v>18</v>
      </c>
      <c r="G72" s="30"/>
      <c r="H72" s="25"/>
      <c r="I72" s="26"/>
      <c r="J72" s="27"/>
      <c r="K72" s="28"/>
      <c r="L72" s="1"/>
    </row>
    <row r="73" spans="1:12" s="9" customFormat="1" ht="25.5" hidden="1" outlineLevel="1" x14ac:dyDescent="0.2">
      <c r="A73" s="67"/>
      <c r="B73" s="19"/>
      <c r="C73" s="22"/>
      <c r="D73" s="69"/>
      <c r="E73" s="69"/>
      <c r="F73" s="23" t="s">
        <v>18</v>
      </c>
      <c r="G73" s="30"/>
      <c r="H73" s="25"/>
      <c r="I73" s="26"/>
      <c r="J73" s="27"/>
      <c r="K73" s="28"/>
      <c r="L73" s="1"/>
    </row>
    <row r="74" spans="1:12" s="9" customFormat="1" ht="25.5" hidden="1" outlineLevel="1" x14ac:dyDescent="0.2">
      <c r="A74" s="67"/>
      <c r="B74" s="19"/>
      <c r="C74" s="22"/>
      <c r="D74" s="69"/>
      <c r="E74" s="69"/>
      <c r="F74" s="23" t="s">
        <v>18</v>
      </c>
      <c r="G74" s="30"/>
      <c r="H74" s="25"/>
      <c r="I74" s="26"/>
      <c r="J74" s="27"/>
      <c r="K74" s="28"/>
      <c r="L74" s="1"/>
    </row>
    <row r="75" spans="1:12" s="9" customFormat="1" ht="25.5" hidden="1" outlineLevel="1" x14ac:dyDescent="0.2">
      <c r="A75" s="67"/>
      <c r="B75" s="19"/>
      <c r="C75" s="22"/>
      <c r="D75" s="69"/>
      <c r="E75" s="69"/>
      <c r="F75" s="23" t="s">
        <v>18</v>
      </c>
      <c r="G75" s="30"/>
      <c r="H75" s="25"/>
      <c r="I75" s="26"/>
      <c r="J75" s="27"/>
      <c r="K75" s="28"/>
      <c r="L75" s="1"/>
    </row>
    <row r="76" spans="1:12" s="9" customFormat="1" ht="26.25" hidden="1" outlineLevel="1" thickBot="1" x14ac:dyDescent="0.25">
      <c r="A76" s="71"/>
      <c r="B76" s="32"/>
      <c r="C76" s="32"/>
      <c r="D76" s="35"/>
      <c r="E76" s="35"/>
      <c r="F76" s="23" t="s">
        <v>18</v>
      </c>
      <c r="G76" s="37"/>
      <c r="H76" s="38"/>
      <c r="I76" s="39"/>
      <c r="J76" s="39"/>
      <c r="K76" s="40"/>
      <c r="L76" s="1"/>
    </row>
    <row r="77" spans="1:12" s="9" customFormat="1" x14ac:dyDescent="0.2">
      <c r="A77" s="10"/>
      <c r="B77" s="10"/>
      <c r="C77" s="10"/>
      <c r="D77" s="72"/>
      <c r="E77" s="72"/>
      <c r="F77" s="73"/>
      <c r="G77" s="74"/>
      <c r="H77" s="75"/>
      <c r="I77" s="76"/>
      <c r="J77" s="76"/>
      <c r="K77" s="77"/>
      <c r="L77" s="1"/>
    </row>
    <row r="78" spans="1:12" s="9" customFormat="1" ht="15" x14ac:dyDescent="0.2">
      <c r="A78" s="42"/>
      <c r="B78" s="42"/>
      <c r="C78" s="42"/>
      <c r="D78" s="42"/>
      <c r="E78" s="42"/>
      <c r="F78" s="42"/>
      <c r="G78" s="43"/>
      <c r="H78" s="42"/>
      <c r="I78" s="42"/>
      <c r="J78" s="42"/>
      <c r="K78" s="42"/>
      <c r="L78" s="1"/>
    </row>
    <row r="79" spans="1:12" ht="13.5" thickBot="1" x14ac:dyDescent="0.25">
      <c r="D79" s="1"/>
    </row>
    <row r="80" spans="1:12" s="9" customFormat="1" ht="15" collapsed="1" x14ac:dyDescent="0.2">
      <c r="A80" s="154" t="s">
        <v>21</v>
      </c>
      <c r="B80" s="155"/>
      <c r="C80" s="156"/>
      <c r="D80" s="157"/>
      <c r="E80" s="157"/>
      <c r="F80" s="157"/>
      <c r="G80" s="157"/>
      <c r="H80" s="157"/>
      <c r="I80" s="157"/>
      <c r="J80" s="157"/>
      <c r="K80" s="158"/>
      <c r="L80" s="1"/>
    </row>
    <row r="81" spans="1:12" s="9" customFormat="1" ht="15" hidden="1" outlineLevel="1" x14ac:dyDescent="0.2">
      <c r="A81" s="44" t="s">
        <v>5</v>
      </c>
      <c r="B81" s="45"/>
      <c r="C81" s="46"/>
      <c r="D81" s="46"/>
      <c r="E81" s="46"/>
      <c r="F81" s="46"/>
      <c r="G81" s="46"/>
      <c r="H81" s="46"/>
      <c r="I81" s="46"/>
      <c r="J81" s="46"/>
      <c r="K81" s="47"/>
      <c r="L81" s="1"/>
    </row>
    <row r="82" spans="1:12" ht="30" hidden="1" customHeight="1" outlineLevel="1" x14ac:dyDescent="0.2">
      <c r="A82" s="191"/>
      <c r="B82" s="192"/>
      <c r="C82" s="192"/>
      <c r="D82" s="192"/>
      <c r="E82" s="192"/>
      <c r="F82" s="192"/>
      <c r="G82" s="192"/>
      <c r="H82" s="192"/>
      <c r="I82" s="192"/>
      <c r="J82" s="192"/>
      <c r="K82" s="193"/>
    </row>
    <row r="83" spans="1:12" s="9" customFormat="1" ht="15" hidden="1" outlineLevel="1" x14ac:dyDescent="0.2">
      <c r="A83" s="48" t="s">
        <v>6</v>
      </c>
      <c r="B83" s="49"/>
      <c r="C83" s="49"/>
      <c r="D83" s="49"/>
      <c r="E83" s="49"/>
      <c r="F83" s="49"/>
      <c r="G83" s="49"/>
      <c r="H83" s="49"/>
      <c r="I83" s="49"/>
      <c r="J83" s="49"/>
      <c r="K83" s="50"/>
      <c r="L83" s="1"/>
    </row>
    <row r="84" spans="1:12" ht="30" hidden="1" customHeight="1" outlineLevel="1" x14ac:dyDescent="0.2">
      <c r="A84" s="191"/>
      <c r="B84" s="192"/>
      <c r="C84" s="192"/>
      <c r="D84" s="192"/>
      <c r="E84" s="192"/>
      <c r="F84" s="192"/>
      <c r="G84" s="192"/>
      <c r="H84" s="192"/>
      <c r="I84" s="192"/>
      <c r="J84" s="192"/>
      <c r="K84" s="193"/>
    </row>
    <row r="85" spans="1:12" s="9" customFormat="1" ht="15" hidden="1" outlineLevel="1" x14ac:dyDescent="0.2">
      <c r="A85" s="51" t="s">
        <v>7</v>
      </c>
      <c r="B85" s="52" t="s">
        <v>8</v>
      </c>
      <c r="C85" s="4" t="s">
        <v>9</v>
      </c>
      <c r="D85" s="4" t="s">
        <v>10</v>
      </c>
      <c r="E85" s="4" t="s">
        <v>11</v>
      </c>
      <c r="F85" s="15" t="s">
        <v>12</v>
      </c>
      <c r="G85" s="4" t="s">
        <v>13</v>
      </c>
      <c r="H85" s="4" t="s">
        <v>14</v>
      </c>
      <c r="I85" s="4" t="s">
        <v>15</v>
      </c>
      <c r="J85" s="53" t="s">
        <v>16</v>
      </c>
      <c r="K85" s="54" t="s">
        <v>17</v>
      </c>
      <c r="L85" s="1"/>
    </row>
    <row r="86" spans="1:12" s="9" customFormat="1" ht="25.5" hidden="1" outlineLevel="1" x14ac:dyDescent="0.2">
      <c r="A86" s="90"/>
      <c r="B86" s="56"/>
      <c r="C86" s="29"/>
      <c r="D86" s="29"/>
      <c r="E86" s="29"/>
      <c r="F86" s="80" t="s">
        <v>18</v>
      </c>
      <c r="G86" s="29"/>
      <c r="H86" s="58" t="s">
        <v>22</v>
      </c>
      <c r="I86" s="59"/>
      <c r="J86" s="60"/>
      <c r="K86" s="61"/>
      <c r="L86" s="1"/>
    </row>
    <row r="87" spans="1:12" s="9" customFormat="1" ht="25.5" hidden="1" outlineLevel="1" x14ac:dyDescent="0.2">
      <c r="A87" s="91"/>
      <c r="B87" s="56"/>
      <c r="C87" s="29"/>
      <c r="D87" s="29"/>
      <c r="E87" s="29"/>
      <c r="F87" s="80" t="s">
        <v>18</v>
      </c>
      <c r="G87" s="62"/>
      <c r="H87" s="58"/>
      <c r="I87" s="59"/>
      <c r="J87" s="60"/>
      <c r="K87" s="61"/>
      <c r="L87" s="1"/>
    </row>
    <row r="88" spans="1:12" s="9" customFormat="1" ht="25.5" hidden="1" outlineLevel="1" x14ac:dyDescent="0.2">
      <c r="A88" s="91"/>
      <c r="B88" s="56"/>
      <c r="C88" s="29"/>
      <c r="D88" s="29"/>
      <c r="E88" s="29"/>
      <c r="F88" s="80" t="s">
        <v>18</v>
      </c>
      <c r="G88" s="62"/>
      <c r="H88" s="58"/>
      <c r="I88" s="59"/>
      <c r="J88" s="60"/>
      <c r="K88" s="61"/>
      <c r="L88" s="1"/>
    </row>
    <row r="89" spans="1:12" s="9" customFormat="1" ht="25.5" hidden="1" outlineLevel="1" x14ac:dyDescent="0.2">
      <c r="A89" s="91"/>
      <c r="B89" s="56"/>
      <c r="C89" s="29"/>
      <c r="D89" s="29"/>
      <c r="E89" s="29"/>
      <c r="F89" s="80" t="s">
        <v>18</v>
      </c>
      <c r="G89" s="62"/>
      <c r="H89" s="58"/>
      <c r="I89" s="59"/>
      <c r="J89" s="60"/>
      <c r="K89" s="61"/>
      <c r="L89" s="1"/>
    </row>
    <row r="90" spans="1:12" ht="30" hidden="1" customHeight="1" outlineLevel="1" x14ac:dyDescent="0.2">
      <c r="A90" s="191"/>
      <c r="B90" s="192"/>
      <c r="C90" s="192"/>
      <c r="D90" s="192"/>
      <c r="E90" s="192"/>
      <c r="F90" s="192"/>
      <c r="G90" s="192"/>
      <c r="H90" s="192"/>
      <c r="I90" s="192"/>
      <c r="J90" s="192"/>
      <c r="K90" s="193"/>
    </row>
    <row r="91" spans="1:12" ht="15" hidden="1" customHeight="1" outlineLevel="1" x14ac:dyDescent="0.2">
      <c r="A91" s="177" t="s">
        <v>6</v>
      </c>
      <c r="B91" s="178"/>
      <c r="C91" s="178"/>
      <c r="D91" s="178"/>
      <c r="E91" s="178"/>
      <c r="F91" s="178"/>
      <c r="G91" s="178"/>
      <c r="H91" s="178"/>
      <c r="I91" s="178"/>
      <c r="J91" s="178"/>
      <c r="K91" s="187"/>
    </row>
    <row r="92" spans="1:12" ht="30" hidden="1" customHeight="1" outlineLevel="1" x14ac:dyDescent="0.2">
      <c r="A92" s="191"/>
      <c r="B92" s="192"/>
      <c r="C92" s="192"/>
      <c r="D92" s="192"/>
      <c r="E92" s="192"/>
      <c r="F92" s="192"/>
      <c r="G92" s="192"/>
      <c r="H92" s="192"/>
      <c r="I92" s="192"/>
      <c r="J92" s="192"/>
      <c r="K92" s="193"/>
    </row>
    <row r="93" spans="1:12" s="9" customFormat="1" ht="15" hidden="1" outlineLevel="1" x14ac:dyDescent="0.2">
      <c r="A93" s="65" t="s">
        <v>7</v>
      </c>
      <c r="B93" s="66" t="s">
        <v>8</v>
      </c>
      <c r="C93" s="4" t="s">
        <v>9</v>
      </c>
      <c r="D93" s="4" t="s">
        <v>10</v>
      </c>
      <c r="E93" s="4" t="s">
        <v>11</v>
      </c>
      <c r="F93" s="15" t="s">
        <v>12</v>
      </c>
      <c r="G93" s="4" t="s">
        <v>13</v>
      </c>
      <c r="H93" s="4" t="s">
        <v>14</v>
      </c>
      <c r="I93" s="4" t="s">
        <v>15</v>
      </c>
      <c r="J93" s="53" t="s">
        <v>16</v>
      </c>
      <c r="K93" s="54" t="s">
        <v>17</v>
      </c>
      <c r="L93" s="1"/>
    </row>
    <row r="94" spans="1:12" s="9" customFormat="1" ht="25.5" hidden="1" outlineLevel="1" x14ac:dyDescent="0.2">
      <c r="A94" s="67"/>
      <c r="B94" s="19"/>
      <c r="C94" s="68"/>
      <c r="D94" s="22"/>
      <c r="E94" s="22"/>
      <c r="F94" s="23" t="s">
        <v>18</v>
      </c>
      <c r="G94" s="24"/>
      <c r="H94" s="25"/>
      <c r="I94" s="26"/>
      <c r="J94" s="27"/>
      <c r="K94" s="28"/>
      <c r="L94" s="1"/>
    </row>
    <row r="95" spans="1:12" s="9" customFormat="1" ht="25.5" hidden="1" outlineLevel="1" x14ac:dyDescent="0.2">
      <c r="A95" s="67"/>
      <c r="B95" s="19"/>
      <c r="C95" s="22"/>
      <c r="D95" s="22"/>
      <c r="E95" s="22"/>
      <c r="F95" s="23" t="s">
        <v>18</v>
      </c>
      <c r="G95" s="30"/>
      <c r="H95" s="25"/>
      <c r="I95" s="26"/>
      <c r="J95" s="27"/>
      <c r="K95" s="28"/>
      <c r="L95" s="1"/>
    </row>
    <row r="96" spans="1:12" s="9" customFormat="1" ht="25.5" hidden="1" outlineLevel="1" x14ac:dyDescent="0.2">
      <c r="A96" s="67"/>
      <c r="B96" s="19"/>
      <c r="C96" s="22"/>
      <c r="D96" s="22"/>
      <c r="E96" s="22"/>
      <c r="F96" s="23" t="s">
        <v>18</v>
      </c>
      <c r="G96" s="30"/>
      <c r="H96" s="25"/>
      <c r="I96" s="26"/>
      <c r="J96" s="27"/>
      <c r="K96" s="28"/>
      <c r="L96" s="1"/>
    </row>
    <row r="97" spans="1:12" s="9" customFormat="1" ht="25.5" hidden="1" outlineLevel="1" x14ac:dyDescent="0.2">
      <c r="A97" s="67"/>
      <c r="B97" s="19"/>
      <c r="C97" s="22"/>
      <c r="D97" s="69"/>
      <c r="E97" s="69"/>
      <c r="F97" s="23" t="s">
        <v>18</v>
      </c>
      <c r="G97" s="30"/>
      <c r="H97" s="25"/>
      <c r="I97" s="26"/>
      <c r="J97" s="27"/>
      <c r="K97" s="28"/>
      <c r="L97" s="1"/>
    </row>
    <row r="98" spans="1:12" s="9" customFormat="1" ht="25.5" hidden="1" outlineLevel="1" x14ac:dyDescent="0.2">
      <c r="A98" s="67"/>
      <c r="B98" s="19"/>
      <c r="C98" s="22"/>
      <c r="D98" s="69"/>
      <c r="E98" s="69"/>
      <c r="F98" s="23" t="s">
        <v>18</v>
      </c>
      <c r="G98" s="30"/>
      <c r="H98" s="25"/>
      <c r="I98" s="26"/>
      <c r="J98" s="27"/>
      <c r="K98" s="28"/>
      <c r="L98" s="1"/>
    </row>
    <row r="99" spans="1:12" s="9" customFormat="1" ht="25.5" hidden="1" outlineLevel="1" x14ac:dyDescent="0.2">
      <c r="A99" s="67"/>
      <c r="B99" s="19"/>
      <c r="C99" s="22"/>
      <c r="D99" s="70"/>
      <c r="E99" s="70"/>
      <c r="F99" s="23" t="s">
        <v>18</v>
      </c>
      <c r="G99" s="30"/>
      <c r="H99" s="25"/>
      <c r="I99" s="26"/>
      <c r="J99" s="27"/>
      <c r="K99" s="28"/>
      <c r="L99" s="1"/>
    </row>
    <row r="100" spans="1:12" s="9" customFormat="1" ht="25.5" hidden="1" outlineLevel="1" x14ac:dyDescent="0.2">
      <c r="A100" s="67"/>
      <c r="B100" s="19"/>
      <c r="C100" s="22"/>
      <c r="D100" s="69"/>
      <c r="E100" s="69"/>
      <c r="F100" s="23" t="s">
        <v>18</v>
      </c>
      <c r="G100" s="30"/>
      <c r="H100" s="25"/>
      <c r="I100" s="26"/>
      <c r="J100" s="27"/>
      <c r="K100" s="28"/>
      <c r="L100" s="1"/>
    </row>
    <row r="101" spans="1:12" s="9" customFormat="1" ht="25.5" hidden="1" outlineLevel="1" x14ac:dyDescent="0.2">
      <c r="A101" s="67"/>
      <c r="B101" s="19"/>
      <c r="C101" s="22"/>
      <c r="D101" s="69"/>
      <c r="E101" s="69"/>
      <c r="F101" s="23" t="s">
        <v>18</v>
      </c>
      <c r="G101" s="30"/>
      <c r="H101" s="25"/>
      <c r="I101" s="26"/>
      <c r="J101" s="27"/>
      <c r="K101" s="28"/>
      <c r="L101" s="1"/>
    </row>
    <row r="102" spans="1:12" s="9" customFormat="1" ht="25.5" hidden="1" outlineLevel="1" x14ac:dyDescent="0.2">
      <c r="A102" s="67"/>
      <c r="B102" s="19"/>
      <c r="C102" s="22"/>
      <c r="D102" s="69"/>
      <c r="E102" s="69"/>
      <c r="F102" s="23" t="s">
        <v>18</v>
      </c>
      <c r="G102" s="30"/>
      <c r="H102" s="25"/>
      <c r="I102" s="26"/>
      <c r="J102" s="27"/>
      <c r="K102" s="28"/>
      <c r="L102" s="1"/>
    </row>
    <row r="103" spans="1:12" s="9" customFormat="1" ht="26.25" hidden="1" outlineLevel="1" thickBot="1" x14ac:dyDescent="0.25">
      <c r="A103" s="71"/>
      <c r="B103" s="32"/>
      <c r="C103" s="32"/>
      <c r="D103" s="35"/>
      <c r="E103" s="35"/>
      <c r="F103" s="36" t="s">
        <v>18</v>
      </c>
      <c r="G103" s="37"/>
      <c r="H103" s="38"/>
      <c r="I103" s="39"/>
      <c r="J103" s="39"/>
      <c r="K103" s="40"/>
      <c r="L103" s="1"/>
    </row>
    <row r="104" spans="1:12" s="9" customFormat="1" x14ac:dyDescent="0.2">
      <c r="A104" s="41"/>
      <c r="B104" s="41"/>
      <c r="D104" s="10"/>
    </row>
    <row r="105" spans="1:12" s="9" customFormat="1" ht="15" x14ac:dyDescent="0.2">
      <c r="A105" s="42"/>
      <c r="B105" s="42"/>
      <c r="C105" s="42"/>
      <c r="D105" s="42"/>
      <c r="E105" s="42"/>
      <c r="F105" s="42"/>
      <c r="G105" s="43"/>
      <c r="H105" s="42"/>
      <c r="I105" s="42"/>
      <c r="J105" s="42"/>
      <c r="K105" s="42"/>
    </row>
    <row r="106" spans="1:12" s="9" customFormat="1" ht="13.5" thickBot="1" x14ac:dyDescent="0.25">
      <c r="A106" s="41"/>
      <c r="B106" s="41"/>
      <c r="D106" s="10"/>
    </row>
    <row r="107" spans="1:12" s="9" customFormat="1" ht="15" collapsed="1" x14ac:dyDescent="0.2">
      <c r="A107" s="154" t="s">
        <v>23</v>
      </c>
      <c r="B107" s="155"/>
      <c r="C107" s="156"/>
      <c r="D107" s="157"/>
      <c r="E107" s="157"/>
      <c r="F107" s="157"/>
      <c r="G107" s="157"/>
      <c r="H107" s="157"/>
      <c r="I107" s="157"/>
      <c r="J107" s="157"/>
      <c r="K107" s="158"/>
      <c r="L107" s="1"/>
    </row>
    <row r="108" spans="1:12" ht="15" hidden="1" customHeight="1" outlineLevel="1" x14ac:dyDescent="0.2">
      <c r="A108" s="181" t="s">
        <v>5</v>
      </c>
      <c r="B108" s="182"/>
      <c r="C108" s="182"/>
      <c r="D108" s="182"/>
      <c r="E108" s="182"/>
      <c r="F108" s="182"/>
      <c r="G108" s="182"/>
      <c r="H108" s="182"/>
      <c r="I108" s="182"/>
      <c r="J108" s="182"/>
      <c r="K108" s="183"/>
    </row>
    <row r="109" spans="1:12" ht="30" hidden="1" customHeight="1" outlineLevel="1" x14ac:dyDescent="0.2">
      <c r="A109" s="191"/>
      <c r="B109" s="192"/>
      <c r="C109" s="192"/>
      <c r="D109" s="192"/>
      <c r="E109" s="192"/>
      <c r="F109" s="192"/>
      <c r="G109" s="192"/>
      <c r="H109" s="192"/>
      <c r="I109" s="192"/>
      <c r="J109" s="192"/>
      <c r="K109" s="193"/>
    </row>
    <row r="110" spans="1:12" ht="15" hidden="1" customHeight="1" outlineLevel="1" x14ac:dyDescent="0.2">
      <c r="A110" s="177" t="s">
        <v>6</v>
      </c>
      <c r="B110" s="178"/>
      <c r="C110" s="178"/>
      <c r="D110" s="178"/>
      <c r="E110" s="178"/>
      <c r="F110" s="178"/>
      <c r="G110" s="178"/>
      <c r="H110" s="178"/>
      <c r="I110" s="178"/>
      <c r="J110" s="178"/>
      <c r="K110" s="187"/>
    </row>
    <row r="111" spans="1:12" ht="30" hidden="1" customHeight="1" outlineLevel="1" x14ac:dyDescent="0.2">
      <c r="A111" s="191"/>
      <c r="B111" s="192"/>
      <c r="C111" s="192"/>
      <c r="D111" s="192"/>
      <c r="E111" s="192"/>
      <c r="F111" s="192"/>
      <c r="G111" s="192"/>
      <c r="H111" s="192"/>
      <c r="I111" s="192"/>
      <c r="J111" s="192"/>
      <c r="K111" s="193"/>
    </row>
    <row r="112" spans="1:12" s="9" customFormat="1" ht="15" hidden="1" outlineLevel="1" x14ac:dyDescent="0.2">
      <c r="A112" s="65" t="s">
        <v>7</v>
      </c>
      <c r="B112" s="66" t="s">
        <v>8</v>
      </c>
      <c r="C112" s="4" t="s">
        <v>9</v>
      </c>
      <c r="D112" s="4" t="s">
        <v>10</v>
      </c>
      <c r="E112" s="4" t="s">
        <v>11</v>
      </c>
      <c r="F112" s="15" t="s">
        <v>12</v>
      </c>
      <c r="G112" s="4" t="s">
        <v>13</v>
      </c>
      <c r="H112" s="4" t="s">
        <v>14</v>
      </c>
      <c r="I112" s="4" t="s">
        <v>15</v>
      </c>
      <c r="J112" s="53" t="s">
        <v>16</v>
      </c>
      <c r="K112" s="54" t="s">
        <v>17</v>
      </c>
      <c r="L112" s="1"/>
    </row>
    <row r="113" spans="1:12" s="9" customFormat="1" ht="25.5" hidden="1" outlineLevel="1" x14ac:dyDescent="0.2">
      <c r="A113" s="67"/>
      <c r="B113" s="19"/>
      <c r="C113" s="68"/>
      <c r="D113" s="22"/>
      <c r="E113" s="22"/>
      <c r="F113" s="23" t="s">
        <v>18</v>
      </c>
      <c r="G113" s="24"/>
      <c r="H113" s="25"/>
      <c r="I113" s="26"/>
      <c r="J113" s="27"/>
      <c r="K113" s="28"/>
      <c r="L113" s="1"/>
    </row>
    <row r="114" spans="1:12" s="9" customFormat="1" ht="25.5" hidden="1" outlineLevel="1" x14ac:dyDescent="0.2">
      <c r="A114" s="67"/>
      <c r="B114" s="19"/>
      <c r="C114" s="22"/>
      <c r="D114" s="22"/>
      <c r="E114" s="22"/>
      <c r="F114" s="23" t="s">
        <v>18</v>
      </c>
      <c r="G114" s="30"/>
      <c r="H114" s="25"/>
      <c r="I114" s="26"/>
      <c r="J114" s="27"/>
      <c r="K114" s="28"/>
      <c r="L114" s="1"/>
    </row>
    <row r="115" spans="1:12" s="9" customFormat="1" ht="25.5" hidden="1" outlineLevel="1" x14ac:dyDescent="0.2">
      <c r="A115" s="67"/>
      <c r="B115" s="19"/>
      <c r="C115" s="22"/>
      <c r="D115" s="22"/>
      <c r="E115" s="22"/>
      <c r="F115" s="23" t="s">
        <v>18</v>
      </c>
      <c r="G115" s="30"/>
      <c r="H115" s="25"/>
      <c r="I115" s="26"/>
      <c r="J115" s="27"/>
      <c r="K115" s="28"/>
      <c r="L115" s="1"/>
    </row>
    <row r="116" spans="1:12" s="9" customFormat="1" ht="25.5" hidden="1" outlineLevel="1" x14ac:dyDescent="0.2">
      <c r="A116" s="67"/>
      <c r="B116" s="19"/>
      <c r="C116" s="22"/>
      <c r="D116" s="22"/>
      <c r="E116" s="22"/>
      <c r="F116" s="23" t="s">
        <v>18</v>
      </c>
      <c r="G116" s="30"/>
      <c r="H116" s="25"/>
      <c r="I116" s="26"/>
      <c r="J116" s="27"/>
      <c r="K116" s="28"/>
      <c r="L116" s="1"/>
    </row>
    <row r="117" spans="1:12" s="9" customFormat="1" ht="25.5" hidden="1" outlineLevel="1" x14ac:dyDescent="0.2">
      <c r="A117" s="67"/>
      <c r="B117" s="19"/>
      <c r="C117" s="22"/>
      <c r="D117" s="69"/>
      <c r="E117" s="69"/>
      <c r="F117" s="23" t="s">
        <v>18</v>
      </c>
      <c r="G117" s="30"/>
      <c r="H117" s="25"/>
      <c r="I117" s="26"/>
      <c r="J117" s="27"/>
      <c r="K117" s="28"/>
      <c r="L117" s="1"/>
    </row>
    <row r="118" spans="1:12" s="9" customFormat="1" ht="25.5" hidden="1" outlineLevel="1" x14ac:dyDescent="0.2">
      <c r="A118" s="67"/>
      <c r="B118" s="19"/>
      <c r="C118" s="22"/>
      <c r="D118" s="70"/>
      <c r="E118" s="70"/>
      <c r="F118" s="23" t="s">
        <v>18</v>
      </c>
      <c r="G118" s="30"/>
      <c r="H118" s="25"/>
      <c r="I118" s="26"/>
      <c r="J118" s="27"/>
      <c r="K118" s="28"/>
      <c r="L118" s="1"/>
    </row>
    <row r="119" spans="1:12" s="9" customFormat="1" ht="25.5" hidden="1" outlineLevel="1" x14ac:dyDescent="0.2">
      <c r="A119" s="67"/>
      <c r="B119" s="19"/>
      <c r="C119" s="22"/>
      <c r="D119" s="69"/>
      <c r="E119" s="69"/>
      <c r="F119" s="23" t="s">
        <v>18</v>
      </c>
      <c r="G119" s="30"/>
      <c r="H119" s="25"/>
      <c r="I119" s="26"/>
      <c r="J119" s="27"/>
      <c r="K119" s="28"/>
      <c r="L119" s="1"/>
    </row>
    <row r="120" spans="1:12" s="9" customFormat="1" ht="25.5" hidden="1" outlineLevel="1" x14ac:dyDescent="0.2">
      <c r="A120" s="67"/>
      <c r="B120" s="19"/>
      <c r="C120" s="22"/>
      <c r="D120" s="69"/>
      <c r="E120" s="69"/>
      <c r="F120" s="23" t="s">
        <v>18</v>
      </c>
      <c r="G120" s="30"/>
      <c r="H120" s="25"/>
      <c r="I120" s="26"/>
      <c r="J120" s="27"/>
      <c r="K120" s="28"/>
      <c r="L120" s="1"/>
    </row>
    <row r="121" spans="1:12" s="9" customFormat="1" ht="25.5" hidden="1" outlineLevel="1" x14ac:dyDescent="0.2">
      <c r="A121" s="67"/>
      <c r="B121" s="19"/>
      <c r="C121" s="22"/>
      <c r="D121" s="69"/>
      <c r="E121" s="69"/>
      <c r="F121" s="23" t="s">
        <v>18</v>
      </c>
      <c r="G121" s="30"/>
      <c r="H121" s="25"/>
      <c r="I121" s="26"/>
      <c r="J121" s="27"/>
      <c r="K121" s="28"/>
      <c r="L121" s="1"/>
    </row>
    <row r="122" spans="1:12" s="9" customFormat="1" ht="26.25" hidden="1" outlineLevel="1" thickBot="1" x14ac:dyDescent="0.25">
      <c r="A122" s="71"/>
      <c r="B122" s="32"/>
      <c r="C122" s="32"/>
      <c r="D122" s="35"/>
      <c r="E122" s="35"/>
      <c r="F122" s="36" t="s">
        <v>18</v>
      </c>
      <c r="G122" s="37"/>
      <c r="H122" s="38"/>
      <c r="I122" s="39"/>
      <c r="J122" s="39"/>
      <c r="K122" s="40"/>
      <c r="L122" s="1"/>
    </row>
    <row r="123" spans="1:12" x14ac:dyDescent="0.2">
      <c r="D123" s="1"/>
    </row>
    <row r="124" spans="1:12" ht="15" customHeight="1" x14ac:dyDescent="0.2">
      <c r="D124" s="1"/>
    </row>
    <row r="125" spans="1:12" ht="32.25" customHeight="1" x14ac:dyDescent="0.2">
      <c r="D125" s="1"/>
    </row>
    <row r="126" spans="1:12" x14ac:dyDescent="0.2">
      <c r="D126" s="1"/>
    </row>
    <row r="127" spans="1:12" ht="26.25" customHeight="1" x14ac:dyDescent="0.2">
      <c r="D127" s="1"/>
    </row>
    <row r="128" spans="1:12" ht="23.25" customHeight="1" x14ac:dyDescent="0.2">
      <c r="D128" s="1"/>
    </row>
    <row r="129" spans="4:4" ht="24" customHeight="1" x14ac:dyDescent="0.2">
      <c r="D129" s="1"/>
    </row>
    <row r="130" spans="4:4" ht="28.5" customHeight="1" x14ac:dyDescent="0.2">
      <c r="D130" s="1"/>
    </row>
    <row r="131" spans="4:4" ht="27.75" customHeight="1" x14ac:dyDescent="0.2">
      <c r="D131" s="1"/>
    </row>
    <row r="132" spans="4:4" ht="29.25" customHeight="1" x14ac:dyDescent="0.2">
      <c r="D132" s="1"/>
    </row>
    <row r="133" spans="4:4" ht="27.75" customHeight="1" x14ac:dyDescent="0.2">
      <c r="D133" s="1"/>
    </row>
    <row r="134" spans="4:4" ht="26.25" customHeight="1" x14ac:dyDescent="0.2">
      <c r="D134" s="1"/>
    </row>
    <row r="135" spans="4:4" ht="29.25" customHeight="1" x14ac:dyDescent="0.2">
      <c r="D135" s="1"/>
    </row>
    <row r="136" spans="4:4" x14ac:dyDescent="0.2">
      <c r="D136" s="1"/>
    </row>
    <row r="137" spans="4:4" ht="28.5" customHeight="1" x14ac:dyDescent="0.2">
      <c r="D137" s="1"/>
    </row>
    <row r="138" spans="4:4" ht="23.25" customHeight="1" x14ac:dyDescent="0.2">
      <c r="D138" s="1"/>
    </row>
    <row r="139" spans="4:4" ht="24.75" customHeight="1" x14ac:dyDescent="0.2">
      <c r="D139" s="1"/>
    </row>
    <row r="140" spans="4:4" ht="27" customHeight="1" x14ac:dyDescent="0.2">
      <c r="D140" s="1"/>
    </row>
    <row r="141" spans="4:4" x14ac:dyDescent="0.2">
      <c r="D141" s="1"/>
    </row>
    <row r="142" spans="4:4" x14ac:dyDescent="0.2">
      <c r="D142" s="1"/>
    </row>
    <row r="143" spans="4:4" x14ac:dyDescent="0.2">
      <c r="D143" s="1"/>
    </row>
    <row r="144" spans="4:4" x14ac:dyDescent="0.2">
      <c r="D144" s="1"/>
    </row>
    <row r="145" spans="4:4" ht="15" customHeight="1" x14ac:dyDescent="0.2">
      <c r="D145" s="1"/>
    </row>
    <row r="146" spans="4:4" ht="12.75" customHeight="1" x14ac:dyDescent="0.2">
      <c r="D146" s="1"/>
    </row>
    <row r="147" spans="4:4" x14ac:dyDescent="0.2">
      <c r="D147" s="1"/>
    </row>
    <row r="148" spans="4:4" x14ac:dyDescent="0.2">
      <c r="D148" s="92"/>
    </row>
    <row r="149" spans="4:4" x14ac:dyDescent="0.2">
      <c r="D149" s="92"/>
    </row>
    <row r="150" spans="4:4" x14ac:dyDescent="0.2">
      <c r="D150" s="92"/>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6" spans="4:4" ht="15" customHeight="1" x14ac:dyDescent="0.2"/>
    <row r="167" spans="4:4" ht="12.75" customHeight="1" x14ac:dyDescent="0.2"/>
  </sheetData>
  <dataConsolidate>
    <dataRefs count="2">
      <dataRef ref="A2:A7" sheet="Data (Do not use)" r:id="rId1"/>
      <dataRef name="=TestStatus" r:id="rId2"/>
    </dataRefs>
  </dataConsolidate>
  <mergeCells count="45">
    <mergeCell ref="A108:K108"/>
    <mergeCell ref="A109:K109"/>
    <mergeCell ref="A110:K110"/>
    <mergeCell ref="A111:K111"/>
    <mergeCell ref="A82:K82"/>
    <mergeCell ref="A84:K84"/>
    <mergeCell ref="A90:K90"/>
    <mergeCell ref="A91:K91"/>
    <mergeCell ref="A92:K92"/>
    <mergeCell ref="A107:B107"/>
    <mergeCell ref="C107:K107"/>
    <mergeCell ref="A80:B80"/>
    <mergeCell ref="C80:K80"/>
    <mergeCell ref="A27:K27"/>
    <mergeCell ref="A29:K29"/>
    <mergeCell ref="A34:K34"/>
    <mergeCell ref="A35:K35"/>
    <mergeCell ref="A36:K36"/>
    <mergeCell ref="A53:B53"/>
    <mergeCell ref="C53:K53"/>
    <mergeCell ref="A55:K55"/>
    <mergeCell ref="A57:K57"/>
    <mergeCell ref="A63:K63"/>
    <mergeCell ref="A64:K64"/>
    <mergeCell ref="A65:K65"/>
    <mergeCell ref="A13:K13"/>
    <mergeCell ref="A14:K14"/>
    <mergeCell ref="A15:K15"/>
    <mergeCell ref="A16:K16"/>
    <mergeCell ref="A25:B25"/>
    <mergeCell ref="C25:K25"/>
    <mergeCell ref="A12:B12"/>
    <mergeCell ref="C12:K12"/>
    <mergeCell ref="A1:E1"/>
    <mergeCell ref="A2:C2"/>
    <mergeCell ref="D2:E2"/>
    <mergeCell ref="B3:C3"/>
    <mergeCell ref="D3:E3"/>
    <mergeCell ref="B4:C4"/>
    <mergeCell ref="D4:E4"/>
    <mergeCell ref="B5:C5"/>
    <mergeCell ref="D5:E5"/>
    <mergeCell ref="B6:C6"/>
    <mergeCell ref="D6:E6"/>
    <mergeCell ref="A7:E7"/>
  </mergeCells>
  <conditionalFormatting sqref="F18:F21">
    <cfRule type="containsText" dxfId="179" priority="179" operator="containsText" text="NOT STARTED">
      <formula>NOT(ISERROR(SEARCH("NOT STARTED",F18)))</formula>
    </cfRule>
    <cfRule type="containsText" dxfId="178" priority="180" operator="containsText" text="IN PROGRESS">
      <formula>NOT(ISERROR(SEARCH("IN PROGRESS",F18)))</formula>
    </cfRule>
    <cfRule type="containsText" dxfId="177" priority="181" operator="containsText" text="FAIL">
      <formula>NOT(ISERROR(SEARCH("FAIL",F18)))</formula>
    </cfRule>
    <cfRule type="containsText" dxfId="176" priority="182" operator="containsText" text="PASS">
      <formula>NOT(ISERROR(SEARCH("PASS",F18)))</formula>
    </cfRule>
  </conditionalFormatting>
  <conditionalFormatting sqref="I18:J21">
    <cfRule type="containsText" dxfId="175" priority="177" operator="containsText" text="FAIL">
      <formula>NOT(ISERROR(SEARCH("FAIL",I18)))</formula>
    </cfRule>
    <cfRule type="containsText" dxfId="174" priority="178" operator="containsText" text="PASS">
      <formula>NOT(ISERROR(SEARCH("PASS",I18)))</formula>
    </cfRule>
  </conditionalFormatting>
  <conditionalFormatting sqref="I18:J21">
    <cfRule type="containsText" dxfId="173" priority="175" operator="containsText" text="NOT FIXED">
      <formula>NOT(ISERROR(SEARCH("NOT FIXED",I18)))</formula>
    </cfRule>
    <cfRule type="containsText" dxfId="172" priority="176" operator="containsText" text="FIXED">
      <formula>NOT(ISERROR(SEARCH("FIXED",I18)))</formula>
    </cfRule>
  </conditionalFormatting>
  <conditionalFormatting sqref="I18:J21">
    <cfRule type="containsText" dxfId="171" priority="174" operator="containsText" text="PARTLY FIXED">
      <formula>NOT(ISERROR(SEARCH("PARTLY FIXED",I18)))</formula>
    </cfRule>
  </conditionalFormatting>
  <conditionalFormatting sqref="K18:K21">
    <cfRule type="containsText" dxfId="170" priority="171" operator="containsText" text="HIGH">
      <formula>NOT(ISERROR(SEARCH("HIGH",K18)))</formula>
    </cfRule>
  </conditionalFormatting>
  <conditionalFormatting sqref="J38:J50">
    <cfRule type="containsText" dxfId="169" priority="156" operator="containsText" text="FAIL">
      <formula>NOT(ISERROR(SEARCH("FAIL",J38)))</formula>
    </cfRule>
    <cfRule type="containsText" dxfId="168" priority="157" operator="containsText" text="PASS">
      <formula>NOT(ISERROR(SEARCH("PASS",J38)))</formula>
    </cfRule>
  </conditionalFormatting>
  <conditionalFormatting sqref="J38:J50">
    <cfRule type="containsText" dxfId="167" priority="154" operator="containsText" text="NOT FIXED">
      <formula>NOT(ISERROR(SEARCH("NOT FIXED",J38)))</formula>
    </cfRule>
    <cfRule type="containsText" dxfId="166" priority="155" operator="containsText" text="FIXED">
      <formula>NOT(ISERROR(SEARCH("FIXED",J38)))</formula>
    </cfRule>
  </conditionalFormatting>
  <conditionalFormatting sqref="J38:J50">
    <cfRule type="containsText" dxfId="165" priority="153" operator="containsText" text="PARTLY FIXED">
      <formula>NOT(ISERROR(SEARCH("PARTLY FIXED",J38)))</formula>
    </cfRule>
  </conditionalFormatting>
  <conditionalFormatting sqref="K50">
    <cfRule type="containsText" dxfId="164" priority="141" operator="containsText" text="HIGH">
      <formula>NOT(ISERROR(SEARCH("HIGH",K50)))</formula>
    </cfRule>
  </conditionalFormatting>
  <conditionalFormatting sqref="F50">
    <cfRule type="containsText" dxfId="163" priority="163" operator="containsText" text="NOT STARTED">
      <formula>NOT(ISERROR(SEARCH("NOT STARTED",F50)))</formula>
    </cfRule>
    <cfRule type="containsText" dxfId="162" priority="164" operator="containsText" text="IN PROGRESS">
      <formula>NOT(ISERROR(SEARCH("IN PROGRESS",F50)))</formula>
    </cfRule>
    <cfRule type="containsText" dxfId="161" priority="165" operator="containsText" text="FAIL">
      <formula>NOT(ISERROR(SEARCH("FAIL",F50)))</formula>
    </cfRule>
    <cfRule type="containsText" dxfId="160" priority="166" operator="containsText" text="PASS">
      <formula>NOT(ISERROR(SEARCH("PASS",F50)))</formula>
    </cfRule>
  </conditionalFormatting>
  <conditionalFormatting sqref="I38:I50">
    <cfRule type="containsText" dxfId="159" priority="161" operator="containsText" text="FAIL">
      <formula>NOT(ISERROR(SEARCH("FAIL",I38)))</formula>
    </cfRule>
    <cfRule type="containsText" dxfId="158" priority="162" operator="containsText" text="PASS">
      <formula>NOT(ISERROR(SEARCH("PASS",I38)))</formula>
    </cfRule>
  </conditionalFormatting>
  <conditionalFormatting sqref="I38:I50">
    <cfRule type="containsText" dxfId="157" priority="159" operator="containsText" text="NOT FIXED">
      <formula>NOT(ISERROR(SEARCH("NOT FIXED",I38)))</formula>
    </cfRule>
    <cfRule type="containsText" dxfId="156" priority="160" operator="containsText" text="FIXED">
      <formula>NOT(ISERROR(SEARCH("FIXED",I38)))</formula>
    </cfRule>
  </conditionalFormatting>
  <conditionalFormatting sqref="I38:I50">
    <cfRule type="containsText" dxfId="155" priority="158" operator="containsText" text="PARTLY FIXED">
      <formula>NOT(ISERROR(SEARCH("PARTLY FIXED",I38)))</formula>
    </cfRule>
  </conditionalFormatting>
  <conditionalFormatting sqref="J38:J50">
    <cfRule type="containsText" dxfId="154" priority="144" operator="containsText" text="COSMETIC">
      <formula>NOT(ISERROR(SEARCH("COSMETIC",J38)))</formula>
    </cfRule>
    <cfRule type="containsText" dxfId="153" priority="145" operator="containsText" text="MODERATE">
      <formula>NOT(ISERROR(SEARCH("MODERATE",J38)))</formula>
    </cfRule>
    <cfRule type="containsText" dxfId="152" priority="146" operator="containsText" text="MINOR">
      <formula>NOT(ISERROR(SEARCH("MINOR",J38)))</formula>
    </cfRule>
    <cfRule type="containsText" dxfId="151" priority="147" operator="containsText" text="MODERATE">
      <formula>NOT(ISERROR(SEARCH("MODERATE",J38)))</formula>
    </cfRule>
    <cfRule type="containsText" dxfId="150" priority="148" operator="containsText" text="MAJOR">
      <formula>NOT(ISERROR(SEARCH("MAJOR",J38)))</formula>
    </cfRule>
    <cfRule type="containsText" dxfId="149" priority="149" operator="containsText" text="CRITICAL">
      <formula>NOT(ISERROR(SEARCH("CRITICAL",J38)))</formula>
    </cfRule>
    <cfRule type="colorScale" priority="150">
      <colorScale>
        <cfvo type="min"/>
        <cfvo type="percentile" val="50"/>
        <cfvo type="max"/>
        <color rgb="FF00B050"/>
        <color rgb="FFFFEB84"/>
        <color rgb="FFFF0000"/>
      </colorScale>
    </cfRule>
    <cfRule type="colorScale" priority="151">
      <colorScale>
        <cfvo type="min"/>
        <cfvo type="percentile" val="50"/>
        <cfvo type="max"/>
        <color rgb="FF00B050"/>
        <color rgb="FFFFEB84"/>
        <color rgb="FFFF0000"/>
      </colorScale>
    </cfRule>
    <cfRule type="colorScale" priority="152">
      <colorScale>
        <cfvo type="min"/>
        <cfvo type="percentile" val="50"/>
        <cfvo type="max"/>
        <color rgb="FFF8696B"/>
        <color rgb="FFFCFCFF"/>
        <color rgb="FF63BE7B"/>
      </colorScale>
    </cfRule>
  </conditionalFormatting>
  <conditionalFormatting sqref="F77">
    <cfRule type="containsText" dxfId="148" priority="133" operator="containsText" text="NOT STARTED">
      <formula>NOT(ISERROR(SEARCH("NOT STARTED",F77)))</formula>
    </cfRule>
    <cfRule type="containsText" dxfId="147" priority="134" operator="containsText" text="IN PROGRESS">
      <formula>NOT(ISERROR(SEARCH("IN PROGRESS",F77)))</formula>
    </cfRule>
    <cfRule type="containsText" dxfId="146" priority="135" operator="containsText" text="FAIL">
      <formula>NOT(ISERROR(SEARCH("FAIL",F77)))</formula>
    </cfRule>
    <cfRule type="containsText" dxfId="145" priority="136" operator="containsText" text="PASS">
      <formula>NOT(ISERROR(SEARCH("PASS",F77)))</formula>
    </cfRule>
  </conditionalFormatting>
  <conditionalFormatting sqref="I67:I77">
    <cfRule type="containsText" dxfId="144" priority="131" operator="containsText" text="FAIL">
      <formula>NOT(ISERROR(SEARCH("FAIL",I67)))</formula>
    </cfRule>
    <cfRule type="containsText" dxfId="143" priority="132" operator="containsText" text="PASS">
      <formula>NOT(ISERROR(SEARCH("PASS",I67)))</formula>
    </cfRule>
  </conditionalFormatting>
  <conditionalFormatting sqref="I67:I77">
    <cfRule type="containsText" dxfId="142" priority="129" operator="containsText" text="NOT FIXED">
      <formula>NOT(ISERROR(SEARCH("NOT FIXED",I67)))</formula>
    </cfRule>
    <cfRule type="containsText" dxfId="141" priority="130" operator="containsText" text="FIXED">
      <formula>NOT(ISERROR(SEARCH("FIXED",I67)))</formula>
    </cfRule>
  </conditionalFormatting>
  <conditionalFormatting sqref="I67:I77">
    <cfRule type="containsText" dxfId="140" priority="128" operator="containsText" text="PARTLY FIXED">
      <formula>NOT(ISERROR(SEARCH("PARTLY FIXED",I67)))</formula>
    </cfRule>
  </conditionalFormatting>
  <conditionalFormatting sqref="J67:J77">
    <cfRule type="containsText" dxfId="139" priority="126" operator="containsText" text="FAIL">
      <formula>NOT(ISERROR(SEARCH("FAIL",J67)))</formula>
    </cfRule>
    <cfRule type="containsText" dxfId="138" priority="127" operator="containsText" text="PASS">
      <formula>NOT(ISERROR(SEARCH("PASS",J67)))</formula>
    </cfRule>
  </conditionalFormatting>
  <conditionalFormatting sqref="J67:J77">
    <cfRule type="containsText" dxfId="137" priority="124" operator="containsText" text="NOT FIXED">
      <formula>NOT(ISERROR(SEARCH("NOT FIXED",J67)))</formula>
    </cfRule>
    <cfRule type="containsText" dxfId="136" priority="125" operator="containsText" text="FIXED">
      <formula>NOT(ISERROR(SEARCH("FIXED",J67)))</formula>
    </cfRule>
  </conditionalFormatting>
  <conditionalFormatting sqref="J67:J77">
    <cfRule type="containsText" dxfId="135" priority="123" operator="containsText" text="PARTLY FIXED">
      <formula>NOT(ISERROR(SEARCH("PARTLY FIXED",J67)))</formula>
    </cfRule>
  </conditionalFormatting>
  <conditionalFormatting sqref="J67:J77">
    <cfRule type="containsText" dxfId="134" priority="114" operator="containsText" text="COSMETIC">
      <formula>NOT(ISERROR(SEARCH("COSMETIC",J67)))</formula>
    </cfRule>
    <cfRule type="containsText" dxfId="133" priority="115" operator="containsText" text="MODERATE">
      <formula>NOT(ISERROR(SEARCH("MODERATE",J67)))</formula>
    </cfRule>
    <cfRule type="containsText" dxfId="132" priority="116" operator="containsText" text="MINOR">
      <formula>NOT(ISERROR(SEARCH("MINOR",J67)))</formula>
    </cfRule>
    <cfRule type="containsText" dxfId="131" priority="117" operator="containsText" text="MODERATE">
      <formula>NOT(ISERROR(SEARCH("MODERATE",J67)))</formula>
    </cfRule>
    <cfRule type="containsText" dxfId="130" priority="118" operator="containsText" text="MAJOR">
      <formula>NOT(ISERROR(SEARCH("MAJOR",J67)))</formula>
    </cfRule>
    <cfRule type="containsText" dxfId="129" priority="119" operator="containsText" text="CRITICAL">
      <formula>NOT(ISERROR(SEARCH("CRITICAL",J67)))</formula>
    </cfRule>
    <cfRule type="colorScale" priority="120">
      <colorScale>
        <cfvo type="min"/>
        <cfvo type="percentile" val="50"/>
        <cfvo type="max"/>
        <color rgb="FF00B050"/>
        <color rgb="FFFFEB84"/>
        <color rgb="FFFF0000"/>
      </colorScale>
    </cfRule>
    <cfRule type="colorScale" priority="121">
      <colorScale>
        <cfvo type="min"/>
        <cfvo type="percentile" val="50"/>
        <cfvo type="max"/>
        <color rgb="FF00B050"/>
        <color rgb="FFFFEB84"/>
        <color rgb="FFFF0000"/>
      </colorScale>
    </cfRule>
    <cfRule type="colorScale" priority="122">
      <colorScale>
        <cfvo type="min"/>
        <cfvo type="percentile" val="50"/>
        <cfvo type="max"/>
        <color rgb="FFF8696B"/>
        <color rgb="FFFCFCFF"/>
        <color rgb="FF63BE7B"/>
      </colorScale>
    </cfRule>
  </conditionalFormatting>
  <conditionalFormatting sqref="K77">
    <cfRule type="containsText" dxfId="128" priority="111" operator="containsText" text="HIGH">
      <formula>NOT(ISERROR(SEARCH("HIGH",K77)))</formula>
    </cfRule>
  </conditionalFormatting>
  <conditionalFormatting sqref="I94:I103">
    <cfRule type="containsText" dxfId="127" priority="109" operator="containsText" text="FAIL">
      <formula>NOT(ISERROR(SEARCH("FAIL",I94)))</formula>
    </cfRule>
    <cfRule type="containsText" dxfId="126" priority="110" operator="containsText" text="PASS">
      <formula>NOT(ISERROR(SEARCH("PASS",I94)))</formula>
    </cfRule>
  </conditionalFormatting>
  <conditionalFormatting sqref="I94:I103">
    <cfRule type="containsText" dxfId="125" priority="107" operator="containsText" text="NOT FIXED">
      <formula>NOT(ISERROR(SEARCH("NOT FIXED",I94)))</formula>
    </cfRule>
    <cfRule type="containsText" dxfId="124" priority="108" operator="containsText" text="FIXED">
      <formula>NOT(ISERROR(SEARCH("FIXED",I94)))</formula>
    </cfRule>
  </conditionalFormatting>
  <conditionalFormatting sqref="I94:I103">
    <cfRule type="containsText" dxfId="123" priority="106" operator="containsText" text="PARTLY FIXED">
      <formula>NOT(ISERROR(SEARCH("PARTLY FIXED",I94)))</formula>
    </cfRule>
  </conditionalFormatting>
  <conditionalFormatting sqref="J94:J103">
    <cfRule type="containsText" dxfId="122" priority="104" operator="containsText" text="FAIL">
      <formula>NOT(ISERROR(SEARCH("FAIL",J94)))</formula>
    </cfRule>
    <cfRule type="containsText" dxfId="121" priority="105" operator="containsText" text="PASS">
      <formula>NOT(ISERROR(SEARCH("PASS",J94)))</formula>
    </cfRule>
  </conditionalFormatting>
  <conditionalFormatting sqref="J94:J103">
    <cfRule type="containsText" dxfId="120" priority="102" operator="containsText" text="NOT FIXED">
      <formula>NOT(ISERROR(SEARCH("NOT FIXED",J94)))</formula>
    </cfRule>
    <cfRule type="containsText" dxfId="119" priority="103" operator="containsText" text="FIXED">
      <formula>NOT(ISERROR(SEARCH("FIXED",J94)))</formula>
    </cfRule>
  </conditionalFormatting>
  <conditionalFormatting sqref="J94:J103">
    <cfRule type="containsText" dxfId="118" priority="101" operator="containsText" text="PARTLY FIXED">
      <formula>NOT(ISERROR(SEARCH("PARTLY FIXED",J94)))</formula>
    </cfRule>
  </conditionalFormatting>
  <conditionalFormatting sqref="J94:J103">
    <cfRule type="containsText" dxfId="117" priority="92" operator="containsText" text="COSMETIC">
      <formula>NOT(ISERROR(SEARCH("COSMETIC",J94)))</formula>
    </cfRule>
    <cfRule type="containsText" dxfId="116" priority="93" operator="containsText" text="MODERATE">
      <formula>NOT(ISERROR(SEARCH("MODERATE",J94)))</formula>
    </cfRule>
    <cfRule type="containsText" dxfId="115" priority="94" operator="containsText" text="MINOR">
      <formula>NOT(ISERROR(SEARCH("MINOR",J94)))</formula>
    </cfRule>
    <cfRule type="containsText" dxfId="114" priority="95" operator="containsText" text="MODERATE">
      <formula>NOT(ISERROR(SEARCH("MODERATE",J94)))</formula>
    </cfRule>
    <cfRule type="containsText" dxfId="113" priority="96" operator="containsText" text="MAJOR">
      <formula>NOT(ISERROR(SEARCH("MAJOR",J94)))</formula>
    </cfRule>
    <cfRule type="containsText" dxfId="112" priority="97" operator="containsText" text="CRITICAL">
      <formula>NOT(ISERROR(SEARCH("CRITICAL",J94)))</formula>
    </cfRule>
    <cfRule type="colorScale" priority="98">
      <colorScale>
        <cfvo type="min"/>
        <cfvo type="percentile" val="50"/>
        <cfvo type="max"/>
        <color rgb="FF00B050"/>
        <color rgb="FFFFEB84"/>
        <color rgb="FFFF0000"/>
      </colorScale>
    </cfRule>
    <cfRule type="colorScale" priority="99">
      <colorScale>
        <cfvo type="min"/>
        <cfvo type="percentile" val="50"/>
        <cfvo type="max"/>
        <color rgb="FF00B050"/>
        <color rgb="FFFFEB84"/>
        <color rgb="FFFF0000"/>
      </colorScale>
    </cfRule>
    <cfRule type="colorScale" priority="100">
      <colorScale>
        <cfvo type="min"/>
        <cfvo type="percentile" val="50"/>
        <cfvo type="max"/>
        <color rgb="FFF8696B"/>
        <color rgb="FFFCFCFF"/>
        <color rgb="FF63BE7B"/>
      </colorScale>
    </cfRule>
  </conditionalFormatting>
  <conditionalFormatting sqref="I113:I122">
    <cfRule type="containsText" dxfId="111" priority="90" operator="containsText" text="FAIL">
      <formula>NOT(ISERROR(SEARCH("FAIL",I113)))</formula>
    </cfRule>
    <cfRule type="containsText" dxfId="110" priority="91" operator="containsText" text="PASS">
      <formula>NOT(ISERROR(SEARCH("PASS",I113)))</formula>
    </cfRule>
  </conditionalFormatting>
  <conditionalFormatting sqref="I113:I122">
    <cfRule type="containsText" dxfId="109" priority="88" operator="containsText" text="NOT FIXED">
      <formula>NOT(ISERROR(SEARCH("NOT FIXED",I113)))</formula>
    </cfRule>
    <cfRule type="containsText" dxfId="108" priority="89" operator="containsText" text="FIXED">
      <formula>NOT(ISERROR(SEARCH("FIXED",I113)))</formula>
    </cfRule>
  </conditionalFormatting>
  <conditionalFormatting sqref="I113:I122">
    <cfRule type="containsText" dxfId="107" priority="87" operator="containsText" text="PARTLY FIXED">
      <formula>NOT(ISERROR(SEARCH("PARTLY FIXED",I113)))</formula>
    </cfRule>
  </conditionalFormatting>
  <conditionalFormatting sqref="J113:J122">
    <cfRule type="containsText" dxfId="106" priority="85" operator="containsText" text="FAIL">
      <formula>NOT(ISERROR(SEARCH("FAIL",J113)))</formula>
    </cfRule>
    <cfRule type="containsText" dxfId="105" priority="86" operator="containsText" text="PASS">
      <formula>NOT(ISERROR(SEARCH("PASS",J113)))</formula>
    </cfRule>
  </conditionalFormatting>
  <conditionalFormatting sqref="J113:J122">
    <cfRule type="containsText" dxfId="104" priority="83" operator="containsText" text="NOT FIXED">
      <formula>NOT(ISERROR(SEARCH("NOT FIXED",J113)))</formula>
    </cfRule>
    <cfRule type="containsText" dxfId="103" priority="84" operator="containsText" text="FIXED">
      <formula>NOT(ISERROR(SEARCH("FIXED",J113)))</formula>
    </cfRule>
  </conditionalFormatting>
  <conditionalFormatting sqref="J113:J122">
    <cfRule type="containsText" dxfId="102" priority="82" operator="containsText" text="PARTLY FIXED">
      <formula>NOT(ISERROR(SEARCH("PARTLY FIXED",J113)))</formula>
    </cfRule>
  </conditionalFormatting>
  <conditionalFormatting sqref="J113:J122">
    <cfRule type="containsText" dxfId="101" priority="73" operator="containsText" text="COSMETIC">
      <formula>NOT(ISERROR(SEARCH("COSMETIC",J113)))</formula>
    </cfRule>
    <cfRule type="containsText" dxfId="100" priority="74" operator="containsText" text="MODERATE">
      <formula>NOT(ISERROR(SEARCH("MODERATE",J113)))</formula>
    </cfRule>
    <cfRule type="containsText" dxfId="99" priority="75" operator="containsText" text="MINOR">
      <formula>NOT(ISERROR(SEARCH("MINOR",J113)))</formula>
    </cfRule>
    <cfRule type="containsText" dxfId="98" priority="76" operator="containsText" text="MODERATE">
      <formula>NOT(ISERROR(SEARCH("MODERATE",J113)))</formula>
    </cfRule>
    <cfRule type="containsText" dxfId="97" priority="77" operator="containsText" text="MAJOR">
      <formula>NOT(ISERROR(SEARCH("MAJOR",J113)))</formula>
    </cfRule>
    <cfRule type="containsText" dxfId="96" priority="78" operator="containsText" text="CRITICAL">
      <formula>NOT(ISERROR(SEARCH("CRITICAL",J113)))</formula>
    </cfRule>
    <cfRule type="colorScale" priority="79">
      <colorScale>
        <cfvo type="min"/>
        <cfvo type="percentile" val="50"/>
        <cfvo type="max"/>
        <color rgb="FF00B050"/>
        <color rgb="FFFFEB84"/>
        <color rgb="FFFF0000"/>
      </colorScale>
    </cfRule>
    <cfRule type="colorScale" priority="80">
      <colorScale>
        <cfvo type="min"/>
        <cfvo type="percentile" val="50"/>
        <cfvo type="max"/>
        <color rgb="FF00B050"/>
        <color rgb="FFFFEB84"/>
        <color rgb="FFFF0000"/>
      </colorScale>
    </cfRule>
    <cfRule type="colorScale" priority="81">
      <colorScale>
        <cfvo type="min"/>
        <cfvo type="percentile" val="50"/>
        <cfvo type="max"/>
        <color rgb="FFF8696B"/>
        <color rgb="FFFCFCFF"/>
        <color rgb="FF63BE7B"/>
      </colorScale>
    </cfRule>
  </conditionalFormatting>
  <conditionalFormatting sqref="K18:K21">
    <cfRule type="containsText" dxfId="95" priority="71" operator="containsText" text="MEDIUM">
      <formula>NOT(ISERROR(SEARCH("MEDIUM",K18)))</formula>
    </cfRule>
    <cfRule type="containsText" dxfId="94" priority="72" operator="containsText" text="LOW">
      <formula>NOT(ISERROR(SEARCH("LOW",K18)))</formula>
    </cfRule>
  </conditionalFormatting>
  <conditionalFormatting sqref="K38:K49">
    <cfRule type="containsText" dxfId="93" priority="68" operator="containsText" text="HIGH">
      <formula>NOT(ISERROR(SEARCH("HIGH",K38)))</formula>
    </cfRule>
  </conditionalFormatting>
  <conditionalFormatting sqref="K38:K49">
    <cfRule type="containsText" dxfId="92" priority="66" operator="containsText" text="MEDIUM">
      <formula>NOT(ISERROR(SEARCH("MEDIUM",K38)))</formula>
    </cfRule>
    <cfRule type="containsText" dxfId="91" priority="67" operator="containsText" text="LOW">
      <formula>NOT(ISERROR(SEARCH("LOW",K38)))</formula>
    </cfRule>
  </conditionalFormatting>
  <conditionalFormatting sqref="K67:K76">
    <cfRule type="containsText" dxfId="90" priority="63" operator="containsText" text="HIGH">
      <formula>NOT(ISERROR(SEARCH("HIGH",K67)))</formula>
    </cfRule>
  </conditionalFormatting>
  <conditionalFormatting sqref="K67:K76">
    <cfRule type="containsText" dxfId="89" priority="61" operator="containsText" text="MEDIUM">
      <formula>NOT(ISERROR(SEARCH("MEDIUM",K67)))</formula>
    </cfRule>
    <cfRule type="containsText" dxfId="88" priority="62" operator="containsText" text="LOW">
      <formula>NOT(ISERROR(SEARCH("LOW",K67)))</formula>
    </cfRule>
  </conditionalFormatting>
  <conditionalFormatting sqref="K94:K103">
    <cfRule type="containsText" dxfId="87" priority="58" operator="containsText" text="HIGH">
      <formula>NOT(ISERROR(SEARCH("HIGH",K94)))</formula>
    </cfRule>
  </conditionalFormatting>
  <conditionalFormatting sqref="K94:K103">
    <cfRule type="containsText" dxfId="86" priority="56" operator="containsText" text="MEDIUM">
      <formula>NOT(ISERROR(SEARCH("MEDIUM",K94)))</formula>
    </cfRule>
    <cfRule type="containsText" dxfId="85" priority="57" operator="containsText" text="LOW">
      <formula>NOT(ISERROR(SEARCH("LOW",K94)))</formula>
    </cfRule>
  </conditionalFormatting>
  <conditionalFormatting sqref="K113:K122">
    <cfRule type="containsText" dxfId="84" priority="53" operator="containsText" text="HIGH">
      <formula>NOT(ISERROR(SEARCH("HIGH",K113)))</formula>
    </cfRule>
  </conditionalFormatting>
  <conditionalFormatting sqref="K113:K122">
    <cfRule type="containsText" dxfId="83" priority="51" operator="containsText" text="MEDIUM">
      <formula>NOT(ISERROR(SEARCH("MEDIUM",K113)))</formula>
    </cfRule>
    <cfRule type="containsText" dxfId="82" priority="52" operator="containsText" text="LOW">
      <formula>NOT(ISERROR(SEARCH("LOW",K113)))</formula>
    </cfRule>
  </conditionalFormatting>
  <conditionalFormatting sqref="F18:F21">
    <cfRule type="cellIs" dxfId="81" priority="50" operator="equal">
      <formula>"ON HOLD"</formula>
    </cfRule>
  </conditionalFormatting>
  <conditionalFormatting sqref="F38:F49">
    <cfRule type="containsText" dxfId="80" priority="41" operator="containsText" text="NOT STARTED">
      <formula>NOT(ISERROR(SEARCH("NOT STARTED",F38)))</formula>
    </cfRule>
    <cfRule type="containsText" dxfId="79" priority="42" operator="containsText" text="IN PROGRESS">
      <formula>NOT(ISERROR(SEARCH("IN PROGRESS",F38)))</formula>
    </cfRule>
    <cfRule type="containsText" dxfId="78" priority="43" operator="containsText" text="FAIL">
      <formula>NOT(ISERROR(SEARCH("FAIL",F38)))</formula>
    </cfRule>
    <cfRule type="containsText" dxfId="77" priority="44" operator="containsText" text="PASS">
      <formula>NOT(ISERROR(SEARCH("PASS",F38)))</formula>
    </cfRule>
  </conditionalFormatting>
  <conditionalFormatting sqref="F38:F49">
    <cfRule type="cellIs" dxfId="76" priority="40" operator="equal">
      <formula>"ON HOLD"</formula>
    </cfRule>
  </conditionalFormatting>
  <conditionalFormatting sqref="F67:F76">
    <cfRule type="containsText" dxfId="75" priority="31" operator="containsText" text="NOT STARTED">
      <formula>NOT(ISERROR(SEARCH("NOT STARTED",F67)))</formula>
    </cfRule>
    <cfRule type="containsText" dxfId="74" priority="32" operator="containsText" text="IN PROGRESS">
      <formula>NOT(ISERROR(SEARCH("IN PROGRESS",F67)))</formula>
    </cfRule>
    <cfRule type="containsText" dxfId="73" priority="33" operator="containsText" text="FAIL">
      <formula>NOT(ISERROR(SEARCH("FAIL",F67)))</formula>
    </cfRule>
    <cfRule type="containsText" dxfId="72" priority="34" operator="containsText" text="PASS">
      <formula>NOT(ISERROR(SEARCH("PASS",F67)))</formula>
    </cfRule>
  </conditionalFormatting>
  <conditionalFormatting sqref="F67:F76">
    <cfRule type="cellIs" dxfId="71" priority="30" operator="equal">
      <formula>"ON HOLD"</formula>
    </cfRule>
  </conditionalFormatting>
  <conditionalFormatting sqref="F94:F103 F113:F122">
    <cfRule type="containsText" dxfId="70" priority="21" operator="containsText" text="NOT STARTED">
      <formula>NOT(ISERROR(SEARCH("NOT STARTED",F94)))</formula>
    </cfRule>
    <cfRule type="containsText" dxfId="69" priority="22" operator="containsText" text="IN PROGRESS">
      <formula>NOT(ISERROR(SEARCH("IN PROGRESS",F94)))</formula>
    </cfRule>
    <cfRule type="containsText" dxfId="68" priority="23" operator="containsText" text="FAIL">
      <formula>NOT(ISERROR(SEARCH("FAIL",F94)))</formula>
    </cfRule>
    <cfRule type="containsText" dxfId="67" priority="24" operator="containsText" text="PASS">
      <formula>NOT(ISERROR(SEARCH("PASS",F94)))</formula>
    </cfRule>
  </conditionalFormatting>
  <conditionalFormatting sqref="F94:F103 F113:F122">
    <cfRule type="cellIs" dxfId="66" priority="20" operator="equal">
      <formula>"ON HOLD"</formula>
    </cfRule>
  </conditionalFormatting>
  <conditionalFormatting sqref="J18:J21">
    <cfRule type="containsText" dxfId="65" priority="187" operator="containsText" text="COSMETIC">
      <formula>NOT(ISERROR(SEARCH("COSMETIC",J18)))</formula>
    </cfRule>
    <cfRule type="containsText" dxfId="64" priority="188" operator="containsText" text="MODERATE">
      <formula>NOT(ISERROR(SEARCH("MODERATE",J18)))</formula>
    </cfRule>
    <cfRule type="containsText" dxfId="63" priority="189" operator="containsText" text="MINOR">
      <formula>NOT(ISERROR(SEARCH("MINOR",J18)))</formula>
    </cfRule>
    <cfRule type="containsText" dxfId="62" priority="190" operator="containsText" text="MODERATE">
      <formula>NOT(ISERROR(SEARCH("MODERATE",J18)))</formula>
    </cfRule>
    <cfRule type="containsText" dxfId="61" priority="191" operator="containsText" text="MAJOR">
      <formula>NOT(ISERROR(SEARCH("MAJOR",J18)))</formula>
    </cfRule>
    <cfRule type="containsText" dxfId="60" priority="192" operator="containsText" text="CRITICAL">
      <formula>NOT(ISERROR(SEARCH("CRITICAL",J18)))</formula>
    </cfRule>
    <cfRule type="colorScale" priority="193">
      <colorScale>
        <cfvo type="min"/>
        <cfvo type="percentile" val="50"/>
        <cfvo type="max"/>
        <color rgb="FF00B050"/>
        <color rgb="FFFFEB84"/>
        <color rgb="FFFF0000"/>
      </colorScale>
    </cfRule>
    <cfRule type="colorScale" priority="194">
      <colorScale>
        <cfvo type="min"/>
        <cfvo type="percentile" val="50"/>
        <cfvo type="max"/>
        <color rgb="FF00B050"/>
        <color rgb="FFFFEB84"/>
        <color rgb="FFFF0000"/>
      </colorScale>
    </cfRule>
    <cfRule type="colorScale" priority="195">
      <colorScale>
        <cfvo type="min"/>
        <cfvo type="percentile" val="50"/>
        <cfvo type="max"/>
        <color rgb="FFF8696B"/>
        <color rgb="FFFCFCFF"/>
        <color rgb="FF63BE7B"/>
      </colorScale>
    </cfRule>
  </conditionalFormatting>
  <conditionalFormatting sqref="F31:F33">
    <cfRule type="containsText" dxfId="59" priority="3" operator="containsText" text="NOT STARTED">
      <formula>NOT(ISERROR(SEARCH("NOT STARTED",F31)))</formula>
    </cfRule>
    <cfRule type="containsText" dxfId="58" priority="4" operator="containsText" text="IN PROGRESS">
      <formula>NOT(ISERROR(SEARCH("IN PROGRESS",F31)))</formula>
    </cfRule>
    <cfRule type="containsText" dxfId="57" priority="5" operator="containsText" text="FAIL">
      <formula>NOT(ISERROR(SEARCH("FAIL",F31)))</formula>
    </cfRule>
    <cfRule type="containsText" dxfId="56" priority="6" operator="containsText" text="PASS">
      <formula>NOT(ISERROR(SEARCH("PASS",F31)))</formula>
    </cfRule>
  </conditionalFormatting>
  <conditionalFormatting sqref="F31:F33">
    <cfRule type="cellIs" dxfId="55" priority="2" operator="equal">
      <formula>"ON HOLD"</formula>
    </cfRule>
  </conditionalFormatting>
  <dataValidations count="7">
    <dataValidation showDropDown="1" showInputMessage="1" showErrorMessage="1" sqref="G94:H104 G113:H122 G38:H50 G67:H77 G18:H21"/>
    <dataValidation type="list" allowBlank="1" showInputMessage="1" showErrorMessage="1" sqref="I67:I77 I94:I104 I38:I50 I113:I122 I18:I21">
      <formula1>DefectStatus</formula1>
    </dataValidation>
    <dataValidation type="list" allowBlank="1" showInputMessage="1" showErrorMessage="1" promptTitle="Active Menu" prompt="Choose from the drop list" sqref="F18:F21 F113:F122 F67:F77 F94:F104 F31:F33 F38:F50">
      <formula1>teststatus</formula1>
    </dataValidation>
    <dataValidation type="list" allowBlank="1" showInputMessage="1" showErrorMessage="1" sqref="J113:J122 J38:J50 J67:J77 J94:J104 J18:J21">
      <formula1>Severity</formula1>
    </dataValidation>
    <dataValidation type="list" allowBlank="1" showInputMessage="1" showErrorMessage="1" promptTitle="Active menu" prompt="Choose from the drop list" sqref="K94:K104 K67:K77 K38:K50 K113:K122 K18:K21">
      <formula1>Priority</formula1>
    </dataValidation>
    <dataValidation type="list" allowBlank="1" showInputMessage="1" showErrorMessage="1" sqref="B38:B49 B67:B76 B94:B103 B113:B122 B18:B21">
      <formula1>Testers</formula1>
    </dataValidation>
    <dataValidation type="list" allowBlank="1" showInputMessage="1" showErrorMessage="1" sqref="L38:L49 L67:L76 L94:L103 L113:L122">
      <formula1>DefectList</formula1>
    </dataValidation>
  </dataValidations>
  <pageMargins left="0.75" right="0.75" top="1" bottom="1" header="0.5" footer="0.5"/>
  <pageSetup paperSize="9" orientation="portrait" r:id="rId3"/>
  <headerFooter alignWithMargins="0"/>
  <drawing r:id="rId4"/>
  <extLst>
    <ext xmlns:x14="http://schemas.microsoft.com/office/spreadsheetml/2009/9/main" uri="{78C0D931-6437-407d-A8EE-F0AAD7539E65}">
      <x14:conditionalFormattings>
        <x14:conditionalFormatting xmlns:xm="http://schemas.microsoft.com/office/excel/2006/main">
          <x14:cfRule type="containsText" priority="184" operator="containsText" id="{D2567717-CF3A-474D-809C-E9E06FDC0F6B}">
            <xm:f>NOT(ISERROR(SEARCH('J:\Clients\Agility\Quality Assurance\Testing\TestPlans\Engage\shakedown_tests\[Shakedown Test Plan v0.3 - 20170627.xlsx]Data (Do not use)'!#REF!,F18)))</xm:f>
            <xm:f>'J:\Clients\Agility\Quality Assurance\Testing\TestPlans\Engage\shakedown_tests\[Shakedown Test Plan v0.3 - 20170627.xlsx]Data (Do not use)'!#REF!</xm:f>
            <x14:dxf>
              <fill>
                <patternFill>
                  <bgColor rgb="FFFFFF00"/>
                </patternFill>
              </fill>
            </x14:dxf>
          </x14:cfRule>
          <x14:cfRule type="containsText" priority="185" operator="containsText" id="{7DEBBC72-DAFA-462D-A83E-0AA35ABB5B05}">
            <xm:f>NOT(ISERROR(SEARCH('J:\Clients\Agility\Quality Assurance\Testing\TestPlans\Engage\shakedown_tests\[Shakedown Test Plan v0.3 - 20170627.xlsx]Data (Do not use)'!#REF!,F18)))</xm:f>
            <xm:f>'J:\Clients\Agility\Quality Assurance\Testing\TestPlans\Engage\shakedown_tests\[Shakedown Test Plan v0.3 - 20170627.xlsx]Data (Do not use)'!#REF!</xm:f>
            <x14:dxf>
              <fill>
                <patternFill>
                  <bgColor rgb="FF92D050"/>
                </patternFill>
              </fill>
            </x14:dxf>
          </x14:cfRule>
          <x14:cfRule type="containsText" priority="186" operator="containsText" id="{8FAC5CB2-91B2-41FF-82D5-22631A4CFE9C}">
            <xm:f>NOT(ISERROR(SEARCH('J:\Clients\Agility\Quality Assurance\Testing\TestPlans\Engage\shakedown_tests\[Shakedown Test Plan v0.3 - 20170627.xlsx]Data (Do not use)'!#REF!,F18)))</xm:f>
            <xm:f>'J:\Clients\Agility\Quality Assurance\Testing\TestPlans\Engage\shakedown_tests\[Shakedown Test Plan v0.3 - 20170627.xlsx]Data (Do not use)'!#REF!</xm:f>
            <x14:dxf>
              <fill>
                <patternFill>
                  <bgColor rgb="FFFF0000"/>
                </patternFill>
              </fill>
            </x14:dxf>
          </x14:cfRule>
          <xm:sqref>F18:F21</xm:sqref>
        </x14:conditionalFormatting>
        <x14:conditionalFormatting xmlns:xm="http://schemas.microsoft.com/office/excel/2006/main">
          <x14:cfRule type="containsText" priority="183" operator="containsText" id="{8BE7ECAE-0097-4A5B-95B6-D906879E2BEC}">
            <xm:f>NOT(ISERROR(SEARCH('J:\Clients\Agility\Quality Assurance\Testing\TestPlans\Engage\shakedown_tests\[Shakedown Test Plan v0.3 - 20170627.xlsx]Data (Do not use)'!#REF!,F18)))</xm:f>
            <xm:f>'J:\Clients\Agility\Quality Assurance\Testing\TestPlans\Engage\shakedown_tests\[Shakedown Test Plan v0.3 - 20170627.xlsx]Data (Do not use)'!#REF!</xm:f>
            <x14:dxf>
              <fill>
                <patternFill>
                  <bgColor rgb="FF00B050"/>
                </patternFill>
              </fill>
            </x14:dxf>
          </x14:cfRule>
          <xm:sqref>F18:F21</xm:sqref>
        </x14:conditionalFormatting>
        <x14:conditionalFormatting xmlns:xm="http://schemas.microsoft.com/office/excel/2006/main">
          <x14:cfRule type="containsText" priority="172" operator="containsText" id="{C6FA17C7-E301-4F7D-B9A4-49897FE596B5}">
            <xm:f>NOT(ISERROR(SEARCH('J:\Clients\Agility\Quality Assurance\Testing\TestPlans\Engage\shakedown_tests\[Shakedown Test Plan v0.3 - 20170627.xlsx]Data (Do not use)'!#REF!,K18)))</xm:f>
            <xm:f>'J:\Clients\Agility\Quality Assurance\Testing\TestPlans\Engage\shakedown_tests\[Shakedown Test Plan v0.3 - 20170627.xlsx]Data (Do not use)'!#REF!</xm:f>
            <x14:dxf>
              <fill>
                <patternFill>
                  <bgColor rgb="FFFFC000"/>
                </patternFill>
              </fill>
            </x14:dxf>
          </x14:cfRule>
          <x14:cfRule type="containsText" priority="173" operator="containsText" id="{A047D991-F714-44B1-BA03-826C4ACF7554}">
            <xm:f>NOT(ISERROR(SEARCH('J:\Clients\Agility\Quality Assurance\Testing\TestPlans\Engage\shakedown_tests\[Shakedown Test Plan v0.3 - 20170627.xlsx]Data (Do not use)'!#REF!,K18)))</xm:f>
            <xm:f>'J:\Clients\Agility\Quality Assurance\Testing\TestPlans\Engage\shakedown_tests\[Shakedown Test Plan v0.3 - 20170627.xlsx]Data (Do not use)'!#REF!</xm:f>
            <x14:dxf>
              <fill>
                <patternFill>
                  <bgColor rgb="FFFF0000"/>
                </patternFill>
              </fill>
            </x14:dxf>
          </x14:cfRule>
          <xm:sqref>K18:K21</xm:sqref>
        </x14:conditionalFormatting>
        <x14:conditionalFormatting xmlns:xm="http://schemas.microsoft.com/office/excel/2006/main">
          <x14:cfRule type="containsText" priority="142" operator="containsText" id="{52DEAD79-A065-4EFD-8840-9A4A2F29D123}">
            <xm:f>NOT(ISERROR(SEARCH('J:\Clients\Agility\Quality Assurance\Testing\TestPlans\Engage\shakedown_tests\[Shakedown Test Plan v0.3 - 20170627.xlsx]Data (Do not use)'!#REF!,K50)))</xm:f>
            <xm:f>'J:\Clients\Agility\Quality Assurance\Testing\TestPlans\Engage\shakedown_tests\[Shakedown Test Plan v0.3 - 20170627.xlsx]Data (Do not use)'!#REF!</xm:f>
            <x14:dxf>
              <fill>
                <patternFill>
                  <bgColor rgb="FFFFC000"/>
                </patternFill>
              </fill>
            </x14:dxf>
          </x14:cfRule>
          <x14:cfRule type="containsText" priority="143" operator="containsText" id="{70A861E4-8D21-48B7-80F2-242A789A6B31}">
            <xm:f>NOT(ISERROR(SEARCH('J:\Clients\Agility\Quality Assurance\Testing\TestPlans\Engage\shakedown_tests\[Shakedown Test Plan v0.3 - 20170627.xlsx]Data (Do not use)'!#REF!,K50)))</xm:f>
            <xm:f>'J:\Clients\Agility\Quality Assurance\Testing\TestPlans\Engage\shakedown_tests\[Shakedown Test Plan v0.3 - 20170627.xlsx]Data (Do not use)'!#REF!</xm:f>
            <x14:dxf>
              <fill>
                <patternFill>
                  <bgColor rgb="FFFF0000"/>
                </patternFill>
              </fill>
            </x14:dxf>
          </x14:cfRule>
          <xm:sqref>K50</xm:sqref>
        </x14:conditionalFormatting>
        <x14:conditionalFormatting xmlns:xm="http://schemas.microsoft.com/office/excel/2006/main">
          <x14:cfRule type="containsText" priority="168" operator="containsText" id="{C48E07D3-FDEA-4231-9086-008856C9E64A}">
            <xm:f>NOT(ISERROR(SEARCH('J:\Clients\Agility\Quality Assurance\Testing\TestPlans\Engage\shakedown_tests\[Shakedown Test Plan v0.3 - 20170627.xlsx]Data (Do not use)'!#REF!,F50)))</xm:f>
            <xm:f>'J:\Clients\Agility\Quality Assurance\Testing\TestPlans\Engage\shakedown_tests\[Shakedown Test Plan v0.3 - 20170627.xlsx]Data (Do not use)'!#REF!</xm:f>
            <x14:dxf>
              <fill>
                <patternFill>
                  <bgColor rgb="FFFFFF00"/>
                </patternFill>
              </fill>
            </x14:dxf>
          </x14:cfRule>
          <x14:cfRule type="containsText" priority="169" operator="containsText" id="{B28C60BE-5396-49C3-BB4B-4281429834CB}">
            <xm:f>NOT(ISERROR(SEARCH('J:\Clients\Agility\Quality Assurance\Testing\TestPlans\Engage\shakedown_tests\[Shakedown Test Plan v0.3 - 20170627.xlsx]Data (Do not use)'!#REF!,F50)))</xm:f>
            <xm:f>'J:\Clients\Agility\Quality Assurance\Testing\TestPlans\Engage\shakedown_tests\[Shakedown Test Plan v0.3 - 20170627.xlsx]Data (Do not use)'!#REF!</xm:f>
            <x14:dxf>
              <fill>
                <patternFill>
                  <bgColor rgb="FF92D050"/>
                </patternFill>
              </fill>
            </x14:dxf>
          </x14:cfRule>
          <x14:cfRule type="containsText" priority="170" operator="containsText" id="{4548C450-B3DE-499B-AEC9-308C73D7C2F0}">
            <xm:f>NOT(ISERROR(SEARCH('J:\Clients\Agility\Quality Assurance\Testing\TestPlans\Engage\shakedown_tests\[Shakedown Test Plan v0.3 - 20170627.xlsx]Data (Do not use)'!#REF!,F50)))</xm:f>
            <xm:f>'J:\Clients\Agility\Quality Assurance\Testing\TestPlans\Engage\shakedown_tests\[Shakedown Test Plan v0.3 - 20170627.xlsx]Data (Do not use)'!#REF!</xm:f>
            <x14:dxf>
              <fill>
                <patternFill>
                  <bgColor rgb="FFFF0000"/>
                </patternFill>
              </fill>
            </x14:dxf>
          </x14:cfRule>
          <xm:sqref>F50</xm:sqref>
        </x14:conditionalFormatting>
        <x14:conditionalFormatting xmlns:xm="http://schemas.microsoft.com/office/excel/2006/main">
          <x14:cfRule type="containsText" priority="167" operator="containsText" id="{7F250ADE-D11C-4524-92C0-2F7AC98AE9FB}">
            <xm:f>NOT(ISERROR(SEARCH('J:\Clients\Agility\Quality Assurance\Testing\TestPlans\Engage\shakedown_tests\[Shakedown Test Plan v0.3 - 20170627.xlsx]Data (Do not use)'!#REF!,F50)))</xm:f>
            <xm:f>'J:\Clients\Agility\Quality Assurance\Testing\TestPlans\Engage\shakedown_tests\[Shakedown Test Plan v0.3 - 20170627.xlsx]Data (Do not use)'!#REF!</xm:f>
            <x14:dxf>
              <fill>
                <patternFill>
                  <bgColor rgb="FF00B050"/>
                </patternFill>
              </fill>
            </x14:dxf>
          </x14:cfRule>
          <xm:sqref>F50</xm:sqref>
        </x14:conditionalFormatting>
        <x14:conditionalFormatting xmlns:xm="http://schemas.microsoft.com/office/excel/2006/main">
          <x14:cfRule type="containsText" priority="138" operator="containsText" id="{3728CE0B-A1ED-4521-8D54-5E04743BD495}">
            <xm:f>NOT(ISERROR(SEARCH('J:\Clients\Agility\Quality Assurance\Testing\TestPlans\Engage\shakedown_tests\[Shakedown Test Plan v0.3 - 20170627.xlsx]Data (Do not use)'!#REF!,F77)))</xm:f>
            <xm:f>'J:\Clients\Agility\Quality Assurance\Testing\TestPlans\Engage\shakedown_tests\[Shakedown Test Plan v0.3 - 20170627.xlsx]Data (Do not use)'!#REF!</xm:f>
            <x14:dxf>
              <fill>
                <patternFill>
                  <bgColor rgb="FFFFFF00"/>
                </patternFill>
              </fill>
            </x14:dxf>
          </x14:cfRule>
          <x14:cfRule type="containsText" priority="139" operator="containsText" id="{2498665D-5E6E-4FBA-A35E-55BD9E7F05E5}">
            <xm:f>NOT(ISERROR(SEARCH('J:\Clients\Agility\Quality Assurance\Testing\TestPlans\Engage\shakedown_tests\[Shakedown Test Plan v0.3 - 20170627.xlsx]Data (Do not use)'!#REF!,F77)))</xm:f>
            <xm:f>'J:\Clients\Agility\Quality Assurance\Testing\TestPlans\Engage\shakedown_tests\[Shakedown Test Plan v0.3 - 20170627.xlsx]Data (Do not use)'!#REF!</xm:f>
            <x14:dxf>
              <fill>
                <patternFill>
                  <bgColor rgb="FF92D050"/>
                </patternFill>
              </fill>
            </x14:dxf>
          </x14:cfRule>
          <x14:cfRule type="containsText" priority="140" operator="containsText" id="{3CA090C0-19C4-46EC-A70E-4AC6662DC8CB}">
            <xm:f>NOT(ISERROR(SEARCH('J:\Clients\Agility\Quality Assurance\Testing\TestPlans\Engage\shakedown_tests\[Shakedown Test Plan v0.3 - 20170627.xlsx]Data (Do not use)'!#REF!,F77)))</xm:f>
            <xm:f>'J:\Clients\Agility\Quality Assurance\Testing\TestPlans\Engage\shakedown_tests\[Shakedown Test Plan v0.3 - 20170627.xlsx]Data (Do not use)'!#REF!</xm:f>
            <x14:dxf>
              <fill>
                <patternFill>
                  <bgColor rgb="FFFF0000"/>
                </patternFill>
              </fill>
            </x14:dxf>
          </x14:cfRule>
          <xm:sqref>F77</xm:sqref>
        </x14:conditionalFormatting>
        <x14:conditionalFormatting xmlns:xm="http://schemas.microsoft.com/office/excel/2006/main">
          <x14:cfRule type="containsText" priority="137" operator="containsText" id="{70547321-3EA5-413D-844B-28C685C7CEA3}">
            <xm:f>NOT(ISERROR(SEARCH('J:\Clients\Agility\Quality Assurance\Testing\TestPlans\Engage\shakedown_tests\[Shakedown Test Plan v0.3 - 20170627.xlsx]Data (Do not use)'!#REF!,F77)))</xm:f>
            <xm:f>'J:\Clients\Agility\Quality Assurance\Testing\TestPlans\Engage\shakedown_tests\[Shakedown Test Plan v0.3 - 20170627.xlsx]Data (Do not use)'!#REF!</xm:f>
            <x14:dxf>
              <fill>
                <patternFill>
                  <bgColor rgb="FF00B050"/>
                </patternFill>
              </fill>
            </x14:dxf>
          </x14:cfRule>
          <xm:sqref>F77</xm:sqref>
        </x14:conditionalFormatting>
        <x14:conditionalFormatting xmlns:xm="http://schemas.microsoft.com/office/excel/2006/main">
          <x14:cfRule type="containsText" priority="112" operator="containsText" id="{4D946C75-B7D6-4C5C-99A1-238F3DE33526}">
            <xm:f>NOT(ISERROR(SEARCH('J:\Clients\Agility\Quality Assurance\Testing\TestPlans\Engage\shakedown_tests\[Shakedown Test Plan v0.3 - 20170627.xlsx]Data (Do not use)'!#REF!,K77)))</xm:f>
            <xm:f>'J:\Clients\Agility\Quality Assurance\Testing\TestPlans\Engage\shakedown_tests\[Shakedown Test Plan v0.3 - 20170627.xlsx]Data (Do not use)'!#REF!</xm:f>
            <x14:dxf>
              <fill>
                <patternFill>
                  <bgColor rgb="FFFFC000"/>
                </patternFill>
              </fill>
            </x14:dxf>
          </x14:cfRule>
          <x14:cfRule type="containsText" priority="113" operator="containsText" id="{4EC9D3FB-54A1-4893-AE6F-56FBB8085A5C}">
            <xm:f>NOT(ISERROR(SEARCH('J:\Clients\Agility\Quality Assurance\Testing\TestPlans\Engage\shakedown_tests\[Shakedown Test Plan v0.3 - 20170627.xlsx]Data (Do not use)'!#REF!,K77)))</xm:f>
            <xm:f>'J:\Clients\Agility\Quality Assurance\Testing\TestPlans\Engage\shakedown_tests\[Shakedown Test Plan v0.3 - 20170627.xlsx]Data (Do not use)'!#REF!</xm:f>
            <x14:dxf>
              <fill>
                <patternFill>
                  <bgColor rgb="FFFF0000"/>
                </patternFill>
              </fill>
            </x14:dxf>
          </x14:cfRule>
          <xm:sqref>K77</xm:sqref>
        </x14:conditionalFormatting>
        <x14:conditionalFormatting xmlns:xm="http://schemas.microsoft.com/office/excel/2006/main">
          <x14:cfRule type="containsText" priority="69" operator="containsText" id="{76E9A4F3-786B-482C-9B02-4EFA0346783B}">
            <xm:f>NOT(ISERROR(SEARCH('J:\Clients\Agility\Quality Assurance\Testing\TestPlans\Engage\shakedown_tests\[Shakedown Test Plan v0.3 - 20170627.xlsx]Data (Do not use)'!#REF!,K38)))</xm:f>
            <xm:f>'J:\Clients\Agility\Quality Assurance\Testing\TestPlans\Engage\shakedown_tests\[Shakedown Test Plan v0.3 - 20170627.xlsx]Data (Do not use)'!#REF!</xm:f>
            <x14:dxf>
              <fill>
                <patternFill>
                  <bgColor rgb="FFFFC000"/>
                </patternFill>
              </fill>
            </x14:dxf>
          </x14:cfRule>
          <x14:cfRule type="containsText" priority="70" operator="containsText" id="{01A393B2-27DD-4BF5-97F6-6649BCF89C76}">
            <xm:f>NOT(ISERROR(SEARCH('J:\Clients\Agility\Quality Assurance\Testing\TestPlans\Engage\shakedown_tests\[Shakedown Test Plan v0.3 - 20170627.xlsx]Data (Do not use)'!#REF!,K38)))</xm:f>
            <xm:f>'J:\Clients\Agility\Quality Assurance\Testing\TestPlans\Engage\shakedown_tests\[Shakedown Test Plan v0.3 - 20170627.xlsx]Data (Do not use)'!#REF!</xm:f>
            <x14:dxf>
              <fill>
                <patternFill>
                  <bgColor rgb="FFFF0000"/>
                </patternFill>
              </fill>
            </x14:dxf>
          </x14:cfRule>
          <xm:sqref>K38:K49</xm:sqref>
        </x14:conditionalFormatting>
        <x14:conditionalFormatting xmlns:xm="http://schemas.microsoft.com/office/excel/2006/main">
          <x14:cfRule type="containsText" priority="64" operator="containsText" id="{8FD98396-E007-452D-8700-EF19A372872A}">
            <xm:f>NOT(ISERROR(SEARCH('J:\Clients\Agility\Quality Assurance\Testing\TestPlans\Engage\shakedown_tests\[Shakedown Test Plan v0.3 - 20170627.xlsx]Data (Do not use)'!#REF!,K67)))</xm:f>
            <xm:f>'J:\Clients\Agility\Quality Assurance\Testing\TestPlans\Engage\shakedown_tests\[Shakedown Test Plan v0.3 - 20170627.xlsx]Data (Do not use)'!#REF!</xm:f>
            <x14:dxf>
              <fill>
                <patternFill>
                  <bgColor rgb="FFFFC000"/>
                </patternFill>
              </fill>
            </x14:dxf>
          </x14:cfRule>
          <x14:cfRule type="containsText" priority="65" operator="containsText" id="{2FCAB22C-073F-4B62-B420-A3DA159536F0}">
            <xm:f>NOT(ISERROR(SEARCH('J:\Clients\Agility\Quality Assurance\Testing\TestPlans\Engage\shakedown_tests\[Shakedown Test Plan v0.3 - 20170627.xlsx]Data (Do not use)'!#REF!,K67)))</xm:f>
            <xm:f>'J:\Clients\Agility\Quality Assurance\Testing\TestPlans\Engage\shakedown_tests\[Shakedown Test Plan v0.3 - 20170627.xlsx]Data (Do not use)'!#REF!</xm:f>
            <x14:dxf>
              <fill>
                <patternFill>
                  <bgColor rgb="FFFF0000"/>
                </patternFill>
              </fill>
            </x14:dxf>
          </x14:cfRule>
          <xm:sqref>K67:K76</xm:sqref>
        </x14:conditionalFormatting>
        <x14:conditionalFormatting xmlns:xm="http://schemas.microsoft.com/office/excel/2006/main">
          <x14:cfRule type="containsText" priority="59" operator="containsText" id="{45F81DE2-1D75-4F29-9E9A-F201491661A4}">
            <xm:f>NOT(ISERROR(SEARCH('J:\Clients\Agility\Quality Assurance\Testing\TestPlans\Engage\shakedown_tests\[Shakedown Test Plan v0.3 - 20170627.xlsx]Data (Do not use)'!#REF!,K94)))</xm:f>
            <xm:f>'J:\Clients\Agility\Quality Assurance\Testing\TestPlans\Engage\shakedown_tests\[Shakedown Test Plan v0.3 - 20170627.xlsx]Data (Do not use)'!#REF!</xm:f>
            <x14:dxf>
              <fill>
                <patternFill>
                  <bgColor rgb="FFFFC000"/>
                </patternFill>
              </fill>
            </x14:dxf>
          </x14:cfRule>
          <x14:cfRule type="containsText" priority="60" operator="containsText" id="{6457C5F3-6A93-4265-B595-57111052275F}">
            <xm:f>NOT(ISERROR(SEARCH('J:\Clients\Agility\Quality Assurance\Testing\TestPlans\Engage\shakedown_tests\[Shakedown Test Plan v0.3 - 20170627.xlsx]Data (Do not use)'!#REF!,K94)))</xm:f>
            <xm:f>'J:\Clients\Agility\Quality Assurance\Testing\TestPlans\Engage\shakedown_tests\[Shakedown Test Plan v0.3 - 20170627.xlsx]Data (Do not use)'!#REF!</xm:f>
            <x14:dxf>
              <fill>
                <patternFill>
                  <bgColor rgb="FFFF0000"/>
                </patternFill>
              </fill>
            </x14:dxf>
          </x14:cfRule>
          <xm:sqref>K94:K103</xm:sqref>
        </x14:conditionalFormatting>
        <x14:conditionalFormatting xmlns:xm="http://schemas.microsoft.com/office/excel/2006/main">
          <x14:cfRule type="containsText" priority="54" operator="containsText" id="{C86CACBB-03D5-40E2-A577-373742630450}">
            <xm:f>NOT(ISERROR(SEARCH('J:\Clients\Agility\Quality Assurance\Testing\TestPlans\Engage\shakedown_tests\[Shakedown Test Plan v0.3 - 20170627.xlsx]Data (Do not use)'!#REF!,K113)))</xm:f>
            <xm:f>'J:\Clients\Agility\Quality Assurance\Testing\TestPlans\Engage\shakedown_tests\[Shakedown Test Plan v0.3 - 20170627.xlsx]Data (Do not use)'!#REF!</xm:f>
            <x14:dxf>
              <fill>
                <patternFill>
                  <bgColor rgb="FFFFC000"/>
                </patternFill>
              </fill>
            </x14:dxf>
          </x14:cfRule>
          <x14:cfRule type="containsText" priority="55" operator="containsText" id="{0869A2E5-CBE6-4503-A488-BCAF85DC4B31}">
            <xm:f>NOT(ISERROR(SEARCH('J:\Clients\Agility\Quality Assurance\Testing\TestPlans\Engage\shakedown_tests\[Shakedown Test Plan v0.3 - 20170627.xlsx]Data (Do not use)'!#REF!,K113)))</xm:f>
            <xm:f>'J:\Clients\Agility\Quality Assurance\Testing\TestPlans\Engage\shakedown_tests\[Shakedown Test Plan v0.3 - 20170627.xlsx]Data (Do not use)'!#REF!</xm:f>
            <x14:dxf>
              <fill>
                <patternFill>
                  <bgColor rgb="FFFF0000"/>
                </patternFill>
              </fill>
            </x14:dxf>
          </x14:cfRule>
          <xm:sqref>K113:K122</xm:sqref>
        </x14:conditionalFormatting>
        <x14:conditionalFormatting xmlns:xm="http://schemas.microsoft.com/office/excel/2006/main">
          <x14:cfRule type="containsText" priority="49" operator="containsText" id="{A00EE98B-23E5-4301-BFCE-177C06677281}">
            <xm:f>NOT(ISERROR(SEARCH('J:\Clients\Agility\Quality Assurance\Testing\TestPlans\Engage\shakedown_tests\[Shakedown Test Plan v0.3 - 20170627.xlsx]Data (Do not use)'!#REF!,F18)))</xm:f>
            <xm:f>'J:\Clients\Agility\Quality Assurance\Testing\TestPlans\Engage\shakedown_tests\[Shakedown Test Plan v0.3 - 20170627.xlsx]Data (Do not use)'!#REF!</xm:f>
            <x14:dxf>
              <fill>
                <patternFill>
                  <bgColor rgb="FFFFFF00"/>
                </patternFill>
              </fill>
            </x14:dxf>
          </x14:cfRule>
          <xm:sqref>F18:F21</xm:sqref>
        </x14:conditionalFormatting>
        <x14:conditionalFormatting xmlns:xm="http://schemas.microsoft.com/office/excel/2006/main">
          <x14:cfRule type="containsText" priority="46" operator="containsText" id="{CBC9F5BF-AA24-497B-8A53-6A76CDF6DB83}">
            <xm:f>NOT(ISERROR(SEARCH('J:\Clients\Agility\Quality Assurance\Testing\TestPlans\Engage\shakedown_tests\[Shakedown Test Plan v0.3 - 20170627.xlsx]Data (Do not use)'!#REF!,F38)))</xm:f>
            <xm:f>'J:\Clients\Agility\Quality Assurance\Testing\TestPlans\Engage\shakedown_tests\[Shakedown Test Plan v0.3 - 20170627.xlsx]Data (Do not use)'!#REF!</xm:f>
            <x14:dxf>
              <fill>
                <patternFill>
                  <bgColor rgb="FFFFFF00"/>
                </patternFill>
              </fill>
            </x14:dxf>
          </x14:cfRule>
          <x14:cfRule type="containsText" priority="47" operator="containsText" id="{C6B861CB-3C8B-4A0B-89D7-D29C37FDC7F7}">
            <xm:f>NOT(ISERROR(SEARCH('J:\Clients\Agility\Quality Assurance\Testing\TestPlans\Engage\shakedown_tests\[Shakedown Test Plan v0.3 - 20170627.xlsx]Data (Do not use)'!#REF!,F38)))</xm:f>
            <xm:f>'J:\Clients\Agility\Quality Assurance\Testing\TestPlans\Engage\shakedown_tests\[Shakedown Test Plan v0.3 - 20170627.xlsx]Data (Do not use)'!#REF!</xm:f>
            <x14:dxf>
              <fill>
                <patternFill>
                  <bgColor rgb="FF92D050"/>
                </patternFill>
              </fill>
            </x14:dxf>
          </x14:cfRule>
          <x14:cfRule type="containsText" priority="48" operator="containsText" id="{07368AB7-0D72-49A3-BD97-45B4B2D8CB40}">
            <xm:f>NOT(ISERROR(SEARCH('J:\Clients\Agility\Quality Assurance\Testing\TestPlans\Engage\shakedown_tests\[Shakedown Test Plan v0.3 - 20170627.xlsx]Data (Do not use)'!#REF!,F38)))</xm:f>
            <xm:f>'J:\Clients\Agility\Quality Assurance\Testing\TestPlans\Engage\shakedown_tests\[Shakedown Test Plan v0.3 - 20170627.xlsx]Data (Do not use)'!#REF!</xm:f>
            <x14:dxf>
              <fill>
                <patternFill>
                  <bgColor rgb="FFFF0000"/>
                </patternFill>
              </fill>
            </x14:dxf>
          </x14:cfRule>
          <xm:sqref>F38:F49</xm:sqref>
        </x14:conditionalFormatting>
        <x14:conditionalFormatting xmlns:xm="http://schemas.microsoft.com/office/excel/2006/main">
          <x14:cfRule type="containsText" priority="45" operator="containsText" id="{9934C6B1-4A00-4230-9082-E22F0A5422AE}">
            <xm:f>NOT(ISERROR(SEARCH('J:\Clients\Agility\Quality Assurance\Testing\TestPlans\Engage\shakedown_tests\[Shakedown Test Plan v0.3 - 20170627.xlsx]Data (Do not use)'!#REF!,F38)))</xm:f>
            <xm:f>'J:\Clients\Agility\Quality Assurance\Testing\TestPlans\Engage\shakedown_tests\[Shakedown Test Plan v0.3 - 20170627.xlsx]Data (Do not use)'!#REF!</xm:f>
            <x14:dxf>
              <fill>
                <patternFill>
                  <bgColor rgb="FF00B050"/>
                </patternFill>
              </fill>
            </x14:dxf>
          </x14:cfRule>
          <xm:sqref>F38:F49</xm:sqref>
        </x14:conditionalFormatting>
        <x14:conditionalFormatting xmlns:xm="http://schemas.microsoft.com/office/excel/2006/main">
          <x14:cfRule type="containsText" priority="39" operator="containsText" id="{034D0DA2-586C-49C8-B124-7778666851FB}">
            <xm:f>NOT(ISERROR(SEARCH('J:\Clients\Agility\Quality Assurance\Testing\TestPlans\Engage\shakedown_tests\[Shakedown Test Plan v0.3 - 20170627.xlsx]Data (Do not use)'!#REF!,F38)))</xm:f>
            <xm:f>'J:\Clients\Agility\Quality Assurance\Testing\TestPlans\Engage\shakedown_tests\[Shakedown Test Plan v0.3 - 20170627.xlsx]Data (Do not use)'!#REF!</xm:f>
            <x14:dxf>
              <fill>
                <patternFill>
                  <bgColor rgb="FFFFFF00"/>
                </patternFill>
              </fill>
            </x14:dxf>
          </x14:cfRule>
          <xm:sqref>F38:F49</xm:sqref>
        </x14:conditionalFormatting>
        <x14:conditionalFormatting xmlns:xm="http://schemas.microsoft.com/office/excel/2006/main">
          <x14:cfRule type="containsText" priority="36" operator="containsText" id="{6FA6F3C1-946D-409F-8390-53FB7BC1B5F2}">
            <xm:f>NOT(ISERROR(SEARCH('J:\Clients\Agility\Quality Assurance\Testing\TestPlans\Engage\shakedown_tests\[Shakedown Test Plan v0.3 - 20170627.xlsx]Data (Do not use)'!#REF!,F67)))</xm:f>
            <xm:f>'J:\Clients\Agility\Quality Assurance\Testing\TestPlans\Engage\shakedown_tests\[Shakedown Test Plan v0.3 - 20170627.xlsx]Data (Do not use)'!#REF!</xm:f>
            <x14:dxf>
              <fill>
                <patternFill>
                  <bgColor rgb="FFFFFF00"/>
                </patternFill>
              </fill>
            </x14:dxf>
          </x14:cfRule>
          <x14:cfRule type="containsText" priority="37" operator="containsText" id="{81E3E75A-4692-4C3A-95A8-B69E537B1030}">
            <xm:f>NOT(ISERROR(SEARCH('J:\Clients\Agility\Quality Assurance\Testing\TestPlans\Engage\shakedown_tests\[Shakedown Test Plan v0.3 - 20170627.xlsx]Data (Do not use)'!#REF!,F67)))</xm:f>
            <xm:f>'J:\Clients\Agility\Quality Assurance\Testing\TestPlans\Engage\shakedown_tests\[Shakedown Test Plan v0.3 - 20170627.xlsx]Data (Do not use)'!#REF!</xm:f>
            <x14:dxf>
              <fill>
                <patternFill>
                  <bgColor rgb="FF92D050"/>
                </patternFill>
              </fill>
            </x14:dxf>
          </x14:cfRule>
          <x14:cfRule type="containsText" priority="38" operator="containsText" id="{F7639692-6B72-4B1E-9596-29757A28F607}">
            <xm:f>NOT(ISERROR(SEARCH('J:\Clients\Agility\Quality Assurance\Testing\TestPlans\Engage\shakedown_tests\[Shakedown Test Plan v0.3 - 20170627.xlsx]Data (Do not use)'!#REF!,F67)))</xm:f>
            <xm:f>'J:\Clients\Agility\Quality Assurance\Testing\TestPlans\Engage\shakedown_tests\[Shakedown Test Plan v0.3 - 20170627.xlsx]Data (Do not use)'!#REF!</xm:f>
            <x14:dxf>
              <fill>
                <patternFill>
                  <bgColor rgb="FFFF0000"/>
                </patternFill>
              </fill>
            </x14:dxf>
          </x14:cfRule>
          <xm:sqref>F67:F76</xm:sqref>
        </x14:conditionalFormatting>
        <x14:conditionalFormatting xmlns:xm="http://schemas.microsoft.com/office/excel/2006/main">
          <x14:cfRule type="containsText" priority="35" operator="containsText" id="{5F8B60B5-83D2-4745-A47E-8D4B9981C337}">
            <xm:f>NOT(ISERROR(SEARCH('J:\Clients\Agility\Quality Assurance\Testing\TestPlans\Engage\shakedown_tests\[Shakedown Test Plan v0.3 - 20170627.xlsx]Data (Do not use)'!#REF!,F67)))</xm:f>
            <xm:f>'J:\Clients\Agility\Quality Assurance\Testing\TestPlans\Engage\shakedown_tests\[Shakedown Test Plan v0.3 - 20170627.xlsx]Data (Do not use)'!#REF!</xm:f>
            <x14:dxf>
              <fill>
                <patternFill>
                  <bgColor rgb="FF00B050"/>
                </patternFill>
              </fill>
            </x14:dxf>
          </x14:cfRule>
          <xm:sqref>F67:F76</xm:sqref>
        </x14:conditionalFormatting>
        <x14:conditionalFormatting xmlns:xm="http://schemas.microsoft.com/office/excel/2006/main">
          <x14:cfRule type="containsText" priority="29" operator="containsText" id="{AAE1E134-D100-4BCF-B9D2-3651B628808F}">
            <xm:f>NOT(ISERROR(SEARCH('J:\Clients\Agility\Quality Assurance\Testing\TestPlans\Engage\shakedown_tests\[Shakedown Test Plan v0.3 - 20170627.xlsx]Data (Do not use)'!#REF!,F67)))</xm:f>
            <xm:f>'J:\Clients\Agility\Quality Assurance\Testing\TestPlans\Engage\shakedown_tests\[Shakedown Test Plan v0.3 - 20170627.xlsx]Data (Do not use)'!#REF!</xm:f>
            <x14:dxf>
              <fill>
                <patternFill>
                  <bgColor rgb="FFFFFF00"/>
                </patternFill>
              </fill>
            </x14:dxf>
          </x14:cfRule>
          <xm:sqref>F67:F76</xm:sqref>
        </x14:conditionalFormatting>
        <x14:conditionalFormatting xmlns:xm="http://schemas.microsoft.com/office/excel/2006/main">
          <x14:cfRule type="containsText" priority="26" operator="containsText" id="{245912F9-9245-4204-8037-3936E2B19213}">
            <xm:f>NOT(ISERROR(SEARCH('J:\Clients\Agility\Quality Assurance\Testing\TestPlans\Engage\shakedown_tests\[Shakedown Test Plan v0.3 - 20170627.xlsx]Data (Do not use)'!#REF!,F94)))</xm:f>
            <xm:f>'J:\Clients\Agility\Quality Assurance\Testing\TestPlans\Engage\shakedown_tests\[Shakedown Test Plan v0.3 - 20170627.xlsx]Data (Do not use)'!#REF!</xm:f>
            <x14:dxf>
              <fill>
                <patternFill>
                  <bgColor rgb="FFFFFF00"/>
                </patternFill>
              </fill>
            </x14:dxf>
          </x14:cfRule>
          <x14:cfRule type="containsText" priority="27" operator="containsText" id="{328DAE75-CC79-42E7-A177-B3BF59587D72}">
            <xm:f>NOT(ISERROR(SEARCH('J:\Clients\Agility\Quality Assurance\Testing\TestPlans\Engage\shakedown_tests\[Shakedown Test Plan v0.3 - 20170627.xlsx]Data (Do not use)'!#REF!,F94)))</xm:f>
            <xm:f>'J:\Clients\Agility\Quality Assurance\Testing\TestPlans\Engage\shakedown_tests\[Shakedown Test Plan v0.3 - 20170627.xlsx]Data (Do not use)'!#REF!</xm:f>
            <x14:dxf>
              <fill>
                <patternFill>
                  <bgColor rgb="FF92D050"/>
                </patternFill>
              </fill>
            </x14:dxf>
          </x14:cfRule>
          <x14:cfRule type="containsText" priority="28" operator="containsText" id="{9EF31999-D21D-4DFE-A0F8-666BC5183977}">
            <xm:f>NOT(ISERROR(SEARCH('J:\Clients\Agility\Quality Assurance\Testing\TestPlans\Engage\shakedown_tests\[Shakedown Test Plan v0.3 - 20170627.xlsx]Data (Do not use)'!#REF!,F94)))</xm:f>
            <xm:f>'J:\Clients\Agility\Quality Assurance\Testing\TestPlans\Engage\shakedown_tests\[Shakedown Test Plan v0.3 - 20170627.xlsx]Data (Do not use)'!#REF!</xm:f>
            <x14:dxf>
              <fill>
                <patternFill>
                  <bgColor rgb="FFFF0000"/>
                </patternFill>
              </fill>
            </x14:dxf>
          </x14:cfRule>
          <xm:sqref>F94:F103 F113:F122</xm:sqref>
        </x14:conditionalFormatting>
        <x14:conditionalFormatting xmlns:xm="http://schemas.microsoft.com/office/excel/2006/main">
          <x14:cfRule type="containsText" priority="25" operator="containsText" id="{674E6B49-0A22-4877-8F67-6DBE41C87758}">
            <xm:f>NOT(ISERROR(SEARCH('J:\Clients\Agility\Quality Assurance\Testing\TestPlans\Engage\shakedown_tests\[Shakedown Test Plan v0.3 - 20170627.xlsx]Data (Do not use)'!#REF!,F94)))</xm:f>
            <xm:f>'J:\Clients\Agility\Quality Assurance\Testing\TestPlans\Engage\shakedown_tests\[Shakedown Test Plan v0.3 - 20170627.xlsx]Data (Do not use)'!#REF!</xm:f>
            <x14:dxf>
              <fill>
                <patternFill>
                  <bgColor rgb="FF00B050"/>
                </patternFill>
              </fill>
            </x14:dxf>
          </x14:cfRule>
          <xm:sqref>F94:F103 F113:F122</xm:sqref>
        </x14:conditionalFormatting>
        <x14:conditionalFormatting xmlns:xm="http://schemas.microsoft.com/office/excel/2006/main">
          <x14:cfRule type="containsText" priority="19" operator="containsText" id="{77658849-3137-4ACE-B030-80B3513A7F88}">
            <xm:f>NOT(ISERROR(SEARCH('J:\Clients\Agility\Quality Assurance\Testing\TestPlans\Engage\shakedown_tests\[Shakedown Test Plan v0.3 - 20170627.xlsx]Data (Do not use)'!#REF!,F94)))</xm:f>
            <xm:f>'J:\Clients\Agility\Quality Assurance\Testing\TestPlans\Engage\shakedown_tests\[Shakedown Test Plan v0.3 - 20170627.xlsx]Data (Do not use)'!#REF!</xm:f>
            <x14:dxf>
              <fill>
                <patternFill>
                  <bgColor rgb="FFFFFF00"/>
                </patternFill>
              </fill>
            </x14:dxf>
          </x14:cfRule>
          <xm:sqref>F94:F103 F113:F122</xm:sqref>
        </x14:conditionalFormatting>
        <x14:conditionalFormatting xmlns:xm="http://schemas.microsoft.com/office/excel/2006/main">
          <x14:cfRule type="containsText" priority="17" operator="containsText" id="{E2DA8F19-4881-472D-B179-C99487CF2B3A}">
            <xm:f>NOT(ISERROR(SEARCH('J:\Clients\Agility\Quality Assurance\Testing\TestPlans\Engage\shakedown_tests\[Shakedown Test Plan v0.3 - 20170627.xlsx]Data (Do not use)'!#REF!,L38)))</xm:f>
            <xm:f>'J:\Clients\Agility\Quality Assurance\Testing\TestPlans\Engage\shakedown_tests\[Shakedown Test Plan v0.3 - 20170627.xlsx]Data (Do not use)'!#REF!</xm:f>
            <x14:dxf>
              <font>
                <color rgb="FF9C6500"/>
              </font>
              <fill>
                <patternFill>
                  <bgColor rgb="FFFFEB9C"/>
                </patternFill>
              </fill>
            </x14:dxf>
          </x14:cfRule>
          <x14:cfRule type="containsText" priority="18" operator="containsText" id="{E77C82B1-A59A-4BB4-B227-A0E26E91567D}">
            <xm:f>NOT(ISERROR(SEARCH('J:\Clients\Agility\Quality Assurance\Testing\TestPlans\Engage\shakedown_tests\[Shakedown Test Plan v0.3 - 20170627.xlsx]Data (Do not use)'!#REF!,L38)))</xm:f>
            <xm:f>'J:\Clients\Agility\Quality Assurance\Testing\TestPlans\Engage\shakedown_tests\[Shakedown Test Plan v0.3 - 20170627.xlsx]Data (Do not use)'!#REF!</xm:f>
            <x14:dxf>
              <font>
                <color rgb="FF9C0006"/>
              </font>
              <fill>
                <patternFill>
                  <bgColor rgb="FFFFC7CE"/>
                </patternFill>
              </fill>
            </x14:dxf>
          </x14:cfRule>
          <xm:sqref>L38:L49</xm:sqref>
        </x14:conditionalFormatting>
        <x14:conditionalFormatting xmlns:xm="http://schemas.microsoft.com/office/excel/2006/main">
          <x14:cfRule type="containsText" priority="15" operator="containsText" id="{B5776B11-89AF-42DF-B106-2F8D49268149}">
            <xm:f>NOT(ISERROR(SEARCH('J:\Clients\Agility\Quality Assurance\Testing\TestPlans\Engage\shakedown_tests\[Shakedown Test Plan v0.3 - 20170627.xlsx]Data (Do not use)'!#REF!,L67)))</xm:f>
            <xm:f>'J:\Clients\Agility\Quality Assurance\Testing\TestPlans\Engage\shakedown_tests\[Shakedown Test Plan v0.3 - 20170627.xlsx]Data (Do not use)'!#REF!</xm:f>
            <x14:dxf>
              <font>
                <color rgb="FF9C6500"/>
              </font>
              <fill>
                <patternFill>
                  <bgColor rgb="FFFFEB9C"/>
                </patternFill>
              </fill>
            </x14:dxf>
          </x14:cfRule>
          <x14:cfRule type="containsText" priority="16" operator="containsText" id="{C9B13BD5-0B99-40F3-A04C-B60006F7D74D}">
            <xm:f>NOT(ISERROR(SEARCH('J:\Clients\Agility\Quality Assurance\Testing\TestPlans\Engage\shakedown_tests\[Shakedown Test Plan v0.3 - 20170627.xlsx]Data (Do not use)'!#REF!,L67)))</xm:f>
            <xm:f>'J:\Clients\Agility\Quality Assurance\Testing\TestPlans\Engage\shakedown_tests\[Shakedown Test Plan v0.3 - 20170627.xlsx]Data (Do not use)'!#REF!</xm:f>
            <x14:dxf>
              <font>
                <color rgb="FF9C0006"/>
              </font>
              <fill>
                <patternFill>
                  <bgColor rgb="FFFFC7CE"/>
                </patternFill>
              </fill>
            </x14:dxf>
          </x14:cfRule>
          <xm:sqref>L67:L76</xm:sqref>
        </x14:conditionalFormatting>
        <x14:conditionalFormatting xmlns:xm="http://schemas.microsoft.com/office/excel/2006/main">
          <x14:cfRule type="containsText" priority="13" operator="containsText" id="{38F29313-3C3E-469B-85F2-E369AE5E879C}">
            <xm:f>NOT(ISERROR(SEARCH('J:\Clients\Agility\Quality Assurance\Testing\TestPlans\Engage\shakedown_tests\[Shakedown Test Plan v0.3 - 20170627.xlsx]Data (Do not use)'!#REF!,L94)))</xm:f>
            <xm:f>'J:\Clients\Agility\Quality Assurance\Testing\TestPlans\Engage\shakedown_tests\[Shakedown Test Plan v0.3 - 20170627.xlsx]Data (Do not use)'!#REF!</xm:f>
            <x14:dxf>
              <font>
                <color rgb="FF9C6500"/>
              </font>
              <fill>
                <patternFill>
                  <bgColor rgb="FFFFEB9C"/>
                </patternFill>
              </fill>
            </x14:dxf>
          </x14:cfRule>
          <x14:cfRule type="containsText" priority="14" operator="containsText" id="{D029FF49-1809-4752-9275-8583803022E4}">
            <xm:f>NOT(ISERROR(SEARCH('J:\Clients\Agility\Quality Assurance\Testing\TestPlans\Engage\shakedown_tests\[Shakedown Test Plan v0.3 - 20170627.xlsx]Data (Do not use)'!#REF!,L94)))</xm:f>
            <xm:f>'J:\Clients\Agility\Quality Assurance\Testing\TestPlans\Engage\shakedown_tests\[Shakedown Test Plan v0.3 - 20170627.xlsx]Data (Do not use)'!#REF!</xm:f>
            <x14:dxf>
              <font>
                <color rgb="FF9C0006"/>
              </font>
              <fill>
                <patternFill>
                  <bgColor rgb="FFFFC7CE"/>
                </patternFill>
              </fill>
            </x14:dxf>
          </x14:cfRule>
          <xm:sqref>L94:L103</xm:sqref>
        </x14:conditionalFormatting>
        <x14:conditionalFormatting xmlns:xm="http://schemas.microsoft.com/office/excel/2006/main">
          <x14:cfRule type="containsText" priority="11" operator="containsText" id="{AB9CB57F-7688-4219-8D7F-E32318C4B08A}">
            <xm:f>NOT(ISERROR(SEARCH('J:\Clients\Agility\Quality Assurance\Testing\TestPlans\Engage\shakedown_tests\[Shakedown Test Plan v0.3 - 20170627.xlsx]Data (Do not use)'!#REF!,L113)))</xm:f>
            <xm:f>'J:\Clients\Agility\Quality Assurance\Testing\TestPlans\Engage\shakedown_tests\[Shakedown Test Plan v0.3 - 20170627.xlsx]Data (Do not use)'!#REF!</xm:f>
            <x14:dxf>
              <font>
                <color rgb="FF9C6500"/>
              </font>
              <fill>
                <patternFill>
                  <bgColor rgb="FFFFEB9C"/>
                </patternFill>
              </fill>
            </x14:dxf>
          </x14:cfRule>
          <x14:cfRule type="containsText" priority="12" operator="containsText" id="{8DC077A6-1F1D-4264-B4DE-7CA4021ACC44}">
            <xm:f>NOT(ISERROR(SEARCH('J:\Clients\Agility\Quality Assurance\Testing\TestPlans\Engage\shakedown_tests\[Shakedown Test Plan v0.3 - 20170627.xlsx]Data (Do not use)'!#REF!,L113)))</xm:f>
            <xm:f>'J:\Clients\Agility\Quality Assurance\Testing\TestPlans\Engage\shakedown_tests\[Shakedown Test Plan v0.3 - 20170627.xlsx]Data (Do not use)'!#REF!</xm:f>
            <x14:dxf>
              <font>
                <color rgb="FF9C0006"/>
              </font>
              <fill>
                <patternFill>
                  <bgColor rgb="FFFFC7CE"/>
                </patternFill>
              </fill>
            </x14:dxf>
          </x14:cfRule>
          <xm:sqref>L113:L122</xm:sqref>
        </x14:conditionalFormatting>
        <x14:conditionalFormatting xmlns:xm="http://schemas.microsoft.com/office/excel/2006/main">
          <x14:cfRule type="containsText" priority="8" operator="containsText" id="{84FF6621-E725-4719-9B37-86746F5DE15A}">
            <xm:f>NOT(ISERROR(SEARCH('J:\Clients\Agility\Quality Assurance\Testing\TestPlans\Engage\shakedown_tests\[Shakedown Test Plan v0.3 - 20170627.xlsx]Data (Do not use)'!#REF!,F31)))</xm:f>
            <xm:f>'J:\Clients\Agility\Quality Assurance\Testing\TestPlans\Engage\shakedown_tests\[Shakedown Test Plan v0.3 - 20170627.xlsx]Data (Do not use)'!#REF!</xm:f>
            <x14:dxf>
              <fill>
                <patternFill>
                  <bgColor rgb="FFFFFF00"/>
                </patternFill>
              </fill>
            </x14:dxf>
          </x14:cfRule>
          <x14:cfRule type="containsText" priority="9" operator="containsText" id="{1B8C20C9-DB4E-433A-9CD2-B0F8137BE626}">
            <xm:f>NOT(ISERROR(SEARCH('J:\Clients\Agility\Quality Assurance\Testing\TestPlans\Engage\shakedown_tests\[Shakedown Test Plan v0.3 - 20170627.xlsx]Data (Do not use)'!#REF!,F31)))</xm:f>
            <xm:f>'J:\Clients\Agility\Quality Assurance\Testing\TestPlans\Engage\shakedown_tests\[Shakedown Test Plan v0.3 - 20170627.xlsx]Data (Do not use)'!#REF!</xm:f>
            <x14:dxf>
              <fill>
                <patternFill>
                  <bgColor rgb="FF92D050"/>
                </patternFill>
              </fill>
            </x14:dxf>
          </x14:cfRule>
          <x14:cfRule type="containsText" priority="10" operator="containsText" id="{E14459DC-CF96-48E2-A0FD-973C6CEAACD1}">
            <xm:f>NOT(ISERROR(SEARCH('J:\Clients\Agility\Quality Assurance\Testing\TestPlans\Engage\shakedown_tests\[Shakedown Test Plan v0.3 - 20170627.xlsx]Data (Do not use)'!#REF!,F31)))</xm:f>
            <xm:f>'J:\Clients\Agility\Quality Assurance\Testing\TestPlans\Engage\shakedown_tests\[Shakedown Test Plan v0.3 - 20170627.xlsx]Data (Do not use)'!#REF!</xm:f>
            <x14:dxf>
              <fill>
                <patternFill>
                  <bgColor rgb="FFFF0000"/>
                </patternFill>
              </fill>
            </x14:dxf>
          </x14:cfRule>
          <xm:sqref>F31:F33</xm:sqref>
        </x14:conditionalFormatting>
        <x14:conditionalFormatting xmlns:xm="http://schemas.microsoft.com/office/excel/2006/main">
          <x14:cfRule type="containsText" priority="7" operator="containsText" id="{FA8A5234-701A-47DA-A1F6-922516CADFC5}">
            <xm:f>NOT(ISERROR(SEARCH('J:\Clients\Agility\Quality Assurance\Testing\TestPlans\Engage\shakedown_tests\[Shakedown Test Plan v0.3 - 20170627.xlsx]Data (Do not use)'!#REF!,F31)))</xm:f>
            <xm:f>'J:\Clients\Agility\Quality Assurance\Testing\TestPlans\Engage\shakedown_tests\[Shakedown Test Plan v0.3 - 20170627.xlsx]Data (Do not use)'!#REF!</xm:f>
            <x14:dxf>
              <fill>
                <patternFill>
                  <bgColor rgb="FF00B050"/>
                </patternFill>
              </fill>
            </x14:dxf>
          </x14:cfRule>
          <xm:sqref>F31:F33</xm:sqref>
        </x14:conditionalFormatting>
        <x14:conditionalFormatting xmlns:xm="http://schemas.microsoft.com/office/excel/2006/main">
          <x14:cfRule type="containsText" priority="1" operator="containsText" id="{338E888A-72BA-4F10-AFAA-BC59CAA8A963}">
            <xm:f>NOT(ISERROR(SEARCH('J:\Clients\Agility\Quality Assurance\Testing\TestPlans\Engage\shakedown_tests\[Shakedown Test Plan v0.3 - 20170627.xlsx]Data (Do not use)'!#REF!,F31)))</xm:f>
            <xm:f>'J:\Clients\Agility\Quality Assurance\Testing\TestPlans\Engage\shakedown_tests\[Shakedown Test Plan v0.3 - 20170627.xlsx]Data (Do not use)'!#REF!</xm:f>
            <x14:dxf>
              <fill>
                <patternFill>
                  <bgColor rgb="FFFFFF00"/>
                </patternFill>
              </fill>
            </x14:dxf>
          </x14:cfRule>
          <xm:sqref>F31:F33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opLeftCell="A70" workbookViewId="0">
      <selection activeCell="A103" sqref="A103"/>
    </sheetView>
  </sheetViews>
  <sheetFormatPr defaultRowHeight="12.75" x14ac:dyDescent="0.2"/>
  <cols>
    <col min="1" max="1" width="24" bestFit="1" customWidth="1"/>
    <col min="2" max="2" width="11.42578125" bestFit="1" customWidth="1"/>
    <col min="3" max="3" width="11" bestFit="1" customWidth="1"/>
    <col min="4" max="4" width="19.42578125" customWidth="1"/>
    <col min="5" max="5" width="13.140625" customWidth="1"/>
    <col min="6" max="6" width="27.5703125" bestFit="1" customWidth="1"/>
    <col min="7" max="7" width="20.5703125" bestFit="1" customWidth="1"/>
    <col min="8" max="8" width="20.42578125" bestFit="1" customWidth="1"/>
    <col min="9" max="9" width="12.5703125" bestFit="1" customWidth="1"/>
    <col min="10" max="10" width="12.85546875" bestFit="1" customWidth="1"/>
    <col min="11" max="11" width="13.140625" bestFit="1" customWidth="1"/>
    <col min="12" max="12" width="12.85546875" customWidth="1"/>
    <col min="13" max="13" width="17.140625" customWidth="1"/>
    <col min="14" max="14" width="12.7109375" customWidth="1"/>
    <col min="15" max="15" width="16.28515625" bestFit="1" customWidth="1"/>
    <col min="16" max="16" width="6.140625" bestFit="1" customWidth="1"/>
  </cols>
  <sheetData>
    <row r="1" spans="1:16" ht="38.25" x14ac:dyDescent="0.2">
      <c r="A1" s="95" t="s">
        <v>66</v>
      </c>
      <c r="B1" s="94" t="s">
        <v>24</v>
      </c>
      <c r="C1" s="95" t="s">
        <v>26</v>
      </c>
      <c r="D1" s="97" t="s">
        <v>55</v>
      </c>
      <c r="E1" s="97" t="s">
        <v>28</v>
      </c>
      <c r="F1" s="98" t="s">
        <v>29</v>
      </c>
      <c r="G1" s="98" t="s">
        <v>30</v>
      </c>
      <c r="H1" s="98" t="s">
        <v>31</v>
      </c>
      <c r="I1" s="98" t="s">
        <v>32</v>
      </c>
      <c r="J1" s="98" t="s">
        <v>33</v>
      </c>
      <c r="K1" s="98" t="s">
        <v>34</v>
      </c>
      <c r="L1" s="95" t="s">
        <v>35</v>
      </c>
      <c r="M1" s="97" t="s">
        <v>36</v>
      </c>
      <c r="N1" s="95" t="s">
        <v>37</v>
      </c>
      <c r="O1" s="94" t="s">
        <v>38</v>
      </c>
      <c r="P1" s="94" t="s">
        <v>25</v>
      </c>
    </row>
    <row r="2" spans="1:16" hidden="1" x14ac:dyDescent="0.2">
      <c r="B2" s="94"/>
      <c r="C2" s="95">
        <v>0</v>
      </c>
      <c r="D2" s="97" t="s">
        <v>42</v>
      </c>
      <c r="E2" s="97">
        <v>0</v>
      </c>
      <c r="F2" s="98" t="s">
        <v>42</v>
      </c>
      <c r="G2" s="98"/>
      <c r="H2" s="98">
        <v>0</v>
      </c>
      <c r="I2" s="98">
        <v>0</v>
      </c>
      <c r="J2" s="98">
        <v>0</v>
      </c>
      <c r="K2" s="98">
        <v>0</v>
      </c>
      <c r="L2" s="95"/>
      <c r="M2" s="97" t="s">
        <v>42</v>
      </c>
      <c r="N2" s="95" t="s">
        <v>42</v>
      </c>
      <c r="O2" s="94" t="s">
        <v>42</v>
      </c>
      <c r="P2" s="94" t="s">
        <v>42</v>
      </c>
    </row>
    <row r="3" spans="1:16" hidden="1" x14ac:dyDescent="0.2">
      <c r="B3" s="96">
        <v>2</v>
      </c>
      <c r="C3" s="96">
        <v>10</v>
      </c>
      <c r="D3" s="96">
        <v>20</v>
      </c>
      <c r="E3" s="96">
        <v>2</v>
      </c>
      <c r="F3" s="96">
        <v>21</v>
      </c>
      <c r="G3" s="96">
        <v>21</v>
      </c>
      <c r="H3" s="96">
        <v>3</v>
      </c>
      <c r="I3" s="96">
        <v>12</v>
      </c>
      <c r="J3" s="96">
        <v>8</v>
      </c>
      <c r="K3" s="96">
        <v>6</v>
      </c>
      <c r="L3" s="96">
        <v>8</v>
      </c>
      <c r="M3" s="96">
        <v>30</v>
      </c>
      <c r="N3" s="96">
        <v>6</v>
      </c>
      <c r="O3" s="96">
        <v>20</v>
      </c>
      <c r="P3" s="96">
        <v>50</v>
      </c>
    </row>
    <row r="4" spans="1:16" x14ac:dyDescent="0.2">
      <c r="A4" t="s">
        <v>67</v>
      </c>
      <c r="B4">
        <v>50</v>
      </c>
      <c r="C4">
        <v>264465</v>
      </c>
      <c r="D4">
        <v>10132695114</v>
      </c>
      <c r="E4">
        <v>5</v>
      </c>
      <c r="F4" t="s">
        <v>62</v>
      </c>
      <c r="G4" t="s">
        <v>65</v>
      </c>
      <c r="H4">
        <v>0</v>
      </c>
      <c r="I4" s="101">
        <v>100.56</v>
      </c>
      <c r="J4" s="99">
        <v>42901</v>
      </c>
      <c r="K4" s="100">
        <v>0.70453703703703707</v>
      </c>
      <c r="L4" s="99">
        <v>42920</v>
      </c>
      <c r="M4" t="s">
        <v>69</v>
      </c>
      <c r="N4">
        <v>1236</v>
      </c>
      <c r="P4" t="s">
        <v>42</v>
      </c>
    </row>
    <row r="5" spans="1:16" x14ac:dyDescent="0.2">
      <c r="B5">
        <v>50</v>
      </c>
      <c r="C5">
        <v>264465</v>
      </c>
      <c r="D5">
        <v>10111283197</v>
      </c>
      <c r="E5">
        <v>5</v>
      </c>
      <c r="F5" t="s">
        <v>63</v>
      </c>
      <c r="G5" t="s">
        <v>64</v>
      </c>
      <c r="H5">
        <v>0</v>
      </c>
      <c r="I5" s="101">
        <v>50</v>
      </c>
      <c r="J5" s="99">
        <v>42918</v>
      </c>
      <c r="K5" s="100">
        <v>0.37109953703703707</v>
      </c>
      <c r="L5" s="99">
        <v>42920</v>
      </c>
      <c r="M5" t="s">
        <v>70</v>
      </c>
      <c r="N5">
        <v>1236</v>
      </c>
      <c r="P5" t="s">
        <v>42</v>
      </c>
    </row>
    <row r="6" spans="1:16" x14ac:dyDescent="0.2">
      <c r="I6" s="101"/>
      <c r="J6" s="99"/>
      <c r="K6" s="100"/>
      <c r="L6" s="99"/>
    </row>
    <row r="7" spans="1:16" x14ac:dyDescent="0.2">
      <c r="A7" t="s">
        <v>89</v>
      </c>
      <c r="B7">
        <v>50</v>
      </c>
      <c r="C7">
        <v>264465</v>
      </c>
      <c r="D7">
        <v>10132695114</v>
      </c>
      <c r="E7">
        <v>5</v>
      </c>
      <c r="F7" t="s">
        <v>62</v>
      </c>
      <c r="G7" t="s">
        <v>65</v>
      </c>
      <c r="H7">
        <v>0</v>
      </c>
      <c r="I7" s="101">
        <v>100.56</v>
      </c>
      <c r="J7" s="99">
        <v>42901</v>
      </c>
      <c r="K7" s="100">
        <v>0.70453703703703707</v>
      </c>
      <c r="L7" s="99">
        <v>42920</v>
      </c>
      <c r="M7" t="s">
        <v>69</v>
      </c>
      <c r="N7">
        <v>1236</v>
      </c>
      <c r="P7" t="s">
        <v>42</v>
      </c>
    </row>
    <row r="8" spans="1:16" x14ac:dyDescent="0.2">
      <c r="B8">
        <v>50</v>
      </c>
      <c r="C8">
        <v>264465</v>
      </c>
      <c r="D8">
        <v>10111283197</v>
      </c>
      <c r="E8">
        <v>5</v>
      </c>
      <c r="F8" t="s">
        <v>63</v>
      </c>
      <c r="G8" t="s">
        <v>64</v>
      </c>
      <c r="H8">
        <v>0</v>
      </c>
      <c r="I8" s="101">
        <v>50</v>
      </c>
      <c r="J8" s="99">
        <v>42918</v>
      </c>
      <c r="K8" s="100">
        <v>0.37109953703703707</v>
      </c>
      <c r="L8" s="99">
        <v>42920</v>
      </c>
      <c r="M8" t="s">
        <v>70</v>
      </c>
      <c r="N8">
        <v>1236</v>
      </c>
      <c r="P8" t="s">
        <v>42</v>
      </c>
    </row>
    <row r="10" spans="1:16" x14ac:dyDescent="0.2">
      <c r="A10" t="s">
        <v>92</v>
      </c>
      <c r="B10">
        <v>50</v>
      </c>
      <c r="C10">
        <v>264465</v>
      </c>
      <c r="D10">
        <v>10132695114</v>
      </c>
      <c r="E10">
        <v>5</v>
      </c>
      <c r="F10" t="s">
        <v>62</v>
      </c>
      <c r="G10" t="s">
        <v>81</v>
      </c>
      <c r="H10">
        <v>0</v>
      </c>
      <c r="I10" s="101">
        <v>80</v>
      </c>
      <c r="J10" s="99">
        <v>42901</v>
      </c>
      <c r="K10" s="100">
        <v>0.70453703703703707</v>
      </c>
      <c r="L10" s="99">
        <v>42920</v>
      </c>
      <c r="M10" t="s">
        <v>82</v>
      </c>
      <c r="N10">
        <v>1236</v>
      </c>
      <c r="P10" t="s">
        <v>42</v>
      </c>
    </row>
    <row r="11" spans="1:16" x14ac:dyDescent="0.2">
      <c r="B11">
        <v>50</v>
      </c>
      <c r="C11">
        <v>264465</v>
      </c>
      <c r="D11">
        <v>10111283197</v>
      </c>
      <c r="E11">
        <v>5</v>
      </c>
      <c r="F11" t="s">
        <v>63</v>
      </c>
      <c r="G11" t="s">
        <v>86</v>
      </c>
      <c r="H11">
        <v>0</v>
      </c>
      <c r="I11" s="101">
        <v>45</v>
      </c>
      <c r="J11" s="99">
        <v>42918</v>
      </c>
      <c r="K11" s="100">
        <v>0.37109953703703707</v>
      </c>
      <c r="L11" s="99">
        <v>42920</v>
      </c>
      <c r="M11" t="s">
        <v>83</v>
      </c>
      <c r="N11">
        <v>1236</v>
      </c>
      <c r="P11" t="s">
        <v>42</v>
      </c>
    </row>
    <row r="12" spans="1:16" x14ac:dyDescent="0.2">
      <c r="B12">
        <v>50</v>
      </c>
      <c r="C12">
        <v>264465</v>
      </c>
      <c r="D12">
        <v>10149782103</v>
      </c>
      <c r="E12">
        <v>5</v>
      </c>
      <c r="F12" t="s">
        <v>63</v>
      </c>
      <c r="G12" t="s">
        <v>87</v>
      </c>
      <c r="H12">
        <v>0</v>
      </c>
      <c r="I12" s="101">
        <v>78</v>
      </c>
      <c r="J12" s="99">
        <v>42918</v>
      </c>
      <c r="K12" s="100">
        <v>0.37109953703703707</v>
      </c>
      <c r="L12" s="99">
        <v>42920</v>
      </c>
      <c r="M12" t="s">
        <v>84</v>
      </c>
      <c r="N12">
        <v>1236</v>
      </c>
      <c r="P12" t="s">
        <v>42</v>
      </c>
    </row>
    <row r="13" spans="1:16" x14ac:dyDescent="0.2">
      <c r="B13">
        <v>50</v>
      </c>
      <c r="C13">
        <v>264465</v>
      </c>
      <c r="D13">
        <v>10103224118</v>
      </c>
      <c r="E13">
        <v>5</v>
      </c>
      <c r="F13" t="s">
        <v>63</v>
      </c>
      <c r="G13" t="s">
        <v>88</v>
      </c>
      <c r="H13">
        <v>0</v>
      </c>
      <c r="I13" s="101">
        <v>28</v>
      </c>
      <c r="J13" s="99">
        <v>42918</v>
      </c>
      <c r="K13" s="100">
        <v>0.37109953703703707</v>
      </c>
      <c r="L13" s="99">
        <v>42920</v>
      </c>
      <c r="M13" t="s">
        <v>85</v>
      </c>
      <c r="N13">
        <v>1236</v>
      </c>
      <c r="P13" t="s">
        <v>42</v>
      </c>
    </row>
    <row r="14" spans="1:16" x14ac:dyDescent="0.2">
      <c r="A14" s="102"/>
    </row>
    <row r="15" spans="1:16" x14ac:dyDescent="0.2">
      <c r="A15" s="102" t="s">
        <v>93</v>
      </c>
      <c r="B15">
        <v>50</v>
      </c>
      <c r="C15">
        <v>264465</v>
      </c>
      <c r="D15">
        <v>10132695114</v>
      </c>
      <c r="E15">
        <v>5</v>
      </c>
      <c r="F15" t="s">
        <v>62</v>
      </c>
      <c r="G15" t="s">
        <v>98</v>
      </c>
      <c r="H15">
        <v>0</v>
      </c>
      <c r="I15" s="101">
        <v>80</v>
      </c>
      <c r="J15" s="99">
        <v>42901</v>
      </c>
      <c r="K15" s="100">
        <v>0.70453703703703707</v>
      </c>
      <c r="L15" s="99">
        <v>42920</v>
      </c>
      <c r="M15" t="s">
        <v>107</v>
      </c>
      <c r="N15">
        <v>1236</v>
      </c>
      <c r="P15" t="s">
        <v>42</v>
      </c>
    </row>
    <row r="16" spans="1:16" x14ac:dyDescent="0.2">
      <c r="A16" s="102"/>
      <c r="B16">
        <v>50</v>
      </c>
      <c r="C16">
        <v>264465</v>
      </c>
      <c r="D16">
        <v>10111283197</v>
      </c>
      <c r="E16">
        <v>5</v>
      </c>
      <c r="F16" t="s">
        <v>63</v>
      </c>
      <c r="G16" t="s">
        <v>99</v>
      </c>
      <c r="H16">
        <v>0</v>
      </c>
      <c r="I16" s="101">
        <v>45</v>
      </c>
      <c r="J16" s="99">
        <v>42918</v>
      </c>
      <c r="K16" s="100">
        <v>0.37109953703703707</v>
      </c>
      <c r="L16" s="99">
        <v>42920</v>
      </c>
      <c r="M16" t="s">
        <v>108</v>
      </c>
      <c r="N16">
        <v>1236</v>
      </c>
      <c r="P16" t="s">
        <v>42</v>
      </c>
    </row>
    <row r="17" spans="1:16" x14ac:dyDescent="0.2">
      <c r="A17" s="102"/>
      <c r="B17">
        <v>50</v>
      </c>
      <c r="C17">
        <v>264465</v>
      </c>
      <c r="D17">
        <v>10149782103</v>
      </c>
      <c r="E17">
        <v>5</v>
      </c>
      <c r="F17" t="s">
        <v>95</v>
      </c>
      <c r="G17" t="s">
        <v>100</v>
      </c>
      <c r="H17">
        <v>0</v>
      </c>
      <c r="I17" s="101">
        <v>78</v>
      </c>
      <c r="J17" s="99">
        <v>42918</v>
      </c>
      <c r="K17" s="100">
        <v>1.4345023148148099</v>
      </c>
      <c r="L17" s="99">
        <v>42920</v>
      </c>
      <c r="M17" t="s">
        <v>109</v>
      </c>
      <c r="N17">
        <v>1236</v>
      </c>
      <c r="P17" t="s">
        <v>42</v>
      </c>
    </row>
    <row r="18" spans="1:16" x14ac:dyDescent="0.2">
      <c r="A18" s="102"/>
      <c r="B18">
        <v>50</v>
      </c>
      <c r="C18">
        <v>264999</v>
      </c>
      <c r="D18">
        <v>10100540128</v>
      </c>
      <c r="E18">
        <v>5</v>
      </c>
      <c r="F18" t="s">
        <v>97</v>
      </c>
      <c r="G18" t="s">
        <v>101</v>
      </c>
      <c r="H18">
        <v>0</v>
      </c>
      <c r="I18" s="101">
        <v>65.6666666666667</v>
      </c>
      <c r="J18" s="99">
        <v>42919</v>
      </c>
      <c r="K18" s="100">
        <v>1.4761689814814816</v>
      </c>
      <c r="L18" s="99">
        <v>42921</v>
      </c>
      <c r="M18" t="s">
        <v>110</v>
      </c>
      <c r="N18">
        <v>1236</v>
      </c>
    </row>
    <row r="19" spans="1:16" x14ac:dyDescent="0.2">
      <c r="A19" s="102"/>
      <c r="B19">
        <v>50</v>
      </c>
      <c r="C19">
        <v>264999</v>
      </c>
      <c r="D19">
        <v>10103265129</v>
      </c>
      <c r="E19">
        <v>5</v>
      </c>
      <c r="F19" t="s">
        <v>106</v>
      </c>
      <c r="H19">
        <v>3</v>
      </c>
      <c r="I19" s="101">
        <v>53.3333333333334</v>
      </c>
      <c r="J19" s="99">
        <v>42906</v>
      </c>
      <c r="K19" s="100">
        <v>0.91287037037037033</v>
      </c>
      <c r="L19" s="99">
        <v>42922</v>
      </c>
      <c r="M19" t="s">
        <v>111</v>
      </c>
      <c r="N19">
        <v>1236</v>
      </c>
    </row>
    <row r="20" spans="1:16" x14ac:dyDescent="0.2">
      <c r="A20" s="102"/>
      <c r="B20">
        <v>50</v>
      </c>
      <c r="C20">
        <v>264465</v>
      </c>
      <c r="D20">
        <v>10103224118</v>
      </c>
      <c r="E20">
        <v>5</v>
      </c>
      <c r="F20" t="s">
        <v>96</v>
      </c>
      <c r="G20" t="s">
        <v>102</v>
      </c>
      <c r="H20">
        <v>0</v>
      </c>
      <c r="I20" s="101">
        <v>41.000000000000099</v>
      </c>
      <c r="J20" s="99">
        <v>42918</v>
      </c>
      <c r="K20" s="100">
        <v>0.34540509259259261</v>
      </c>
      <c r="L20" s="99">
        <v>42923</v>
      </c>
      <c r="M20" t="s">
        <v>112</v>
      </c>
      <c r="N20">
        <v>1236</v>
      </c>
      <c r="P20" t="s">
        <v>42</v>
      </c>
    </row>
    <row r="21" spans="1:16" x14ac:dyDescent="0.2">
      <c r="A21" s="102"/>
      <c r="B21">
        <v>50</v>
      </c>
      <c r="C21">
        <v>264999</v>
      </c>
      <c r="D21">
        <v>10106438137</v>
      </c>
      <c r="E21">
        <v>35</v>
      </c>
      <c r="F21" t="s">
        <v>94</v>
      </c>
      <c r="I21" s="101">
        <v>45</v>
      </c>
      <c r="J21" s="99">
        <v>42894</v>
      </c>
      <c r="K21" s="100">
        <v>0.77793981481481</v>
      </c>
      <c r="L21" s="99">
        <v>42924</v>
      </c>
      <c r="N21">
        <v>1236</v>
      </c>
    </row>
    <row r="22" spans="1:16" x14ac:dyDescent="0.2">
      <c r="A22" s="102"/>
      <c r="B22">
        <v>50</v>
      </c>
      <c r="C22">
        <v>264465</v>
      </c>
      <c r="D22">
        <v>10103346119</v>
      </c>
      <c r="E22">
        <v>25</v>
      </c>
      <c r="F22" t="s">
        <v>62</v>
      </c>
      <c r="G22" t="s">
        <v>103</v>
      </c>
      <c r="H22">
        <v>0</v>
      </c>
      <c r="I22" s="101">
        <v>78</v>
      </c>
      <c r="J22" s="99">
        <v>42916</v>
      </c>
      <c r="K22" s="100">
        <v>1.21047453703703</v>
      </c>
      <c r="L22" s="99">
        <v>42925</v>
      </c>
      <c r="M22" t="s">
        <v>113</v>
      </c>
      <c r="N22">
        <v>1236</v>
      </c>
    </row>
    <row r="23" spans="1:16" x14ac:dyDescent="0.2">
      <c r="A23" s="102"/>
      <c r="B23">
        <v>50</v>
      </c>
      <c r="C23">
        <v>264465</v>
      </c>
      <c r="D23">
        <v>10106955148</v>
      </c>
      <c r="E23">
        <v>5</v>
      </c>
      <c r="F23" t="s">
        <v>116</v>
      </c>
      <c r="G23" t="s">
        <v>104</v>
      </c>
      <c r="H23">
        <v>0</v>
      </c>
      <c r="I23" s="101">
        <v>111</v>
      </c>
      <c r="J23" s="99">
        <v>42917</v>
      </c>
      <c r="K23" s="100">
        <v>1.64300925925924</v>
      </c>
      <c r="L23" s="99">
        <v>42926</v>
      </c>
      <c r="M23" t="s">
        <v>114</v>
      </c>
      <c r="N23">
        <v>1236</v>
      </c>
    </row>
    <row r="24" spans="1:16" x14ac:dyDescent="0.2">
      <c r="B24">
        <v>50</v>
      </c>
      <c r="C24">
        <v>264465</v>
      </c>
      <c r="D24">
        <v>10132695114</v>
      </c>
      <c r="E24">
        <v>5</v>
      </c>
      <c r="F24" t="s">
        <v>117</v>
      </c>
      <c r="G24" t="s">
        <v>105</v>
      </c>
      <c r="H24">
        <v>0</v>
      </c>
      <c r="I24" s="101">
        <v>144</v>
      </c>
      <c r="J24" s="99">
        <v>42921</v>
      </c>
      <c r="K24" s="100">
        <v>2.07554398148145</v>
      </c>
      <c r="L24" s="99">
        <v>42927</v>
      </c>
      <c r="M24" t="s">
        <v>115</v>
      </c>
      <c r="N24">
        <v>1236</v>
      </c>
    </row>
    <row r="26" spans="1:16" x14ac:dyDescent="0.2">
      <c r="A26" s="102" t="s">
        <v>128</v>
      </c>
      <c r="B26">
        <v>50</v>
      </c>
      <c r="C26">
        <v>264465</v>
      </c>
      <c r="D26">
        <v>10132695114</v>
      </c>
      <c r="E26">
        <v>5</v>
      </c>
      <c r="F26" t="s">
        <v>62</v>
      </c>
      <c r="G26" t="s">
        <v>98</v>
      </c>
      <c r="H26">
        <v>0</v>
      </c>
      <c r="I26" s="101">
        <v>51</v>
      </c>
      <c r="J26" s="99">
        <v>42901</v>
      </c>
      <c r="K26" s="100">
        <v>0.70453703703703707</v>
      </c>
      <c r="L26" s="99">
        <v>42920</v>
      </c>
      <c r="M26" t="s">
        <v>118</v>
      </c>
      <c r="N26">
        <v>167</v>
      </c>
      <c r="P26" t="s">
        <v>42</v>
      </c>
    </row>
    <row r="27" spans="1:16" x14ac:dyDescent="0.2">
      <c r="B27">
        <v>50</v>
      </c>
      <c r="C27">
        <v>264465</v>
      </c>
      <c r="D27">
        <v>10111283197</v>
      </c>
      <c r="E27">
        <v>25</v>
      </c>
      <c r="F27" t="s">
        <v>63</v>
      </c>
      <c r="G27" t="s">
        <v>99</v>
      </c>
      <c r="H27">
        <v>0</v>
      </c>
      <c r="I27" s="101">
        <v>52</v>
      </c>
      <c r="J27" s="99">
        <v>42919</v>
      </c>
      <c r="K27" s="100">
        <v>0.37109953703703707</v>
      </c>
      <c r="L27" s="99">
        <v>42920</v>
      </c>
      <c r="M27" t="s">
        <v>119</v>
      </c>
      <c r="N27">
        <v>1000</v>
      </c>
      <c r="P27" t="s">
        <v>42</v>
      </c>
    </row>
    <row r="28" spans="1:16" x14ac:dyDescent="0.2">
      <c r="B28">
        <v>50</v>
      </c>
      <c r="C28">
        <v>264465</v>
      </c>
      <c r="D28">
        <v>10149782103</v>
      </c>
      <c r="E28">
        <v>5</v>
      </c>
      <c r="F28" t="s">
        <v>95</v>
      </c>
      <c r="G28" t="s">
        <v>100</v>
      </c>
      <c r="H28">
        <v>0</v>
      </c>
      <c r="I28" s="101">
        <v>53</v>
      </c>
      <c r="J28" s="99">
        <v>42918</v>
      </c>
      <c r="K28" s="100">
        <v>1.4345023148148099</v>
      </c>
      <c r="L28" s="99">
        <v>42920</v>
      </c>
      <c r="M28" t="s">
        <v>120</v>
      </c>
      <c r="N28">
        <v>166</v>
      </c>
      <c r="P28" t="s">
        <v>42</v>
      </c>
    </row>
    <row r="29" spans="1:16" x14ac:dyDescent="0.2">
      <c r="B29">
        <v>50</v>
      </c>
      <c r="C29">
        <v>264999</v>
      </c>
      <c r="D29">
        <v>10100540128</v>
      </c>
      <c r="E29">
        <v>5</v>
      </c>
      <c r="F29" t="s">
        <v>97</v>
      </c>
      <c r="G29" t="s">
        <v>101</v>
      </c>
      <c r="H29">
        <v>0</v>
      </c>
      <c r="I29" s="101">
        <v>54</v>
      </c>
      <c r="J29" s="99">
        <v>42919</v>
      </c>
      <c r="K29" s="100">
        <v>1.4761689814814816</v>
      </c>
      <c r="L29" s="99">
        <v>42921</v>
      </c>
      <c r="M29" t="s">
        <v>121</v>
      </c>
      <c r="N29">
        <v>1000</v>
      </c>
    </row>
    <row r="30" spans="1:16" x14ac:dyDescent="0.2">
      <c r="B30">
        <v>50</v>
      </c>
      <c r="C30">
        <v>264999</v>
      </c>
      <c r="D30">
        <v>10103265129</v>
      </c>
      <c r="E30">
        <v>5</v>
      </c>
      <c r="F30" t="s">
        <v>106</v>
      </c>
      <c r="H30">
        <v>3</v>
      </c>
      <c r="I30" s="101">
        <v>55</v>
      </c>
      <c r="J30" s="99">
        <v>42911</v>
      </c>
      <c r="K30" s="100">
        <v>0.91287037037037033</v>
      </c>
      <c r="L30" s="99">
        <v>42922</v>
      </c>
      <c r="M30" t="s">
        <v>122</v>
      </c>
      <c r="N30">
        <v>1000</v>
      </c>
    </row>
    <row r="31" spans="1:16" x14ac:dyDescent="0.2">
      <c r="B31">
        <v>50</v>
      </c>
      <c r="C31">
        <v>264465</v>
      </c>
      <c r="D31">
        <v>10103224118</v>
      </c>
      <c r="E31">
        <v>5</v>
      </c>
      <c r="F31" t="s">
        <v>96</v>
      </c>
      <c r="G31" t="s">
        <v>102</v>
      </c>
      <c r="H31">
        <v>0</v>
      </c>
      <c r="I31" s="101">
        <v>56</v>
      </c>
      <c r="J31" s="99">
        <v>42918</v>
      </c>
      <c r="K31" s="100">
        <v>0.34540509259259261</v>
      </c>
      <c r="L31" s="99">
        <v>42923</v>
      </c>
      <c r="M31" t="s">
        <v>123</v>
      </c>
      <c r="N31">
        <v>166</v>
      </c>
      <c r="P31" t="s">
        <v>42</v>
      </c>
    </row>
    <row r="32" spans="1:16" x14ac:dyDescent="0.2">
      <c r="B32">
        <v>50</v>
      </c>
      <c r="C32">
        <v>264999</v>
      </c>
      <c r="D32">
        <v>10106438137</v>
      </c>
      <c r="E32">
        <v>35</v>
      </c>
      <c r="F32" t="s">
        <v>94</v>
      </c>
      <c r="I32" s="101">
        <v>57</v>
      </c>
      <c r="J32" s="99">
        <v>42894</v>
      </c>
      <c r="K32" s="100">
        <v>0.77793981481481</v>
      </c>
      <c r="L32" s="99">
        <v>42924</v>
      </c>
      <c r="M32" t="s">
        <v>124</v>
      </c>
      <c r="N32">
        <v>1000</v>
      </c>
    </row>
    <row r="33" spans="1:16" x14ac:dyDescent="0.2">
      <c r="B33">
        <v>50</v>
      </c>
      <c r="C33">
        <v>264465</v>
      </c>
      <c r="D33">
        <v>10103346119</v>
      </c>
      <c r="E33">
        <v>25</v>
      </c>
      <c r="F33" t="s">
        <v>62</v>
      </c>
      <c r="G33" t="s">
        <v>103</v>
      </c>
      <c r="H33">
        <v>0</v>
      </c>
      <c r="I33" s="101">
        <v>58</v>
      </c>
      <c r="J33" s="99">
        <v>42916</v>
      </c>
      <c r="K33" s="100">
        <v>1.21047453703703</v>
      </c>
      <c r="L33" s="99">
        <v>42925</v>
      </c>
      <c r="M33" t="s">
        <v>125</v>
      </c>
      <c r="N33">
        <v>1000</v>
      </c>
    </row>
    <row r="34" spans="1:16" x14ac:dyDescent="0.2">
      <c r="B34">
        <v>50</v>
      </c>
      <c r="C34">
        <v>264465</v>
      </c>
      <c r="D34">
        <v>10106955148</v>
      </c>
      <c r="E34">
        <v>5</v>
      </c>
      <c r="F34" t="s">
        <v>116</v>
      </c>
      <c r="G34" t="s">
        <v>104</v>
      </c>
      <c r="H34">
        <v>0</v>
      </c>
      <c r="I34" s="101">
        <v>59</v>
      </c>
      <c r="J34" s="99">
        <v>42917</v>
      </c>
      <c r="K34" s="100">
        <v>1.64300925925924</v>
      </c>
      <c r="L34" s="99">
        <v>42926</v>
      </c>
      <c r="M34" t="s">
        <v>126</v>
      </c>
      <c r="N34">
        <v>167</v>
      </c>
    </row>
    <row r="35" spans="1:16" x14ac:dyDescent="0.2">
      <c r="B35">
        <v>50</v>
      </c>
      <c r="C35">
        <v>264465</v>
      </c>
      <c r="D35">
        <v>10132695114</v>
      </c>
      <c r="E35">
        <v>25</v>
      </c>
      <c r="F35" t="s">
        <v>117</v>
      </c>
      <c r="G35" t="s">
        <v>105</v>
      </c>
      <c r="H35">
        <v>0</v>
      </c>
      <c r="I35" s="101">
        <v>60</v>
      </c>
      <c r="J35" s="99">
        <v>42921</v>
      </c>
      <c r="K35" s="100">
        <v>2.07554398148145</v>
      </c>
      <c r="L35" s="99">
        <v>42927</v>
      </c>
      <c r="M35" t="s">
        <v>127</v>
      </c>
      <c r="N35">
        <v>1000</v>
      </c>
    </row>
    <row r="37" spans="1:16" x14ac:dyDescent="0.2">
      <c r="A37" s="102" t="s">
        <v>154</v>
      </c>
      <c r="B37">
        <v>50</v>
      </c>
      <c r="C37">
        <v>264465</v>
      </c>
      <c r="D37">
        <v>10132695114</v>
      </c>
      <c r="E37">
        <v>5</v>
      </c>
      <c r="F37" t="s">
        <v>97</v>
      </c>
      <c r="G37" t="s">
        <v>137</v>
      </c>
      <c r="H37">
        <v>3</v>
      </c>
      <c r="I37" s="101">
        <v>60</v>
      </c>
      <c r="J37" s="99">
        <v>42901</v>
      </c>
      <c r="K37" s="100">
        <v>0.70453703703703707</v>
      </c>
      <c r="L37" s="99">
        <v>42926</v>
      </c>
      <c r="M37" t="s">
        <v>145</v>
      </c>
      <c r="N37">
        <v>1000</v>
      </c>
      <c r="P37" t="s">
        <v>42</v>
      </c>
    </row>
    <row r="38" spans="1:16" x14ac:dyDescent="0.2">
      <c r="B38">
        <v>50</v>
      </c>
      <c r="C38">
        <v>264465</v>
      </c>
      <c r="D38">
        <v>10111283197</v>
      </c>
      <c r="E38">
        <v>5</v>
      </c>
      <c r="F38" t="s">
        <v>63</v>
      </c>
      <c r="G38" t="s">
        <v>138</v>
      </c>
      <c r="H38">
        <v>0</v>
      </c>
      <c r="I38" s="101">
        <v>61</v>
      </c>
      <c r="J38" s="99">
        <v>42919</v>
      </c>
      <c r="K38" s="100">
        <v>0.37109953703703707</v>
      </c>
      <c r="L38" s="99">
        <v>42926</v>
      </c>
      <c r="M38" t="s">
        <v>146</v>
      </c>
      <c r="N38">
        <v>1000</v>
      </c>
      <c r="P38" t="s">
        <v>42</v>
      </c>
    </row>
    <row r="39" spans="1:16" x14ac:dyDescent="0.2">
      <c r="B39">
        <v>50</v>
      </c>
      <c r="C39">
        <v>264465</v>
      </c>
      <c r="D39">
        <v>10149782103</v>
      </c>
      <c r="E39">
        <v>5</v>
      </c>
      <c r="F39" t="s">
        <v>95</v>
      </c>
      <c r="G39" t="s">
        <v>139</v>
      </c>
      <c r="H39">
        <v>0</v>
      </c>
      <c r="I39" s="101">
        <v>62</v>
      </c>
      <c r="J39" s="99">
        <v>42918</v>
      </c>
      <c r="K39" s="100">
        <v>1.4345023148148099</v>
      </c>
      <c r="L39" s="99">
        <v>42926</v>
      </c>
      <c r="M39" t="s">
        <v>147</v>
      </c>
      <c r="N39">
        <v>168</v>
      </c>
      <c r="P39" t="s">
        <v>42</v>
      </c>
    </row>
    <row r="40" spans="1:16" x14ac:dyDescent="0.2">
      <c r="B40">
        <v>50</v>
      </c>
      <c r="C40">
        <v>264999</v>
      </c>
      <c r="D40">
        <v>10100540128</v>
      </c>
      <c r="E40">
        <v>5</v>
      </c>
      <c r="F40" t="s">
        <v>62</v>
      </c>
      <c r="G40" t="s">
        <v>140</v>
      </c>
      <c r="H40">
        <v>0</v>
      </c>
      <c r="I40" s="101">
        <v>63</v>
      </c>
      <c r="J40" s="99">
        <v>42919</v>
      </c>
      <c r="K40" s="100">
        <v>1.4761689814814816</v>
      </c>
      <c r="L40" s="99">
        <v>42926</v>
      </c>
      <c r="M40" t="s">
        <v>148</v>
      </c>
      <c r="N40">
        <v>168</v>
      </c>
    </row>
    <row r="41" spans="1:16" x14ac:dyDescent="0.2">
      <c r="B41">
        <v>50</v>
      </c>
      <c r="C41">
        <v>264999</v>
      </c>
      <c r="D41">
        <v>10103265129</v>
      </c>
      <c r="E41">
        <v>5</v>
      </c>
      <c r="F41" t="s">
        <v>106</v>
      </c>
      <c r="G41" t="s">
        <v>141</v>
      </c>
      <c r="H41">
        <v>3</v>
      </c>
      <c r="I41" s="101">
        <v>64</v>
      </c>
      <c r="J41" s="99">
        <v>42911</v>
      </c>
      <c r="K41" s="100">
        <v>0.91287037037037033</v>
      </c>
      <c r="L41" s="99">
        <v>42926</v>
      </c>
      <c r="M41" t="s">
        <v>149</v>
      </c>
      <c r="N41">
        <v>1000</v>
      </c>
    </row>
    <row r="42" spans="1:16" x14ac:dyDescent="0.2">
      <c r="B42">
        <v>50</v>
      </c>
      <c r="C42">
        <v>264465</v>
      </c>
      <c r="D42">
        <v>10103224118</v>
      </c>
      <c r="E42">
        <v>35</v>
      </c>
      <c r="F42" t="s">
        <v>94</v>
      </c>
      <c r="H42">
        <v>0</v>
      </c>
      <c r="I42" s="101">
        <v>65</v>
      </c>
      <c r="J42" s="99">
        <v>42918</v>
      </c>
      <c r="K42" s="100">
        <v>0.34540509259259261</v>
      </c>
      <c r="L42" s="99">
        <v>42926</v>
      </c>
      <c r="M42" t="s">
        <v>150</v>
      </c>
      <c r="N42">
        <v>168</v>
      </c>
      <c r="P42" t="s">
        <v>42</v>
      </c>
    </row>
    <row r="43" spans="1:16" x14ac:dyDescent="0.2">
      <c r="B43">
        <v>50</v>
      </c>
      <c r="C43">
        <v>264999</v>
      </c>
      <c r="D43">
        <v>10106438137</v>
      </c>
      <c r="E43">
        <v>5</v>
      </c>
      <c r="F43" t="s">
        <v>94</v>
      </c>
      <c r="I43" s="101">
        <v>66</v>
      </c>
      <c r="J43" s="99">
        <v>42894</v>
      </c>
      <c r="K43" s="100">
        <v>0.77793981481481</v>
      </c>
      <c r="L43" s="99">
        <v>42926</v>
      </c>
      <c r="N43">
        <v>1000</v>
      </c>
    </row>
    <row r="44" spans="1:16" x14ac:dyDescent="0.2">
      <c r="B44">
        <v>50</v>
      </c>
      <c r="C44">
        <v>264465</v>
      </c>
      <c r="D44">
        <v>10103346119</v>
      </c>
      <c r="E44">
        <v>25</v>
      </c>
      <c r="F44" t="s">
        <v>62</v>
      </c>
      <c r="G44" t="s">
        <v>142</v>
      </c>
      <c r="H44">
        <v>0</v>
      </c>
      <c r="I44" s="101">
        <v>67</v>
      </c>
      <c r="J44" s="99">
        <v>42916</v>
      </c>
      <c r="K44" s="100">
        <v>1.21047453703703</v>
      </c>
      <c r="L44" s="99">
        <v>42926</v>
      </c>
      <c r="M44" t="s">
        <v>151</v>
      </c>
      <c r="N44">
        <v>1000</v>
      </c>
    </row>
    <row r="45" spans="1:16" x14ac:dyDescent="0.2">
      <c r="B45">
        <v>50</v>
      </c>
      <c r="C45">
        <v>264465</v>
      </c>
      <c r="D45">
        <v>10106955148</v>
      </c>
      <c r="E45">
        <v>5</v>
      </c>
      <c r="F45" t="s">
        <v>116</v>
      </c>
      <c r="G45" t="s">
        <v>143</v>
      </c>
      <c r="H45">
        <v>0</v>
      </c>
      <c r="I45" s="101">
        <v>68</v>
      </c>
      <c r="J45" s="99">
        <v>42917</v>
      </c>
      <c r="K45" s="100">
        <v>1.64300925925924</v>
      </c>
      <c r="L45" s="99">
        <v>42926</v>
      </c>
      <c r="M45" t="s">
        <v>152</v>
      </c>
      <c r="N45">
        <v>168</v>
      </c>
    </row>
    <row r="46" spans="1:16" x14ac:dyDescent="0.2">
      <c r="B46">
        <v>50</v>
      </c>
      <c r="C46">
        <v>264465</v>
      </c>
      <c r="D46">
        <v>10132695114</v>
      </c>
      <c r="E46">
        <v>5</v>
      </c>
      <c r="F46" t="s">
        <v>117</v>
      </c>
      <c r="G46" t="s">
        <v>144</v>
      </c>
      <c r="H46">
        <v>1</v>
      </c>
      <c r="I46" s="101">
        <v>69</v>
      </c>
      <c r="J46" s="99">
        <v>42921</v>
      </c>
      <c r="K46" s="100">
        <v>2.07554398148145</v>
      </c>
      <c r="L46" s="99">
        <v>42926</v>
      </c>
      <c r="M46" t="s">
        <v>153</v>
      </c>
      <c r="N46">
        <v>1000</v>
      </c>
    </row>
    <row r="48" spans="1:16" x14ac:dyDescent="0.2">
      <c r="A48" s="102" t="s">
        <v>181</v>
      </c>
      <c r="B48">
        <v>50</v>
      </c>
      <c r="C48">
        <v>264465</v>
      </c>
      <c r="D48">
        <v>10132695114</v>
      </c>
      <c r="E48">
        <v>35</v>
      </c>
      <c r="F48" t="s">
        <v>158</v>
      </c>
      <c r="G48" t="s">
        <v>98</v>
      </c>
      <c r="H48">
        <v>0</v>
      </c>
      <c r="I48" s="101">
        <v>70</v>
      </c>
      <c r="J48" s="99">
        <v>42922</v>
      </c>
      <c r="K48" s="100">
        <v>0.7462037037037037</v>
      </c>
      <c r="L48" s="99">
        <v>42926</v>
      </c>
      <c r="M48" t="s">
        <v>107</v>
      </c>
      <c r="N48" t="s">
        <v>179</v>
      </c>
      <c r="O48" t="s">
        <v>177</v>
      </c>
      <c r="P48" t="s">
        <v>42</v>
      </c>
    </row>
    <row r="49" spans="1:16" x14ac:dyDescent="0.2">
      <c r="B49">
        <v>50</v>
      </c>
      <c r="C49">
        <v>264465</v>
      </c>
      <c r="D49">
        <v>10111283132</v>
      </c>
      <c r="E49">
        <v>5</v>
      </c>
      <c r="F49" t="s">
        <v>158</v>
      </c>
      <c r="G49" t="s">
        <v>170</v>
      </c>
      <c r="H49">
        <v>0</v>
      </c>
      <c r="I49" s="101">
        <v>71</v>
      </c>
      <c r="J49" s="99">
        <v>42919</v>
      </c>
      <c r="K49" s="100">
        <v>0.37109953703703707</v>
      </c>
      <c r="L49" s="99">
        <v>42926</v>
      </c>
      <c r="M49" t="s">
        <v>163</v>
      </c>
      <c r="N49" t="s">
        <v>156</v>
      </c>
      <c r="P49" t="s">
        <v>42</v>
      </c>
    </row>
    <row r="50" spans="1:16" x14ac:dyDescent="0.2">
      <c r="B50">
        <v>50</v>
      </c>
      <c r="C50">
        <v>264465</v>
      </c>
      <c r="D50">
        <v>10149782103</v>
      </c>
      <c r="E50">
        <v>25</v>
      </c>
      <c r="F50" t="s">
        <v>159</v>
      </c>
      <c r="G50" t="s">
        <v>171</v>
      </c>
      <c r="H50">
        <v>0</v>
      </c>
      <c r="I50" s="101">
        <v>72</v>
      </c>
      <c r="J50" s="99">
        <v>42918</v>
      </c>
      <c r="K50" s="100">
        <v>1.4345023148148099</v>
      </c>
      <c r="L50" s="99">
        <v>42926</v>
      </c>
      <c r="M50" t="s">
        <v>164</v>
      </c>
      <c r="N50">
        <v>1000</v>
      </c>
      <c r="P50" t="s">
        <v>42</v>
      </c>
    </row>
    <row r="51" spans="1:16" x14ac:dyDescent="0.2">
      <c r="B51">
        <v>50</v>
      </c>
      <c r="C51">
        <v>264999</v>
      </c>
      <c r="D51">
        <v>10100540128</v>
      </c>
      <c r="E51">
        <v>5</v>
      </c>
      <c r="F51" t="s">
        <v>160</v>
      </c>
      <c r="G51" t="s">
        <v>172</v>
      </c>
      <c r="H51">
        <v>0</v>
      </c>
      <c r="I51" s="101">
        <v>73</v>
      </c>
      <c r="J51" s="99">
        <v>42919</v>
      </c>
      <c r="K51" s="100">
        <v>1.4761689814814816</v>
      </c>
      <c r="L51" s="99">
        <v>42926</v>
      </c>
      <c r="M51" t="s">
        <v>165</v>
      </c>
      <c r="N51" t="s">
        <v>156</v>
      </c>
    </row>
    <row r="52" spans="1:16" x14ac:dyDescent="0.2">
      <c r="B52">
        <v>50</v>
      </c>
      <c r="C52">
        <v>264999</v>
      </c>
      <c r="D52">
        <v>10103265129</v>
      </c>
      <c r="E52">
        <v>35</v>
      </c>
      <c r="F52" t="s">
        <v>106</v>
      </c>
      <c r="G52" t="s">
        <v>173</v>
      </c>
      <c r="H52">
        <v>0</v>
      </c>
      <c r="I52" s="101">
        <v>74</v>
      </c>
      <c r="J52" s="99">
        <v>42911</v>
      </c>
      <c r="K52" s="100">
        <v>0.91287037037037033</v>
      </c>
      <c r="L52" s="99">
        <v>42926</v>
      </c>
      <c r="M52" t="s">
        <v>166</v>
      </c>
      <c r="N52">
        <v>1000</v>
      </c>
    </row>
    <row r="53" spans="1:16" x14ac:dyDescent="0.2">
      <c r="B53">
        <v>50</v>
      </c>
      <c r="C53">
        <v>264465</v>
      </c>
      <c r="D53">
        <v>10103224118</v>
      </c>
      <c r="E53">
        <v>35</v>
      </c>
      <c r="F53" t="s">
        <v>161</v>
      </c>
      <c r="G53" t="s">
        <v>174</v>
      </c>
      <c r="H53">
        <v>0</v>
      </c>
      <c r="I53" s="101">
        <v>75</v>
      </c>
      <c r="J53" s="99">
        <v>42922</v>
      </c>
      <c r="K53" s="100">
        <v>0.34540509259259261</v>
      </c>
      <c r="L53" s="99">
        <v>42926</v>
      </c>
      <c r="M53" t="s">
        <v>85</v>
      </c>
      <c r="N53" t="s">
        <v>180</v>
      </c>
      <c r="O53" t="s">
        <v>178</v>
      </c>
      <c r="P53" t="s">
        <v>42</v>
      </c>
    </row>
    <row r="54" spans="1:16" x14ac:dyDescent="0.2">
      <c r="B54">
        <v>50</v>
      </c>
      <c r="C54">
        <v>264999</v>
      </c>
      <c r="D54">
        <v>10106438137</v>
      </c>
      <c r="E54">
        <v>5</v>
      </c>
      <c r="F54" t="s">
        <v>162</v>
      </c>
      <c r="G54" t="s">
        <v>175</v>
      </c>
      <c r="H54">
        <v>3</v>
      </c>
      <c r="I54" s="101">
        <v>76</v>
      </c>
      <c r="J54" s="99">
        <v>42894</v>
      </c>
      <c r="K54" s="100">
        <v>0.77793981481481</v>
      </c>
      <c r="L54" s="99">
        <v>42926</v>
      </c>
      <c r="M54" t="s">
        <v>167</v>
      </c>
      <c r="N54" t="s">
        <v>157</v>
      </c>
    </row>
    <row r="55" spans="1:16" x14ac:dyDescent="0.2">
      <c r="B55">
        <v>50</v>
      </c>
      <c r="C55">
        <v>264465</v>
      </c>
      <c r="D55">
        <v>10103346119</v>
      </c>
      <c r="E55">
        <v>5</v>
      </c>
      <c r="F55" t="s">
        <v>94</v>
      </c>
      <c r="G55" t="s">
        <v>176</v>
      </c>
      <c r="H55">
        <v>0</v>
      </c>
      <c r="I55" s="101">
        <v>77</v>
      </c>
      <c r="J55" s="99">
        <v>42916</v>
      </c>
      <c r="K55" s="100">
        <v>1.21047453703703</v>
      </c>
      <c r="L55" s="99">
        <v>42926</v>
      </c>
      <c r="M55" t="s">
        <v>168</v>
      </c>
      <c r="N55">
        <v>1000</v>
      </c>
    </row>
    <row r="56" spans="1:16" x14ac:dyDescent="0.2">
      <c r="B56">
        <v>50</v>
      </c>
      <c r="C56">
        <v>264465</v>
      </c>
      <c r="D56">
        <v>10106955148</v>
      </c>
      <c r="E56">
        <v>5</v>
      </c>
      <c r="F56" t="s">
        <v>94</v>
      </c>
      <c r="H56">
        <v>0</v>
      </c>
      <c r="I56" s="101">
        <v>78</v>
      </c>
      <c r="J56" s="99">
        <v>42917</v>
      </c>
      <c r="K56" s="100">
        <v>1.64300925925924</v>
      </c>
      <c r="L56" s="99">
        <v>42926</v>
      </c>
      <c r="M56" t="s">
        <v>169</v>
      </c>
      <c r="N56">
        <v>1000</v>
      </c>
    </row>
    <row r="57" spans="1:16" x14ac:dyDescent="0.2">
      <c r="B57">
        <v>50</v>
      </c>
      <c r="C57">
        <v>264465</v>
      </c>
      <c r="D57">
        <v>10111283197</v>
      </c>
      <c r="E57">
        <v>35</v>
      </c>
      <c r="F57" t="s">
        <v>160</v>
      </c>
      <c r="G57" t="s">
        <v>87</v>
      </c>
      <c r="H57">
        <v>0</v>
      </c>
      <c r="I57" s="101">
        <v>79</v>
      </c>
      <c r="J57" s="99">
        <v>42922</v>
      </c>
      <c r="K57" s="100">
        <v>2.07554398148145</v>
      </c>
      <c r="L57" s="99">
        <v>42926</v>
      </c>
      <c r="M57" t="s">
        <v>83</v>
      </c>
      <c r="N57" t="s">
        <v>180</v>
      </c>
      <c r="O57" t="s">
        <v>178</v>
      </c>
    </row>
    <row r="59" spans="1:16" x14ac:dyDescent="0.2">
      <c r="A59" s="102" t="s">
        <v>186</v>
      </c>
      <c r="B59">
        <v>50</v>
      </c>
      <c r="C59">
        <v>264465</v>
      </c>
      <c r="D59">
        <v>10132695114</v>
      </c>
      <c r="E59">
        <v>5</v>
      </c>
      <c r="F59" t="s">
        <v>161</v>
      </c>
      <c r="G59" t="s">
        <v>98</v>
      </c>
      <c r="H59">
        <v>0</v>
      </c>
      <c r="I59" s="101">
        <v>80</v>
      </c>
      <c r="J59" s="99">
        <v>42922</v>
      </c>
      <c r="K59" s="100">
        <v>0.7462037037037037</v>
      </c>
      <c r="L59" s="99">
        <v>42926</v>
      </c>
      <c r="M59" t="s">
        <v>183</v>
      </c>
      <c r="N59" t="s">
        <v>156</v>
      </c>
      <c r="P59" t="s">
        <v>42</v>
      </c>
    </row>
    <row r="60" spans="1:16" x14ac:dyDescent="0.2">
      <c r="B60">
        <v>50</v>
      </c>
      <c r="C60">
        <v>264465</v>
      </c>
      <c r="D60">
        <v>10149782103</v>
      </c>
      <c r="E60">
        <v>35</v>
      </c>
      <c r="F60" t="s">
        <v>162</v>
      </c>
      <c r="G60" t="s">
        <v>170</v>
      </c>
      <c r="H60">
        <v>0</v>
      </c>
      <c r="I60" s="101">
        <v>81</v>
      </c>
      <c r="J60" s="99">
        <v>42919</v>
      </c>
      <c r="K60" s="100">
        <v>0.37109953703703707</v>
      </c>
      <c r="L60" s="99">
        <v>42926</v>
      </c>
      <c r="M60" t="s">
        <v>184</v>
      </c>
      <c r="N60" t="s">
        <v>179</v>
      </c>
      <c r="O60" t="s">
        <v>178</v>
      </c>
      <c r="P60" t="s">
        <v>42</v>
      </c>
    </row>
    <row r="61" spans="1:16" x14ac:dyDescent="0.2">
      <c r="B61">
        <v>50</v>
      </c>
      <c r="C61">
        <v>264465</v>
      </c>
      <c r="D61">
        <v>10149782103</v>
      </c>
      <c r="E61">
        <v>25</v>
      </c>
      <c r="F61" t="s">
        <v>182</v>
      </c>
      <c r="G61" t="s">
        <v>171</v>
      </c>
      <c r="H61">
        <v>0</v>
      </c>
      <c r="I61" s="101">
        <v>82</v>
      </c>
      <c r="J61" s="99">
        <v>42918</v>
      </c>
      <c r="K61" s="100">
        <v>1.4345023148148099</v>
      </c>
      <c r="L61" s="99">
        <v>42926</v>
      </c>
      <c r="M61" t="s">
        <v>185</v>
      </c>
      <c r="N61">
        <v>1000</v>
      </c>
      <c r="P61" t="s">
        <v>42</v>
      </c>
    </row>
    <row r="63" spans="1:16" x14ac:dyDescent="0.2">
      <c r="A63" s="102" t="s">
        <v>227</v>
      </c>
      <c r="B63">
        <v>50</v>
      </c>
      <c r="C63">
        <v>264465</v>
      </c>
      <c r="D63">
        <v>10132695114</v>
      </c>
      <c r="E63">
        <v>5</v>
      </c>
      <c r="F63" t="s">
        <v>161</v>
      </c>
      <c r="G63" t="s">
        <v>209</v>
      </c>
      <c r="H63">
        <v>0</v>
      </c>
      <c r="I63" s="101">
        <v>90</v>
      </c>
      <c r="J63" s="99">
        <v>42901</v>
      </c>
      <c r="K63" s="100">
        <v>0.70453703703703707</v>
      </c>
      <c r="L63" s="99">
        <v>42926</v>
      </c>
      <c r="M63" t="s">
        <v>199</v>
      </c>
      <c r="N63">
        <v>1007</v>
      </c>
      <c r="O63" t="s">
        <v>224</v>
      </c>
      <c r="P63" t="s">
        <v>42</v>
      </c>
    </row>
    <row r="64" spans="1:16" x14ac:dyDescent="0.2">
      <c r="B64">
        <v>50</v>
      </c>
      <c r="C64">
        <v>264465</v>
      </c>
      <c r="D64">
        <v>10111283197</v>
      </c>
      <c r="E64">
        <v>5</v>
      </c>
      <c r="F64" t="s">
        <v>162</v>
      </c>
      <c r="G64" t="s">
        <v>210</v>
      </c>
      <c r="H64">
        <v>0</v>
      </c>
      <c r="I64" s="101">
        <v>91</v>
      </c>
      <c r="J64" s="99">
        <v>42918</v>
      </c>
      <c r="K64" s="100">
        <v>0.37109953703703707</v>
      </c>
      <c r="L64" s="99">
        <v>42926</v>
      </c>
      <c r="M64" t="s">
        <v>200</v>
      </c>
      <c r="N64">
        <v>1007</v>
      </c>
      <c r="O64" t="s">
        <v>225</v>
      </c>
      <c r="P64" t="s">
        <v>42</v>
      </c>
    </row>
    <row r="65" spans="1:16" x14ac:dyDescent="0.2">
      <c r="B65">
        <v>50</v>
      </c>
      <c r="C65">
        <v>264465</v>
      </c>
      <c r="D65">
        <v>10149782103</v>
      </c>
      <c r="E65">
        <v>5</v>
      </c>
      <c r="F65" t="s">
        <v>182</v>
      </c>
      <c r="G65" t="s">
        <v>211</v>
      </c>
      <c r="H65">
        <v>0</v>
      </c>
      <c r="I65" s="101">
        <v>92</v>
      </c>
      <c r="J65" s="99">
        <v>42918</v>
      </c>
      <c r="K65" s="100">
        <v>1.4345023148148099</v>
      </c>
      <c r="L65" s="99">
        <v>42926</v>
      </c>
      <c r="M65" t="s">
        <v>201</v>
      </c>
      <c r="N65">
        <v>1007</v>
      </c>
      <c r="O65" t="s">
        <v>225</v>
      </c>
      <c r="P65" t="s">
        <v>42</v>
      </c>
    </row>
    <row r="66" spans="1:16" x14ac:dyDescent="0.2">
      <c r="B66">
        <v>50</v>
      </c>
      <c r="C66">
        <v>264999</v>
      </c>
      <c r="D66">
        <v>10100540128</v>
      </c>
      <c r="E66">
        <v>5</v>
      </c>
      <c r="F66" t="s">
        <v>217</v>
      </c>
      <c r="G66" t="s">
        <v>212</v>
      </c>
      <c r="H66">
        <v>0</v>
      </c>
      <c r="I66" s="101">
        <v>93</v>
      </c>
      <c r="J66" s="99">
        <v>42919</v>
      </c>
      <c r="K66" s="100">
        <v>1.4761689814814816</v>
      </c>
      <c r="L66" s="99">
        <v>42926</v>
      </c>
      <c r="M66" t="s">
        <v>202</v>
      </c>
      <c r="N66">
        <v>1007</v>
      </c>
      <c r="O66" t="s">
        <v>226</v>
      </c>
    </row>
    <row r="67" spans="1:16" x14ac:dyDescent="0.2">
      <c r="B67">
        <v>50</v>
      </c>
      <c r="C67">
        <v>264999</v>
      </c>
      <c r="D67">
        <v>10103265129</v>
      </c>
      <c r="E67">
        <v>5</v>
      </c>
      <c r="F67" t="s">
        <v>218</v>
      </c>
      <c r="G67" t="s">
        <v>213</v>
      </c>
      <c r="H67">
        <v>0</v>
      </c>
      <c r="I67" s="101">
        <v>94</v>
      </c>
      <c r="J67" s="99">
        <v>42906</v>
      </c>
      <c r="K67" s="100">
        <v>0.91287037037037033</v>
      </c>
      <c r="L67" s="99">
        <v>42926</v>
      </c>
      <c r="M67" t="s">
        <v>203</v>
      </c>
      <c r="N67">
        <v>1007</v>
      </c>
      <c r="O67" t="s">
        <v>226</v>
      </c>
    </row>
    <row r="68" spans="1:16" x14ac:dyDescent="0.2">
      <c r="B68">
        <v>50</v>
      </c>
      <c r="C68">
        <v>264465</v>
      </c>
      <c r="D68">
        <v>10103224118</v>
      </c>
      <c r="E68">
        <v>5</v>
      </c>
      <c r="F68" t="s">
        <v>219</v>
      </c>
      <c r="G68" t="s">
        <v>102</v>
      </c>
      <c r="H68">
        <v>0</v>
      </c>
      <c r="I68" s="101">
        <v>95</v>
      </c>
      <c r="J68" s="99">
        <v>42918</v>
      </c>
      <c r="K68" s="100">
        <v>0.34540509259259261</v>
      </c>
      <c r="L68" s="99">
        <v>42926</v>
      </c>
      <c r="M68" t="s">
        <v>204</v>
      </c>
      <c r="N68">
        <v>1007</v>
      </c>
      <c r="O68" t="s">
        <v>225</v>
      </c>
    </row>
    <row r="69" spans="1:16" x14ac:dyDescent="0.2">
      <c r="B69">
        <v>50</v>
      </c>
      <c r="C69">
        <v>264999</v>
      </c>
      <c r="D69">
        <v>10106438137</v>
      </c>
      <c r="E69">
        <v>35</v>
      </c>
      <c r="F69" t="s">
        <v>220</v>
      </c>
      <c r="I69" s="101">
        <v>96</v>
      </c>
      <c r="J69" s="99">
        <v>42894</v>
      </c>
      <c r="K69" s="100">
        <v>0.77793981481481</v>
      </c>
      <c r="L69" s="99">
        <v>42926</v>
      </c>
      <c r="M69" t="s">
        <v>205</v>
      </c>
      <c r="N69">
        <v>1007</v>
      </c>
      <c r="O69" t="s">
        <v>226</v>
      </c>
    </row>
    <row r="70" spans="1:16" x14ac:dyDescent="0.2">
      <c r="B70">
        <v>50</v>
      </c>
      <c r="C70">
        <v>264465</v>
      </c>
      <c r="D70">
        <v>10103346119</v>
      </c>
      <c r="E70">
        <v>25</v>
      </c>
      <c r="F70" t="s">
        <v>221</v>
      </c>
      <c r="G70" t="s">
        <v>214</v>
      </c>
      <c r="H70">
        <v>0</v>
      </c>
      <c r="I70" s="101">
        <v>97</v>
      </c>
      <c r="J70" s="99">
        <v>42916</v>
      </c>
      <c r="K70" s="100">
        <v>1.21047453703703</v>
      </c>
      <c r="L70" s="99">
        <v>42926</v>
      </c>
      <c r="M70" t="s">
        <v>206</v>
      </c>
      <c r="N70">
        <v>1007</v>
      </c>
      <c r="O70" t="s">
        <v>226</v>
      </c>
    </row>
    <row r="71" spans="1:16" x14ac:dyDescent="0.2">
      <c r="B71">
        <v>50</v>
      </c>
      <c r="C71">
        <v>264465</v>
      </c>
      <c r="D71">
        <v>10106955148</v>
      </c>
      <c r="E71">
        <v>5</v>
      </c>
      <c r="F71" t="s">
        <v>222</v>
      </c>
      <c r="G71" t="s">
        <v>215</v>
      </c>
      <c r="H71">
        <v>0</v>
      </c>
      <c r="I71" s="101">
        <v>98</v>
      </c>
      <c r="J71" s="99">
        <v>42917</v>
      </c>
      <c r="K71" s="100">
        <v>1.64300925925924</v>
      </c>
      <c r="L71" s="99">
        <v>42926</v>
      </c>
      <c r="M71" t="s">
        <v>207</v>
      </c>
      <c r="N71">
        <v>1007</v>
      </c>
      <c r="O71" t="s">
        <v>224</v>
      </c>
    </row>
    <row r="72" spans="1:16" x14ac:dyDescent="0.2">
      <c r="B72">
        <v>50</v>
      </c>
      <c r="C72">
        <v>264465</v>
      </c>
      <c r="D72">
        <v>10132695114</v>
      </c>
      <c r="E72">
        <v>25</v>
      </c>
      <c r="F72" t="s">
        <v>223</v>
      </c>
      <c r="G72" t="s">
        <v>216</v>
      </c>
      <c r="H72">
        <v>0</v>
      </c>
      <c r="I72" s="101">
        <v>99</v>
      </c>
      <c r="J72" s="99">
        <v>42921</v>
      </c>
      <c r="K72" s="100">
        <v>2.07554398148145</v>
      </c>
      <c r="L72" s="99">
        <v>42926</v>
      </c>
      <c r="M72" t="s">
        <v>208</v>
      </c>
      <c r="N72">
        <v>1007</v>
      </c>
      <c r="O72" t="s">
        <v>226</v>
      </c>
    </row>
    <row r="74" spans="1:16" x14ac:dyDescent="0.2">
      <c r="A74" s="102" t="s">
        <v>231</v>
      </c>
      <c r="B74">
        <v>50</v>
      </c>
      <c r="C74">
        <v>264465</v>
      </c>
      <c r="D74">
        <v>10132695114</v>
      </c>
      <c r="E74">
        <v>5</v>
      </c>
      <c r="F74" t="s">
        <v>161</v>
      </c>
      <c r="G74" t="s">
        <v>209</v>
      </c>
      <c r="H74">
        <v>0</v>
      </c>
      <c r="I74" s="101">
        <v>90</v>
      </c>
      <c r="J74" s="99">
        <v>42901</v>
      </c>
      <c r="K74" s="100">
        <v>0.70453703703703707</v>
      </c>
      <c r="L74" s="99">
        <v>42926</v>
      </c>
      <c r="M74" t="s">
        <v>251</v>
      </c>
      <c r="N74">
        <v>1007</v>
      </c>
      <c r="O74" t="s">
        <v>224</v>
      </c>
      <c r="P74" t="s">
        <v>42</v>
      </c>
    </row>
    <row r="75" spans="1:16" x14ac:dyDescent="0.2">
      <c r="B75">
        <v>50</v>
      </c>
      <c r="C75">
        <v>264465</v>
      </c>
      <c r="E75">
        <v>5</v>
      </c>
      <c r="F75" t="s">
        <v>162</v>
      </c>
      <c r="G75" t="s">
        <v>210</v>
      </c>
      <c r="H75">
        <v>0</v>
      </c>
      <c r="I75" s="101">
        <v>91</v>
      </c>
      <c r="J75" s="99">
        <v>42918</v>
      </c>
      <c r="K75" s="100">
        <v>0.37109953703703707</v>
      </c>
      <c r="L75" s="99">
        <v>42926</v>
      </c>
      <c r="M75" t="s">
        <v>252</v>
      </c>
      <c r="N75">
        <v>1007</v>
      </c>
      <c r="O75" t="s">
        <v>225</v>
      </c>
      <c r="P75" t="s">
        <v>42</v>
      </c>
    </row>
    <row r="76" spans="1:16" x14ac:dyDescent="0.2">
      <c r="B76">
        <v>50</v>
      </c>
      <c r="C76">
        <v>264465</v>
      </c>
      <c r="D76">
        <v>10149782103</v>
      </c>
      <c r="E76">
        <v>5</v>
      </c>
      <c r="F76" t="s">
        <v>182</v>
      </c>
      <c r="G76" t="s">
        <v>211</v>
      </c>
      <c r="H76">
        <v>0</v>
      </c>
      <c r="I76" s="101">
        <v>92</v>
      </c>
      <c r="J76" s="99">
        <v>42918</v>
      </c>
      <c r="K76" s="100">
        <v>1.4345023148148099</v>
      </c>
      <c r="L76" s="99">
        <v>42926</v>
      </c>
      <c r="M76" t="s">
        <v>253</v>
      </c>
      <c r="N76">
        <v>1007</v>
      </c>
      <c r="O76" t="s">
        <v>225</v>
      </c>
      <c r="P76" t="s">
        <v>42</v>
      </c>
    </row>
    <row r="77" spans="1:16" x14ac:dyDescent="0.2">
      <c r="B77">
        <v>50</v>
      </c>
      <c r="C77">
        <v>264465</v>
      </c>
      <c r="E77">
        <v>25</v>
      </c>
      <c r="F77" t="s">
        <v>221</v>
      </c>
      <c r="G77" t="s">
        <v>214</v>
      </c>
      <c r="H77">
        <v>0</v>
      </c>
      <c r="I77" s="101">
        <v>97</v>
      </c>
      <c r="J77" s="99">
        <v>42916</v>
      </c>
      <c r="K77" s="100">
        <v>1.21047453703703</v>
      </c>
      <c r="L77" s="99">
        <v>42926</v>
      </c>
      <c r="M77" t="s">
        <v>254</v>
      </c>
      <c r="N77">
        <v>1007</v>
      </c>
      <c r="O77" t="s">
        <v>226</v>
      </c>
    </row>
    <row r="78" spans="1:16" x14ac:dyDescent="0.2">
      <c r="B78">
        <v>50</v>
      </c>
      <c r="C78">
        <v>264465</v>
      </c>
      <c r="D78">
        <v>10106955148</v>
      </c>
      <c r="E78">
        <v>5</v>
      </c>
      <c r="F78" t="s">
        <v>222</v>
      </c>
      <c r="G78" t="s">
        <v>215</v>
      </c>
      <c r="H78">
        <v>0</v>
      </c>
      <c r="I78" s="101">
        <v>98</v>
      </c>
      <c r="J78" s="99">
        <v>42917</v>
      </c>
      <c r="K78" s="100">
        <v>1.64300925925924</v>
      </c>
      <c r="L78" s="99">
        <v>42926</v>
      </c>
      <c r="M78" t="s">
        <v>255</v>
      </c>
      <c r="N78">
        <v>1007</v>
      </c>
      <c r="O78" t="s">
        <v>224</v>
      </c>
    </row>
    <row r="79" spans="1:16" x14ac:dyDescent="0.2">
      <c r="B79">
        <v>50</v>
      </c>
      <c r="C79">
        <v>264465</v>
      </c>
      <c r="D79">
        <v>10132695114</v>
      </c>
      <c r="E79">
        <v>25</v>
      </c>
      <c r="F79" t="s">
        <v>223</v>
      </c>
      <c r="G79" t="s">
        <v>216</v>
      </c>
      <c r="H79">
        <v>0</v>
      </c>
      <c r="I79" s="101">
        <v>99</v>
      </c>
      <c r="J79" s="99">
        <v>42921</v>
      </c>
      <c r="K79" s="100">
        <v>2.07554398148145</v>
      </c>
      <c r="L79" s="99">
        <v>42926</v>
      </c>
      <c r="M79" t="s">
        <v>256</v>
      </c>
      <c r="N79">
        <v>1007</v>
      </c>
      <c r="O79" t="s">
        <v>226</v>
      </c>
    </row>
    <row r="81" spans="1:16" x14ac:dyDescent="0.2">
      <c r="A81" s="102" t="s">
        <v>232</v>
      </c>
      <c r="B81">
        <v>50</v>
      </c>
      <c r="C81">
        <v>264465</v>
      </c>
      <c r="D81">
        <v>10132695114</v>
      </c>
      <c r="E81">
        <v>5</v>
      </c>
      <c r="F81" t="s">
        <v>161</v>
      </c>
      <c r="G81" t="s">
        <v>209</v>
      </c>
      <c r="H81">
        <v>0</v>
      </c>
      <c r="I81" s="101">
        <v>90</v>
      </c>
      <c r="J81" s="99">
        <v>42901</v>
      </c>
      <c r="K81" s="100">
        <v>0.70453703703703707</v>
      </c>
      <c r="L81" s="99">
        <v>42926</v>
      </c>
      <c r="M81" t="s">
        <v>245</v>
      </c>
      <c r="N81">
        <v>1007</v>
      </c>
      <c r="O81" t="s">
        <v>224</v>
      </c>
      <c r="P81" t="s">
        <v>42</v>
      </c>
    </row>
    <row r="82" spans="1:16" x14ac:dyDescent="0.2">
      <c r="B82">
        <v>50</v>
      </c>
      <c r="C82">
        <v>264465</v>
      </c>
      <c r="D82">
        <v>10149782103</v>
      </c>
      <c r="F82" t="s">
        <v>162</v>
      </c>
      <c r="G82" t="s">
        <v>210</v>
      </c>
      <c r="H82">
        <v>0</v>
      </c>
      <c r="I82" s="101">
        <v>91</v>
      </c>
      <c r="J82" s="99">
        <v>42918</v>
      </c>
      <c r="K82" s="100">
        <v>0.37109953703703707</v>
      </c>
      <c r="L82" s="99">
        <v>42926</v>
      </c>
      <c r="M82" t="s">
        <v>246</v>
      </c>
      <c r="N82">
        <v>1007</v>
      </c>
      <c r="O82" t="s">
        <v>225</v>
      </c>
      <c r="P82" t="s">
        <v>42</v>
      </c>
    </row>
    <row r="83" spans="1:16" x14ac:dyDescent="0.2">
      <c r="B83">
        <v>50</v>
      </c>
      <c r="C83">
        <v>264465</v>
      </c>
      <c r="D83">
        <v>10106955148</v>
      </c>
      <c r="E83">
        <v>5</v>
      </c>
      <c r="F83" t="s">
        <v>182</v>
      </c>
      <c r="G83" t="s">
        <v>211</v>
      </c>
      <c r="H83">
        <v>0</v>
      </c>
      <c r="I83" s="101">
        <v>92</v>
      </c>
      <c r="J83" s="99">
        <v>42918</v>
      </c>
      <c r="K83" s="100">
        <v>1.4345023148148099</v>
      </c>
      <c r="L83" s="99">
        <v>42926</v>
      </c>
      <c r="M83" t="s">
        <v>247</v>
      </c>
      <c r="N83">
        <v>1007</v>
      </c>
      <c r="O83" t="s">
        <v>225</v>
      </c>
      <c r="P83" t="s">
        <v>42</v>
      </c>
    </row>
    <row r="84" spans="1:16" x14ac:dyDescent="0.2">
      <c r="B84">
        <v>50</v>
      </c>
      <c r="C84">
        <v>264465</v>
      </c>
      <c r="D84">
        <v>10149782103</v>
      </c>
      <c r="F84" t="s">
        <v>221</v>
      </c>
      <c r="G84" t="s">
        <v>214</v>
      </c>
      <c r="H84">
        <v>0</v>
      </c>
      <c r="I84" s="101">
        <v>97</v>
      </c>
      <c r="J84" s="99">
        <v>42916</v>
      </c>
      <c r="K84" s="100">
        <v>1.21047453703703</v>
      </c>
      <c r="L84" s="99">
        <v>42926</v>
      </c>
      <c r="M84" t="s">
        <v>248</v>
      </c>
      <c r="N84">
        <v>1007</v>
      </c>
      <c r="O84" t="s">
        <v>226</v>
      </c>
    </row>
    <row r="85" spans="1:16" x14ac:dyDescent="0.2">
      <c r="B85">
        <v>50</v>
      </c>
      <c r="C85">
        <v>264465</v>
      </c>
      <c r="D85">
        <v>10106955148</v>
      </c>
      <c r="E85">
        <v>5</v>
      </c>
      <c r="F85" t="s">
        <v>222</v>
      </c>
      <c r="G85" t="s">
        <v>215</v>
      </c>
      <c r="H85">
        <v>0</v>
      </c>
      <c r="I85" s="101">
        <v>98</v>
      </c>
      <c r="J85" s="99">
        <v>42917</v>
      </c>
      <c r="K85" s="100">
        <v>1.64300925925924</v>
      </c>
      <c r="L85" s="99">
        <v>42926</v>
      </c>
      <c r="M85" t="s">
        <v>249</v>
      </c>
      <c r="N85">
        <v>1007</v>
      </c>
      <c r="O85" t="s">
        <v>224</v>
      </c>
    </row>
    <row r="86" spans="1:16" x14ac:dyDescent="0.2">
      <c r="B86">
        <v>50</v>
      </c>
      <c r="C86">
        <v>264465</v>
      </c>
      <c r="D86">
        <v>10132695114</v>
      </c>
      <c r="E86">
        <v>25</v>
      </c>
      <c r="F86" t="s">
        <v>223</v>
      </c>
      <c r="G86" t="s">
        <v>216</v>
      </c>
      <c r="H86">
        <v>0</v>
      </c>
      <c r="I86" s="101">
        <v>99</v>
      </c>
      <c r="J86" s="99">
        <v>42921</v>
      </c>
      <c r="K86" s="100">
        <v>2.07554398148145</v>
      </c>
      <c r="L86" s="99">
        <v>42926</v>
      </c>
      <c r="M86" t="s">
        <v>250</v>
      </c>
      <c r="N86">
        <v>1007</v>
      </c>
      <c r="O86" t="s">
        <v>226</v>
      </c>
    </row>
    <row r="88" spans="1:16" x14ac:dyDescent="0.2">
      <c r="A88" s="102" t="s">
        <v>233</v>
      </c>
      <c r="B88">
        <v>50</v>
      </c>
      <c r="C88">
        <v>264465</v>
      </c>
      <c r="D88">
        <v>10132695114</v>
      </c>
      <c r="E88">
        <v>5</v>
      </c>
      <c r="G88" t="s">
        <v>209</v>
      </c>
      <c r="H88">
        <v>0</v>
      </c>
      <c r="I88" s="101">
        <v>90</v>
      </c>
      <c r="J88" s="99">
        <v>42901</v>
      </c>
      <c r="K88" s="100">
        <v>0.70453703703703707</v>
      </c>
      <c r="L88" s="99">
        <v>42926</v>
      </c>
      <c r="M88" t="s">
        <v>239</v>
      </c>
      <c r="N88">
        <v>1007</v>
      </c>
      <c r="O88" t="s">
        <v>224</v>
      </c>
      <c r="P88" t="s">
        <v>42</v>
      </c>
    </row>
    <row r="89" spans="1:16" x14ac:dyDescent="0.2">
      <c r="B89">
        <v>50</v>
      </c>
      <c r="C89">
        <v>264465</v>
      </c>
      <c r="D89">
        <v>10111283197</v>
      </c>
      <c r="E89">
        <v>5</v>
      </c>
      <c r="F89" t="s">
        <v>162</v>
      </c>
      <c r="G89" t="s">
        <v>210</v>
      </c>
      <c r="H89">
        <v>0</v>
      </c>
      <c r="I89" s="101">
        <v>91</v>
      </c>
      <c r="J89" s="99">
        <v>42918</v>
      </c>
      <c r="K89" s="100">
        <v>0.37109953703703707</v>
      </c>
      <c r="L89" s="99">
        <v>42926</v>
      </c>
      <c r="M89" t="s">
        <v>240</v>
      </c>
      <c r="N89">
        <v>1007</v>
      </c>
      <c r="O89" t="s">
        <v>225</v>
      </c>
      <c r="P89" t="s">
        <v>42</v>
      </c>
    </row>
    <row r="90" spans="1:16" x14ac:dyDescent="0.2">
      <c r="B90">
        <v>50</v>
      </c>
      <c r="C90">
        <v>264465</v>
      </c>
      <c r="D90">
        <v>10149782103</v>
      </c>
      <c r="E90">
        <v>5</v>
      </c>
      <c r="F90" t="s">
        <v>182</v>
      </c>
      <c r="G90" t="s">
        <v>211</v>
      </c>
      <c r="H90">
        <v>0</v>
      </c>
      <c r="I90" s="101">
        <v>92</v>
      </c>
      <c r="J90" s="99">
        <v>42918</v>
      </c>
      <c r="K90" s="100">
        <v>1.4345023148148099</v>
      </c>
      <c r="L90" s="99">
        <v>42926</v>
      </c>
      <c r="M90" t="s">
        <v>241</v>
      </c>
      <c r="N90">
        <v>1007</v>
      </c>
      <c r="O90" t="s">
        <v>225</v>
      </c>
      <c r="P90" t="s">
        <v>42</v>
      </c>
    </row>
    <row r="91" spans="1:16" x14ac:dyDescent="0.2">
      <c r="B91">
        <v>50</v>
      </c>
      <c r="C91">
        <v>264465</v>
      </c>
      <c r="D91">
        <v>10111283197</v>
      </c>
      <c r="E91">
        <v>25</v>
      </c>
      <c r="G91" t="s">
        <v>214</v>
      </c>
      <c r="H91">
        <v>0</v>
      </c>
      <c r="I91" s="101">
        <v>97</v>
      </c>
      <c r="J91" s="99">
        <v>42916</v>
      </c>
      <c r="K91" s="100">
        <v>1.21047453703703</v>
      </c>
      <c r="L91" s="99">
        <v>42926</v>
      </c>
      <c r="M91" t="s">
        <v>242</v>
      </c>
      <c r="N91">
        <v>1007</v>
      </c>
      <c r="O91" t="s">
        <v>226</v>
      </c>
    </row>
    <row r="92" spans="1:16" x14ac:dyDescent="0.2">
      <c r="B92">
        <v>50</v>
      </c>
      <c r="C92">
        <v>264465</v>
      </c>
      <c r="D92">
        <v>10106955148</v>
      </c>
      <c r="E92">
        <v>5</v>
      </c>
      <c r="F92" t="s">
        <v>222</v>
      </c>
      <c r="G92" t="s">
        <v>215</v>
      </c>
      <c r="H92">
        <v>0</v>
      </c>
      <c r="I92" s="101">
        <v>98</v>
      </c>
      <c r="J92" s="99">
        <v>42917</v>
      </c>
      <c r="K92" s="100">
        <v>1.64300925925924</v>
      </c>
      <c r="L92" s="99">
        <v>42926</v>
      </c>
      <c r="M92" t="s">
        <v>243</v>
      </c>
      <c r="N92">
        <v>1007</v>
      </c>
      <c r="O92" t="s">
        <v>224</v>
      </c>
    </row>
    <row r="93" spans="1:16" x14ac:dyDescent="0.2">
      <c r="B93">
        <v>50</v>
      </c>
      <c r="C93">
        <v>264465</v>
      </c>
      <c r="D93">
        <v>10132695114</v>
      </c>
      <c r="E93">
        <v>25</v>
      </c>
      <c r="F93" t="s">
        <v>223</v>
      </c>
      <c r="G93" t="s">
        <v>216</v>
      </c>
      <c r="H93">
        <v>0</v>
      </c>
      <c r="I93" s="101">
        <v>99</v>
      </c>
      <c r="J93" s="99">
        <v>42921</v>
      </c>
      <c r="K93" s="100">
        <v>2.07554398148145</v>
      </c>
      <c r="L93" s="99">
        <v>42926</v>
      </c>
      <c r="M93" t="s">
        <v>244</v>
      </c>
      <c r="N93">
        <v>1007</v>
      </c>
      <c r="O93" t="s">
        <v>226</v>
      </c>
    </row>
    <row r="95" spans="1:16" x14ac:dyDescent="0.2">
      <c r="A95" s="102" t="s">
        <v>234</v>
      </c>
      <c r="B95">
        <v>50</v>
      </c>
      <c r="C95">
        <v>264465</v>
      </c>
      <c r="D95">
        <v>10132695114</v>
      </c>
      <c r="E95">
        <v>5</v>
      </c>
      <c r="F95" t="s">
        <v>222</v>
      </c>
      <c r="H95">
        <v>0</v>
      </c>
      <c r="I95" s="101">
        <v>90</v>
      </c>
      <c r="J95" s="99">
        <v>42901</v>
      </c>
      <c r="K95" s="100">
        <v>0.70453703703703707</v>
      </c>
      <c r="L95" s="99">
        <v>42926</v>
      </c>
      <c r="M95" t="s">
        <v>84</v>
      </c>
      <c r="N95">
        <v>1007</v>
      </c>
      <c r="O95" t="s">
        <v>224</v>
      </c>
      <c r="P95" t="s">
        <v>42</v>
      </c>
    </row>
    <row r="96" spans="1:16" x14ac:dyDescent="0.2">
      <c r="B96">
        <v>50</v>
      </c>
      <c r="C96">
        <v>264465</v>
      </c>
      <c r="D96">
        <v>10111283197</v>
      </c>
      <c r="E96">
        <v>5</v>
      </c>
      <c r="F96" t="s">
        <v>162</v>
      </c>
      <c r="G96" t="s">
        <v>210</v>
      </c>
      <c r="H96">
        <v>0</v>
      </c>
      <c r="I96" s="101">
        <v>91</v>
      </c>
      <c r="J96" s="99"/>
      <c r="K96" s="100">
        <v>0.37109953703703707</v>
      </c>
      <c r="L96" s="99">
        <v>42926</v>
      </c>
      <c r="M96" t="s">
        <v>235</v>
      </c>
      <c r="N96">
        <v>1007</v>
      </c>
      <c r="O96" t="s">
        <v>225</v>
      </c>
      <c r="P96" t="s">
        <v>42</v>
      </c>
    </row>
    <row r="97" spans="1:16" x14ac:dyDescent="0.2">
      <c r="B97">
        <v>50</v>
      </c>
      <c r="C97">
        <v>264465</v>
      </c>
      <c r="D97">
        <v>10149782103</v>
      </c>
      <c r="E97">
        <v>5</v>
      </c>
      <c r="F97" t="s">
        <v>182</v>
      </c>
      <c r="G97" t="s">
        <v>211</v>
      </c>
      <c r="I97" s="101">
        <v>92</v>
      </c>
      <c r="J97" s="99">
        <v>42918</v>
      </c>
      <c r="K97" s="100">
        <v>1.4345023148148099</v>
      </c>
      <c r="L97" s="99">
        <v>42926</v>
      </c>
      <c r="M97" t="s">
        <v>236</v>
      </c>
      <c r="N97">
        <v>1007</v>
      </c>
      <c r="O97" t="s">
        <v>225</v>
      </c>
      <c r="P97" t="s">
        <v>42</v>
      </c>
    </row>
    <row r="98" spans="1:16" x14ac:dyDescent="0.2">
      <c r="B98">
        <v>50</v>
      </c>
      <c r="C98">
        <v>264465</v>
      </c>
      <c r="D98">
        <v>10111283197</v>
      </c>
      <c r="E98">
        <v>25</v>
      </c>
      <c r="F98" t="s">
        <v>223</v>
      </c>
      <c r="G98" t="s">
        <v>214</v>
      </c>
      <c r="H98">
        <v>0</v>
      </c>
      <c r="I98" s="101">
        <v>97</v>
      </c>
      <c r="J98" s="99">
        <v>42916</v>
      </c>
      <c r="K98" s="100"/>
      <c r="L98" s="99">
        <v>42926</v>
      </c>
      <c r="M98" t="s">
        <v>237</v>
      </c>
      <c r="N98">
        <v>1007</v>
      </c>
      <c r="O98" t="s">
        <v>226</v>
      </c>
    </row>
    <row r="99" spans="1:16" x14ac:dyDescent="0.2">
      <c r="B99">
        <v>50</v>
      </c>
      <c r="C99">
        <v>264465</v>
      </c>
      <c r="D99">
        <v>10106955148</v>
      </c>
      <c r="E99">
        <v>5</v>
      </c>
      <c r="F99" t="s">
        <v>222</v>
      </c>
      <c r="G99" t="s">
        <v>215</v>
      </c>
      <c r="H99">
        <v>0</v>
      </c>
      <c r="I99" s="101"/>
      <c r="J99" s="99">
        <v>42917</v>
      </c>
      <c r="K99" s="100">
        <v>1.64300925925924</v>
      </c>
      <c r="L99" s="99">
        <v>42926</v>
      </c>
      <c r="M99" t="s">
        <v>238</v>
      </c>
      <c r="N99">
        <v>1007</v>
      </c>
      <c r="O99" t="s">
        <v>224</v>
      </c>
    </row>
    <row r="100" spans="1:16" x14ac:dyDescent="0.2">
      <c r="B100">
        <v>50</v>
      </c>
      <c r="C100">
        <v>264465</v>
      </c>
      <c r="D100">
        <v>10132695114</v>
      </c>
      <c r="E100">
        <v>25</v>
      </c>
      <c r="F100" t="s">
        <v>223</v>
      </c>
      <c r="G100" t="s">
        <v>216</v>
      </c>
      <c r="H100">
        <v>0</v>
      </c>
      <c r="I100" s="101">
        <v>99</v>
      </c>
      <c r="J100" s="99">
        <v>42921</v>
      </c>
      <c r="K100" s="100">
        <v>2.07554398148145</v>
      </c>
      <c r="L100" s="99">
        <v>42926</v>
      </c>
      <c r="N100">
        <v>1007</v>
      </c>
      <c r="O100" t="s">
        <v>226</v>
      </c>
    </row>
    <row r="102" spans="1:16" x14ac:dyDescent="0.2">
      <c r="A102" s="102" t="s">
        <v>257</v>
      </c>
      <c r="B102">
        <v>50</v>
      </c>
      <c r="C102">
        <v>264465</v>
      </c>
      <c r="D102">
        <v>10132695114</v>
      </c>
      <c r="E102">
        <v>5</v>
      </c>
      <c r="F102" t="s">
        <v>222</v>
      </c>
      <c r="H102">
        <v>0</v>
      </c>
      <c r="I102" s="101">
        <v>90</v>
      </c>
      <c r="J102" s="99">
        <v>42901</v>
      </c>
      <c r="K102" s="100">
        <v>0.70453703703703707</v>
      </c>
      <c r="L102" s="99">
        <v>42926</v>
      </c>
      <c r="M102" t="s">
        <v>84</v>
      </c>
      <c r="N102">
        <v>1007</v>
      </c>
      <c r="O102" t="s">
        <v>224</v>
      </c>
      <c r="P102" t="s">
        <v>42</v>
      </c>
    </row>
    <row r="103" spans="1:16" x14ac:dyDescent="0.2">
      <c r="B103">
        <v>50</v>
      </c>
      <c r="C103">
        <v>264465</v>
      </c>
      <c r="D103">
        <v>10111283197</v>
      </c>
      <c r="E103">
        <v>5</v>
      </c>
      <c r="F103" t="s">
        <v>162</v>
      </c>
      <c r="G103" t="s">
        <v>210</v>
      </c>
      <c r="H103">
        <v>0</v>
      </c>
      <c r="I103" s="101">
        <v>91</v>
      </c>
      <c r="J103" s="99">
        <v>42917</v>
      </c>
      <c r="K103" s="100">
        <v>0.37109953703703707</v>
      </c>
      <c r="L103" s="99">
        <v>42926</v>
      </c>
      <c r="M103" t="s">
        <v>235</v>
      </c>
      <c r="N103">
        <v>1007</v>
      </c>
      <c r="O103" t="s">
        <v>225</v>
      </c>
      <c r="P103" t="s">
        <v>42</v>
      </c>
    </row>
    <row r="104" spans="1:16" x14ac:dyDescent="0.2">
      <c r="B104">
        <v>50</v>
      </c>
      <c r="C104">
        <v>264465</v>
      </c>
      <c r="D104">
        <v>10149782103</v>
      </c>
      <c r="E104">
        <v>5</v>
      </c>
      <c r="F104" t="s">
        <v>182</v>
      </c>
      <c r="G104" t="s">
        <v>211</v>
      </c>
      <c r="I104" s="101">
        <v>92</v>
      </c>
      <c r="J104" s="99">
        <v>42918</v>
      </c>
      <c r="K104" s="100">
        <v>1.4345023148148099</v>
      </c>
      <c r="L104" s="99">
        <v>42926</v>
      </c>
      <c r="M104" t="s">
        <v>236</v>
      </c>
      <c r="N104">
        <v>1007</v>
      </c>
      <c r="O104" t="s">
        <v>225</v>
      </c>
      <c r="P104" t="s">
        <v>42</v>
      </c>
    </row>
    <row r="105" spans="1:16" x14ac:dyDescent="0.2">
      <c r="B105">
        <v>50</v>
      </c>
      <c r="C105">
        <v>264465</v>
      </c>
      <c r="D105">
        <v>10111283197</v>
      </c>
      <c r="E105">
        <v>25</v>
      </c>
      <c r="F105" t="s">
        <v>223</v>
      </c>
      <c r="G105" t="s">
        <v>214</v>
      </c>
      <c r="H105">
        <v>0</v>
      </c>
      <c r="I105" s="101">
        <v>97</v>
      </c>
      <c r="J105" s="99">
        <v>42916</v>
      </c>
      <c r="K105" s="100"/>
      <c r="L105" s="99">
        <v>42926</v>
      </c>
      <c r="M105" t="s">
        <v>237</v>
      </c>
      <c r="N105">
        <v>1007</v>
      </c>
      <c r="O105" t="s">
        <v>226</v>
      </c>
    </row>
    <row r="106" spans="1:16" x14ac:dyDescent="0.2">
      <c r="B106">
        <v>50</v>
      </c>
      <c r="C106">
        <v>264465</v>
      </c>
      <c r="D106">
        <v>10106955148</v>
      </c>
      <c r="E106">
        <v>5</v>
      </c>
      <c r="F106" t="s">
        <v>222</v>
      </c>
      <c r="G106" t="s">
        <v>215</v>
      </c>
      <c r="H106">
        <v>0</v>
      </c>
      <c r="I106" s="101"/>
      <c r="J106" s="99">
        <v>42917</v>
      </c>
      <c r="K106" s="100">
        <v>1.64300925925924</v>
      </c>
      <c r="L106" s="99">
        <v>42926</v>
      </c>
      <c r="M106" t="s">
        <v>238</v>
      </c>
      <c r="N106">
        <v>1007</v>
      </c>
      <c r="O106" t="s">
        <v>224</v>
      </c>
    </row>
    <row r="107" spans="1:16" x14ac:dyDescent="0.2">
      <c r="B107">
        <v>50</v>
      </c>
      <c r="C107">
        <v>264465</v>
      </c>
      <c r="D107">
        <v>10132695114</v>
      </c>
      <c r="E107">
        <v>25</v>
      </c>
      <c r="F107" t="s">
        <v>223</v>
      </c>
      <c r="G107" t="s">
        <v>216</v>
      </c>
      <c r="H107">
        <v>0</v>
      </c>
      <c r="I107" s="101">
        <v>99</v>
      </c>
      <c r="J107" s="99">
        <v>42921</v>
      </c>
      <c r="K107" s="100">
        <v>2.07554398148145</v>
      </c>
      <c r="L107" s="99">
        <v>42926</v>
      </c>
      <c r="N107">
        <v>1007</v>
      </c>
      <c r="O107" t="s">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14"/>
  <sheetViews>
    <sheetView topLeftCell="C1" workbookViewId="0">
      <selection activeCell="C15" sqref="C15"/>
    </sheetView>
  </sheetViews>
  <sheetFormatPr defaultRowHeight="12.75" x14ac:dyDescent="0.2"/>
  <cols>
    <col min="3" max="3" width="11.42578125" bestFit="1" customWidth="1"/>
    <col min="4" max="4" width="2" bestFit="1" customWidth="1"/>
    <col min="5" max="5" width="11" bestFit="1" customWidth="1"/>
    <col min="6" max="6" width="3" bestFit="1" customWidth="1"/>
    <col min="7" max="7" width="19.42578125" customWidth="1"/>
    <col min="8" max="8" width="3" bestFit="1" customWidth="1"/>
    <col min="9" max="9" width="13.140625" customWidth="1"/>
    <col min="10" max="10" width="2" bestFit="1" customWidth="1"/>
    <col min="11" max="11" width="27.5703125" bestFit="1" customWidth="1"/>
    <col min="12" max="12" width="3" bestFit="1" customWidth="1"/>
    <col min="13" max="13" width="20.5703125" bestFit="1" customWidth="1"/>
    <col min="14" max="14" width="3" bestFit="1" customWidth="1"/>
    <col min="15" max="15" width="20.42578125" bestFit="1" customWidth="1"/>
    <col min="16" max="16" width="2" bestFit="1" customWidth="1"/>
    <col min="17" max="17" width="12.5703125" bestFit="1" customWidth="1"/>
    <col min="18" max="18" width="3" bestFit="1" customWidth="1"/>
    <col min="19" max="19" width="12.85546875" bestFit="1" customWidth="1"/>
    <col min="20" max="20" width="2" bestFit="1" customWidth="1"/>
    <col min="21" max="21" width="13.140625" bestFit="1" customWidth="1"/>
    <col min="22" max="22" width="3" bestFit="1" customWidth="1"/>
    <col min="23" max="23" width="12.85546875" customWidth="1"/>
    <col min="24" max="24" width="2" bestFit="1" customWidth="1"/>
    <col min="25" max="25" width="17.140625" customWidth="1"/>
    <col min="26" max="26" width="3" bestFit="1" customWidth="1"/>
    <col min="27" max="27" width="12.7109375" customWidth="1"/>
    <col min="28" max="28" width="2" bestFit="1" customWidth="1"/>
    <col min="29" max="29" width="16.28515625" bestFit="1" customWidth="1"/>
    <col min="30" max="30" width="3" bestFit="1" customWidth="1"/>
    <col min="31" max="31" width="6.140625" bestFit="1" customWidth="1"/>
    <col min="32" max="32" width="3.140625" customWidth="1"/>
  </cols>
  <sheetData>
    <row r="1" spans="2:32" ht="38.25" x14ac:dyDescent="0.2">
      <c r="B1" s="94"/>
      <c r="C1" s="94" t="s">
        <v>24</v>
      </c>
      <c r="D1" s="94" t="s">
        <v>41</v>
      </c>
      <c r="E1" s="95" t="s">
        <v>26</v>
      </c>
      <c r="F1" s="95" t="s">
        <v>41</v>
      </c>
      <c r="G1" s="97" t="s">
        <v>27</v>
      </c>
      <c r="H1" s="95" t="s">
        <v>41</v>
      </c>
      <c r="I1" s="97" t="s">
        <v>28</v>
      </c>
      <c r="J1" s="95" t="s">
        <v>41</v>
      </c>
      <c r="K1" s="98" t="s">
        <v>29</v>
      </c>
      <c r="L1" s="94" t="s">
        <v>41</v>
      </c>
      <c r="M1" s="98" t="s">
        <v>30</v>
      </c>
      <c r="N1" s="94" t="s">
        <v>41</v>
      </c>
      <c r="O1" s="98" t="s">
        <v>31</v>
      </c>
      <c r="P1" s="94" t="s">
        <v>41</v>
      </c>
      <c r="Q1" s="98" t="s">
        <v>32</v>
      </c>
      <c r="R1" s="94" t="s">
        <v>41</v>
      </c>
      <c r="S1" s="98" t="s">
        <v>33</v>
      </c>
      <c r="T1" s="94" t="s">
        <v>41</v>
      </c>
      <c r="U1" s="98" t="s">
        <v>34</v>
      </c>
      <c r="V1" s="94" t="s">
        <v>41</v>
      </c>
      <c r="W1" s="95" t="s">
        <v>35</v>
      </c>
      <c r="X1" s="95" t="s">
        <v>41</v>
      </c>
      <c r="Y1" s="97" t="s">
        <v>36</v>
      </c>
      <c r="Z1" s="95" t="s">
        <v>41</v>
      </c>
      <c r="AA1" s="95" t="s">
        <v>37</v>
      </c>
      <c r="AB1" s="95" t="s">
        <v>41</v>
      </c>
      <c r="AC1" s="94" t="s">
        <v>38</v>
      </c>
      <c r="AD1" s="94" t="s">
        <v>41</v>
      </c>
      <c r="AE1" s="94" t="s">
        <v>25</v>
      </c>
      <c r="AF1" s="94" t="s">
        <v>41</v>
      </c>
    </row>
    <row r="2" spans="2:32" x14ac:dyDescent="0.2">
      <c r="B2" s="94"/>
      <c r="C2" s="94"/>
      <c r="D2" s="94"/>
      <c r="E2" s="95">
        <v>0</v>
      </c>
      <c r="F2" s="95"/>
      <c r="G2" s="97" t="s">
        <v>42</v>
      </c>
      <c r="H2" s="95"/>
      <c r="I2" s="97">
        <v>0</v>
      </c>
      <c r="J2" s="95"/>
      <c r="K2" s="98" t="s">
        <v>42</v>
      </c>
      <c r="L2" s="94"/>
      <c r="M2" s="98"/>
      <c r="N2" s="94"/>
      <c r="O2" s="98">
        <v>0</v>
      </c>
      <c r="P2" s="94"/>
      <c r="Q2" s="98">
        <v>0</v>
      </c>
      <c r="R2" s="94"/>
      <c r="S2" s="98">
        <v>0</v>
      </c>
      <c r="T2" s="94"/>
      <c r="U2" s="98">
        <v>0</v>
      </c>
      <c r="V2" s="94"/>
      <c r="W2" s="95"/>
      <c r="X2" s="95"/>
      <c r="Y2" s="97" t="s">
        <v>42</v>
      </c>
      <c r="Z2" s="95"/>
      <c r="AA2" s="95" t="s">
        <v>42</v>
      </c>
      <c r="AB2" s="95"/>
      <c r="AC2" s="94" t="s">
        <v>42</v>
      </c>
      <c r="AD2" s="94"/>
      <c r="AE2" s="94" t="s">
        <v>42</v>
      </c>
      <c r="AF2" s="94"/>
    </row>
    <row r="3" spans="2:32" x14ac:dyDescent="0.2">
      <c r="B3" s="96">
        <v>1</v>
      </c>
      <c r="C3" s="96">
        <v>2</v>
      </c>
      <c r="D3" s="96"/>
      <c r="E3" s="96">
        <v>10</v>
      </c>
      <c r="F3" s="96"/>
      <c r="G3" s="96">
        <v>20</v>
      </c>
      <c r="H3" s="96"/>
      <c r="I3" s="96">
        <v>2</v>
      </c>
      <c r="J3" s="96"/>
      <c r="K3" s="96">
        <v>21</v>
      </c>
      <c r="L3" s="96"/>
      <c r="M3" s="96">
        <v>21</v>
      </c>
      <c r="N3" s="96"/>
      <c r="O3" s="96">
        <v>3</v>
      </c>
      <c r="P3" s="96"/>
      <c r="Q3" s="96">
        <v>12</v>
      </c>
      <c r="R3" s="96"/>
      <c r="S3" s="96">
        <v>8</v>
      </c>
      <c r="T3" s="96"/>
      <c r="U3" s="96">
        <v>6</v>
      </c>
      <c r="V3" s="96"/>
      <c r="W3" s="96">
        <v>8</v>
      </c>
      <c r="X3" s="96"/>
      <c r="Y3" s="96">
        <v>30</v>
      </c>
      <c r="Z3" s="96"/>
      <c r="AA3" s="96">
        <v>6</v>
      </c>
      <c r="AB3" s="96"/>
      <c r="AC3" s="96">
        <v>20</v>
      </c>
      <c r="AD3" s="96"/>
      <c r="AE3" s="96">
        <v>50</v>
      </c>
      <c r="AF3" s="96"/>
    </row>
    <row r="4" spans="2:32" x14ac:dyDescent="0.2">
      <c r="C4">
        <v>50</v>
      </c>
      <c r="D4">
        <f>LEN(C4)</f>
        <v>2</v>
      </c>
      <c r="E4">
        <v>264465</v>
      </c>
      <c r="F4">
        <f>LEN(E4)</f>
        <v>6</v>
      </c>
      <c r="G4">
        <v>1097510176</v>
      </c>
      <c r="H4">
        <f>LEN(G4)</f>
        <v>10</v>
      </c>
      <c r="I4">
        <v>5</v>
      </c>
      <c r="J4">
        <f>LEN(I4)</f>
        <v>1</v>
      </c>
      <c r="K4" t="s">
        <v>43</v>
      </c>
      <c r="L4">
        <f>LEN(K4)</f>
        <v>7</v>
      </c>
      <c r="M4" t="s">
        <v>44</v>
      </c>
      <c r="N4">
        <f>LEN(M4)</f>
        <v>21</v>
      </c>
      <c r="O4">
        <v>0</v>
      </c>
      <c r="P4">
        <f>LEN(O4)</f>
        <v>1</v>
      </c>
      <c r="Q4" s="101">
        <v>100</v>
      </c>
      <c r="R4">
        <f>LEN(Q4)</f>
        <v>3</v>
      </c>
      <c r="S4" s="99">
        <v>42920</v>
      </c>
      <c r="T4">
        <f>LEN(S4)</f>
        <v>5</v>
      </c>
      <c r="U4" s="100">
        <v>0.70453703703703707</v>
      </c>
      <c r="V4">
        <f>LEN(U4)</f>
        <v>17</v>
      </c>
      <c r="W4" s="99">
        <v>42920</v>
      </c>
      <c r="X4">
        <f>LEN(W4)</f>
        <v>5</v>
      </c>
      <c r="Y4">
        <v>886096</v>
      </c>
      <c r="Z4">
        <f>LEN(Y4)</f>
        <v>6</v>
      </c>
      <c r="AA4">
        <v>1236</v>
      </c>
      <c r="AB4">
        <f>LEN(AA4)</f>
        <v>4</v>
      </c>
      <c r="AD4">
        <f>LEN(AC4)</f>
        <v>0</v>
      </c>
      <c r="AE4" t="s">
        <v>42</v>
      </c>
      <c r="AF4">
        <f>LEN(AE4)</f>
        <v>1</v>
      </c>
    </row>
    <row r="5" spans="2:32" x14ac:dyDescent="0.2">
      <c r="C5">
        <v>50</v>
      </c>
      <c r="D5">
        <f>LEN(C5)</f>
        <v>2</v>
      </c>
      <c r="E5" t="str">
        <f>CONCATENATE(REPT($E$2,$E$3-F4),E4)</f>
        <v>0000264465</v>
      </c>
      <c r="F5">
        <f>LEN(E5)</f>
        <v>10</v>
      </c>
      <c r="G5" t="str">
        <f>CONCATENATE(REPT($G$2,$G$3-H4-(10-H4)),REPT("0",10-H4),G4)</f>
        <v xml:space="preserve">          1097510176</v>
      </c>
      <c r="H5">
        <f>LEN(G5)</f>
        <v>20</v>
      </c>
      <c r="I5" t="str">
        <f>CONCATENATE(REPT($I$2,$I$3-J4),I4)</f>
        <v>05</v>
      </c>
      <c r="J5">
        <f>LEN(I5)</f>
        <v>2</v>
      </c>
      <c r="K5" t="str">
        <f>CONCATENATE(K4,REPT($K$2,$K$3-L4))</f>
        <v xml:space="preserve">PBW0887              </v>
      </c>
      <c r="L5">
        <f>LEN(K5)</f>
        <v>21</v>
      </c>
      <c r="M5" t="str">
        <f>CONCATENATE(M4,REPT($M$2,$M$3-N4))</f>
        <v xml:space="preserve">MC552350...849       </v>
      </c>
      <c r="N5">
        <f>LEN(M5)</f>
        <v>21</v>
      </c>
      <c r="O5" t="str">
        <f>CONCATENATE(O4,REPT($O$2,$O$3-P4))</f>
        <v>000</v>
      </c>
      <c r="P5">
        <f>LEN(O5)</f>
        <v>3</v>
      </c>
      <c r="Q5" t="str">
        <f>CONCATENATE(REPT($Q$2,$Q$3-LEN(TEXT(Q4*100,"0"))),TEXT(Q4*100,"0"))</f>
        <v>000000010000</v>
      </c>
      <c r="R5">
        <f>LEN(Q5)</f>
        <v>12</v>
      </c>
      <c r="S5" t="str">
        <f>CONCATENATE(TEXT(YEAR(S4),"0000"),TEXT(MONTH(S4),"00"),TEXT(DAY(S4),"00"))</f>
        <v>20170704</v>
      </c>
      <c r="T5">
        <f>LEN(S5)</f>
        <v>8</v>
      </c>
      <c r="U5" t="str">
        <f>CONCATENATE(TEXT(HOUR(U4),"00"),TEXT(MINUTE(U4),"00"),TEXT(SECOND(U4),"00"))</f>
        <v>165432</v>
      </c>
      <c r="V5">
        <f>LEN(U5)</f>
        <v>6</v>
      </c>
      <c r="W5" t="str">
        <f>CONCATENATE(TEXT(YEAR(W4),"0000"),TEXT(MONTH(W4),"00"),TEXT(DAY(W4),"00"))</f>
        <v>20170704</v>
      </c>
      <c r="X5">
        <f>LEN(W5)</f>
        <v>8</v>
      </c>
      <c r="Y5" t="str">
        <f>CONCATENATE(Y4,REPT($Y$2,$Y$3-Z4))</f>
        <v xml:space="preserve">886096                        </v>
      </c>
      <c r="Z5">
        <f>LEN(Y5)</f>
        <v>30</v>
      </c>
      <c r="AA5" t="str">
        <f>CONCATENATE(AA4,REPT($AA$2,$AA$3-AB4))</f>
        <v xml:space="preserve">1236  </v>
      </c>
      <c r="AB5">
        <f>LEN(AA5)</f>
        <v>6</v>
      </c>
      <c r="AC5" t="str">
        <f>CONCATENATE(AC4,REPT($AC$2,$AC$3-AD4))</f>
        <v xml:space="preserve">                    </v>
      </c>
      <c r="AD5">
        <f>LEN(AC5)</f>
        <v>20</v>
      </c>
      <c r="AE5" t="str">
        <f>CONCATENATE(AE4,REPT($AE$2,$AE$3-AF4))</f>
        <v xml:space="preserve">                                                  </v>
      </c>
      <c r="AF5">
        <f>LEN(AE5)</f>
        <v>50</v>
      </c>
    </row>
    <row r="7" spans="2:32" x14ac:dyDescent="0.2">
      <c r="C7">
        <v>50</v>
      </c>
      <c r="D7">
        <f>LEN(C7)</f>
        <v>2</v>
      </c>
      <c r="E7">
        <v>264465</v>
      </c>
      <c r="F7">
        <f>LEN(E7)</f>
        <v>6</v>
      </c>
      <c r="G7">
        <v>1097510176</v>
      </c>
      <c r="H7">
        <f>LEN(G7)</f>
        <v>10</v>
      </c>
      <c r="I7">
        <v>5</v>
      </c>
      <c r="J7">
        <f>LEN(I7)</f>
        <v>1</v>
      </c>
      <c r="K7" t="s">
        <v>43</v>
      </c>
      <c r="L7">
        <f>LEN(K7)</f>
        <v>7</v>
      </c>
      <c r="M7" t="s">
        <v>44</v>
      </c>
      <c r="N7">
        <f>LEN(M7)</f>
        <v>21</v>
      </c>
      <c r="O7">
        <v>0</v>
      </c>
      <c r="P7">
        <f>LEN(O7)</f>
        <v>1</v>
      </c>
      <c r="Q7" s="101">
        <v>100</v>
      </c>
      <c r="R7">
        <f>LEN(Q7)</f>
        <v>3</v>
      </c>
      <c r="S7" s="99">
        <v>42920</v>
      </c>
      <c r="T7">
        <f>LEN(S7)</f>
        <v>5</v>
      </c>
      <c r="U7" s="100">
        <v>0.70453703703703707</v>
      </c>
      <c r="V7">
        <f>LEN(U7)</f>
        <v>17</v>
      </c>
      <c r="W7" s="99">
        <v>42920</v>
      </c>
      <c r="X7">
        <f>LEN(W7)</f>
        <v>5</v>
      </c>
      <c r="Y7">
        <v>886096</v>
      </c>
      <c r="Z7">
        <f>LEN(Y7)</f>
        <v>6</v>
      </c>
      <c r="AA7">
        <v>1236</v>
      </c>
      <c r="AB7">
        <f>LEN(AA7)</f>
        <v>4</v>
      </c>
      <c r="AD7">
        <f>LEN(AC7)</f>
        <v>0</v>
      </c>
      <c r="AE7" t="s">
        <v>42</v>
      </c>
      <c r="AF7">
        <f>LEN(AE7)</f>
        <v>1</v>
      </c>
    </row>
    <row r="8" spans="2:32" x14ac:dyDescent="0.2">
      <c r="C8">
        <v>50</v>
      </c>
      <c r="D8">
        <f>LEN(C8)</f>
        <v>2</v>
      </c>
      <c r="E8" t="str">
        <f>CONCATENATE(REPT($E$2,$E$3-F7),E7)</f>
        <v>0000264465</v>
      </c>
      <c r="F8">
        <f>LEN(E8)</f>
        <v>10</v>
      </c>
      <c r="G8" t="str">
        <f>CONCATENATE(REPT($G$2,$G$3-H7-(10-H7)),REPT("0",10-H7),G7)</f>
        <v xml:space="preserve">          1097510176</v>
      </c>
      <c r="H8">
        <f>LEN(G8)</f>
        <v>20</v>
      </c>
      <c r="I8" t="str">
        <f>CONCATENATE(REPT($I$2,$I$3-J7),I7)</f>
        <v>05</v>
      </c>
      <c r="J8">
        <f>LEN(I8)</f>
        <v>2</v>
      </c>
      <c r="K8" t="str">
        <f>CONCATENATE(K7,REPT($K$2,$K$3-L7))</f>
        <v xml:space="preserve">PBW0887              </v>
      </c>
      <c r="L8">
        <f>LEN(K8)</f>
        <v>21</v>
      </c>
      <c r="M8" t="str">
        <f>CONCATENATE(M7,REPT($M$2,$M$3-N7))</f>
        <v xml:space="preserve">MC552350...849       </v>
      </c>
      <c r="N8">
        <f>LEN(M8)</f>
        <v>21</v>
      </c>
      <c r="O8" t="str">
        <f>CONCATENATE(O7,REPT($O$2,$O$3-P7))</f>
        <v>000</v>
      </c>
      <c r="P8">
        <f>LEN(O8)</f>
        <v>3</v>
      </c>
      <c r="Q8" t="str">
        <f>CONCATENATE(REPT($Q$2,$Q$3-LEN(TEXT(Q7*100,"0"))),TEXT(Q7*100,"0"))</f>
        <v>000000010000</v>
      </c>
      <c r="R8">
        <f>LEN(Q8)</f>
        <v>12</v>
      </c>
      <c r="S8" t="str">
        <f>CONCATENATE(TEXT(YEAR(S7),"0000"),TEXT(MONTH(S7),"00"),TEXT(DAY(S7),"00"))</f>
        <v>20170704</v>
      </c>
      <c r="T8">
        <f>LEN(S8)</f>
        <v>8</v>
      </c>
      <c r="U8" t="str">
        <f>CONCATENATE(TEXT(HOUR(U7),"00"),TEXT(MINUTE(U7),"00"),TEXT(SECOND(U7),"00"))</f>
        <v>165432</v>
      </c>
      <c r="V8">
        <f>LEN(U8)</f>
        <v>6</v>
      </c>
      <c r="W8" t="str">
        <f>CONCATENATE(TEXT(YEAR(W7),"0000"),TEXT(MONTH(W7),"00"),TEXT(DAY(W7),"00"))</f>
        <v>20170704</v>
      </c>
      <c r="X8">
        <f>LEN(W8)</f>
        <v>8</v>
      </c>
      <c r="Y8" t="str">
        <f>CONCATENATE(Y7,REPT($Y$2,$Y$3-Z7))</f>
        <v xml:space="preserve">886096                        </v>
      </c>
      <c r="Z8">
        <f>LEN(Y8)</f>
        <v>30</v>
      </c>
      <c r="AA8" t="str">
        <f>CONCATENATE(AA7,REPT($AA$2,$AA$3-AB7))</f>
        <v xml:space="preserve">1236  </v>
      </c>
      <c r="AB8">
        <f>LEN(AA8)</f>
        <v>6</v>
      </c>
      <c r="AC8" t="str">
        <f>CONCATENATE(AC7,REPT($AC$2,$AC$3-AD7))</f>
        <v xml:space="preserve">                    </v>
      </c>
      <c r="AD8">
        <f>LEN(AC8)</f>
        <v>20</v>
      </c>
      <c r="AE8" t="str">
        <f>CONCATENATE(AE7,REPT($AE$2,$AE$3-AF7))</f>
        <v xml:space="preserve">                                                  </v>
      </c>
      <c r="AF8">
        <f>LEN(AE8)</f>
        <v>50</v>
      </c>
    </row>
    <row r="13" spans="2:32" x14ac:dyDescent="0.2">
      <c r="C13">
        <f>LEN((C14))</f>
        <v>219</v>
      </c>
    </row>
    <row r="14" spans="2:32" x14ac:dyDescent="0.2">
      <c r="C14" t="str">
        <f>CONCATENATE(TEXT(C5,"00"),CONCATENATE(REPT($E$2,$E$3-F4),E4),CONCATENATE(REPT($G$2,$G$3-H4-(10-H4)),REPT("0",10-H4),G4),CONCATENATE(REPT($I$2,$I$3-J4),I4),CONCATENATE(K4,REPT($K$2,$K$3-L4)),CONCATENATE(M4,REPT($M$2,$M$3-N4)),CONCATENATE(O4,REPT($O$2,$O$3-P4)),CONCATENATE(REPT($Q$2,$Q$3-LEN(TEXT(Q4*100,"0"))),TEXT(Q4*100,"0")),CONCATENATE(TEXT(YEAR(S4),"0000"),TEXT(MONTH(S4),"00"),TEXT(DAY(S4),"00")),CONCATENATE(TEXT(HOUR(U4),"00"),TEXT(MINUTE(U4),"00"),TEXT(SECOND(U4),"00")),CONCATENATE(TEXT(YEAR(W4),"0000"),TEXT(MONTH(W4),"00"),TEXT(DAY(W4),"00")),CONCATENATE(Y4,REPT($Y$2,$Y$3-Z4)),CONCATENATE(AA4,REPT($AA$2,$AA$3-AB4)),CONCATENATE(AC4,REPT($AC$2,$AC$3-AD4)),CONCATENATE(AE4,REPT($AE$2,$AE$3-AF4)))</f>
        <v xml:space="preserve">500000264465          109751017605PBW0887              MC552350...849       0000000000100002017070416543220170704886096                        1236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abSelected="1" workbookViewId="0">
      <selection activeCell="B20" sqref="B20:B22"/>
    </sheetView>
  </sheetViews>
  <sheetFormatPr defaultRowHeight="12.75" x14ac:dyDescent="0.2"/>
  <cols>
    <col min="1" max="1" width="4" bestFit="1" customWidth="1"/>
    <col min="2" max="2" width="11.42578125" bestFit="1" customWidth="1"/>
    <col min="3" max="3" width="8.28515625" customWidth="1"/>
    <col min="4" max="4" width="19.42578125" customWidth="1"/>
    <col min="5" max="5" width="9.5703125" bestFit="1" customWidth="1"/>
    <col min="6" max="6" width="27.5703125" bestFit="1" customWidth="1"/>
    <col min="7" max="7" width="20.5703125" bestFit="1" customWidth="1"/>
    <col min="8" max="8" width="20.42578125" bestFit="1" customWidth="1"/>
    <col min="9" max="9" width="12.5703125" bestFit="1" customWidth="1"/>
    <col min="10" max="10" width="12.85546875" bestFit="1" customWidth="1"/>
    <col min="11" max="11" width="14.42578125" bestFit="1" customWidth="1"/>
    <col min="12" max="12" width="12.85546875" customWidth="1"/>
    <col min="13" max="13" width="17.140625" customWidth="1"/>
    <col min="14" max="14" width="12.7109375" customWidth="1"/>
    <col min="15" max="15" width="16.28515625" bestFit="1" customWidth="1"/>
    <col min="16" max="16" width="6.140625" bestFit="1" customWidth="1"/>
    <col min="18" max="18" width="14.140625" customWidth="1"/>
    <col min="19" max="19" width="17.140625" customWidth="1"/>
  </cols>
  <sheetData>
    <row r="1" spans="2:19" ht="38.25" x14ac:dyDescent="0.2">
      <c r="B1" s="94" t="s">
        <v>24</v>
      </c>
      <c r="C1" s="95" t="s">
        <v>26</v>
      </c>
      <c r="D1" s="97" t="s">
        <v>55</v>
      </c>
      <c r="E1" s="97" t="s">
        <v>28</v>
      </c>
      <c r="F1" s="98" t="s">
        <v>29</v>
      </c>
      <c r="G1" s="98" t="s">
        <v>30</v>
      </c>
      <c r="H1" s="98" t="s">
        <v>31</v>
      </c>
      <c r="I1" s="98" t="s">
        <v>32</v>
      </c>
      <c r="J1" s="98" t="s">
        <v>33</v>
      </c>
      <c r="K1" s="98" t="s">
        <v>34</v>
      </c>
      <c r="L1" s="95" t="s">
        <v>35</v>
      </c>
      <c r="M1" s="97" t="s">
        <v>36</v>
      </c>
      <c r="N1" s="95" t="s">
        <v>37</v>
      </c>
      <c r="O1" s="94" t="s">
        <v>38</v>
      </c>
      <c r="P1" s="94" t="s">
        <v>25</v>
      </c>
      <c r="Q1">
        <v>1</v>
      </c>
      <c r="R1" s="97" t="s">
        <v>68</v>
      </c>
      <c r="S1" s="97" t="s">
        <v>80</v>
      </c>
    </row>
    <row r="2" spans="2:19" x14ac:dyDescent="0.2">
      <c r="B2" s="94"/>
      <c r="C2" s="95">
        <v>0</v>
      </c>
      <c r="D2" s="97" t="s">
        <v>42</v>
      </c>
      <c r="E2" s="97">
        <v>0</v>
      </c>
      <c r="F2" s="98" t="s">
        <v>42</v>
      </c>
      <c r="G2" s="98" t="s">
        <v>42</v>
      </c>
      <c r="H2" s="98">
        <v>0</v>
      </c>
      <c r="I2" s="98">
        <v>0</v>
      </c>
      <c r="J2" s="98">
        <v>0</v>
      </c>
      <c r="K2" s="98">
        <v>0</v>
      </c>
      <c r="L2" s="95"/>
      <c r="M2" s="97" t="s">
        <v>42</v>
      </c>
      <c r="N2" s="95" t="s">
        <v>42</v>
      </c>
      <c r="O2" s="94" t="s">
        <v>42</v>
      </c>
      <c r="P2" s="94" t="s">
        <v>42</v>
      </c>
    </row>
    <row r="3" spans="2:19" x14ac:dyDescent="0.2">
      <c r="B3" s="96">
        <v>2</v>
      </c>
      <c r="C3" s="96">
        <v>10</v>
      </c>
      <c r="D3" s="96">
        <v>20</v>
      </c>
      <c r="E3" s="96">
        <v>2</v>
      </c>
      <c r="F3" s="96">
        <v>21</v>
      </c>
      <c r="G3" s="96">
        <v>21</v>
      </c>
      <c r="H3" s="96">
        <v>3</v>
      </c>
      <c r="I3" s="96">
        <v>12</v>
      </c>
      <c r="J3" s="96">
        <v>8</v>
      </c>
      <c r="K3" s="96">
        <v>6</v>
      </c>
      <c r="L3" s="96">
        <v>8</v>
      </c>
      <c r="M3" s="96">
        <v>30</v>
      </c>
      <c r="N3" s="96">
        <v>6</v>
      </c>
      <c r="O3" s="96">
        <v>20</v>
      </c>
      <c r="P3" s="96">
        <v>50</v>
      </c>
    </row>
    <row r="4" spans="2:19" x14ac:dyDescent="0.2">
      <c r="B4">
        <v>50</v>
      </c>
      <c r="C4">
        <v>264465</v>
      </c>
      <c r="D4">
        <v>169389</v>
      </c>
      <c r="E4">
        <v>5</v>
      </c>
      <c r="F4" t="s">
        <v>222</v>
      </c>
      <c r="G4" t="s">
        <v>272</v>
      </c>
      <c r="H4">
        <v>0</v>
      </c>
      <c r="I4" s="101">
        <v>250</v>
      </c>
      <c r="J4" s="99">
        <v>42901</v>
      </c>
      <c r="K4" s="100">
        <v>0.70453703703703707</v>
      </c>
      <c r="L4" s="99">
        <v>42926</v>
      </c>
      <c r="M4" t="str">
        <f ca="1">"NAB"&amp;TEXT(RANDBETWEEN(1000,9999),"0")</f>
        <v>NAB9547</v>
      </c>
      <c r="N4">
        <v>1007</v>
      </c>
      <c r="O4" t="s">
        <v>224</v>
      </c>
      <c r="P4" t="s">
        <v>42</v>
      </c>
      <c r="R4" t="str">
        <f ca="1">"NAB"&amp;TEXT(RANDBETWEEN(1000,9999),"0")</f>
        <v>NAB5373</v>
      </c>
      <c r="S4" t="str">
        <f ca="1">IF($Q$1=1,"VI",IF($Q$1=2,"MC",IF($Q$1=3,"AM",IF($Q$1=4,"DI",IF($Q$1=5,"JC","UK")))))&amp;TEXT(RANDBETWEEN(420000,990000),"0")&amp;"…"&amp;TEXT(RANDBETWEEN(1,999),"000")</f>
        <v>VI940169…575</v>
      </c>
    </row>
    <row r="5" spans="2:19" x14ac:dyDescent="0.2">
      <c r="B5">
        <v>50</v>
      </c>
      <c r="C5">
        <v>264465</v>
      </c>
      <c r="D5">
        <v>175107</v>
      </c>
      <c r="E5">
        <v>5</v>
      </c>
      <c r="F5" t="s">
        <v>162</v>
      </c>
      <c r="G5" t="s">
        <v>210</v>
      </c>
      <c r="H5">
        <v>0</v>
      </c>
      <c r="I5" s="101">
        <v>1000</v>
      </c>
      <c r="J5" s="99">
        <v>42917</v>
      </c>
      <c r="K5" s="100">
        <v>0.37109953703703707</v>
      </c>
      <c r="L5" s="99">
        <v>42926</v>
      </c>
      <c r="M5" t="str">
        <f t="shared" ref="M5:M6" ca="1" si="0">"NAB"&amp;TEXT(RANDBETWEEN(1000,9999),"0")</f>
        <v>NAB3108</v>
      </c>
      <c r="N5">
        <v>1007</v>
      </c>
      <c r="O5" t="s">
        <v>225</v>
      </c>
      <c r="P5" t="s">
        <v>42</v>
      </c>
      <c r="R5" t="str">
        <f t="shared" ref="R5:R9" ca="1" si="1">"NAB"&amp;TEXT(RANDBETWEEN(1000,9999),"0")</f>
        <v>NAB2076</v>
      </c>
      <c r="S5" t="str">
        <f t="shared" ref="S5:S9" ca="1" si="2">IF($Q$1=1,"VI",IF($Q$1=2,"MC",IF($Q$1=3,"AM",IF($Q$1=4,"DI",IF($Q$1=5,"JC","UK")))))&amp;TEXT(RANDBETWEEN(420000,990000),"0")&amp;"…"&amp;TEXT(RANDBETWEEN(1,999),"000")</f>
        <v>VI917606…185</v>
      </c>
    </row>
    <row r="6" spans="2:19" x14ac:dyDescent="0.2">
      <c r="B6">
        <v>50</v>
      </c>
      <c r="C6">
        <v>264465</v>
      </c>
      <c r="D6">
        <v>168652</v>
      </c>
      <c r="E6">
        <v>5</v>
      </c>
      <c r="F6" t="s">
        <v>182</v>
      </c>
      <c r="G6" t="s">
        <v>211</v>
      </c>
      <c r="H6">
        <v>0</v>
      </c>
      <c r="I6" s="101">
        <v>120</v>
      </c>
      <c r="J6" s="99">
        <v>42918</v>
      </c>
      <c r="K6" s="100">
        <v>1.4345023148148099</v>
      </c>
      <c r="L6" s="99">
        <v>42926</v>
      </c>
      <c r="M6" t="str">
        <f t="shared" ca="1" si="0"/>
        <v>NAB6332</v>
      </c>
      <c r="N6">
        <v>1007</v>
      </c>
      <c r="O6" t="s">
        <v>225</v>
      </c>
      <c r="P6" t="s">
        <v>42</v>
      </c>
      <c r="R6" t="str">
        <f t="shared" ca="1" si="1"/>
        <v>NAB9868</v>
      </c>
      <c r="S6" t="str">
        <f ca="1">IF($Q$1=1,"VI",IF($Q$1=2,"MC",IF($Q$1=3,"AM",IF($Q$1=4,"DI",IF($Q$1=5,"JC","UK")))))&amp;TEXT(RANDBETWEEN(420000,990000),"0")&amp;"…"&amp;TEXT(RANDBETWEEN(1,999),"000")</f>
        <v>VI857621…887</v>
      </c>
    </row>
    <row r="7" spans="2:19" x14ac:dyDescent="0.2">
      <c r="B7">
        <v>50</v>
      </c>
      <c r="C7">
        <v>264465</v>
      </c>
      <c r="D7">
        <v>10111283197</v>
      </c>
      <c r="E7">
        <v>25</v>
      </c>
      <c r="F7" t="s">
        <v>223</v>
      </c>
      <c r="G7" t="s">
        <v>214</v>
      </c>
      <c r="H7">
        <v>0</v>
      </c>
      <c r="I7" s="101">
        <v>97</v>
      </c>
      <c r="J7" s="99">
        <v>42916</v>
      </c>
      <c r="K7" s="100"/>
      <c r="L7" s="99">
        <v>42926</v>
      </c>
      <c r="M7" t="s">
        <v>237</v>
      </c>
      <c r="N7">
        <v>1007</v>
      </c>
      <c r="O7" t="s">
        <v>226</v>
      </c>
      <c r="R7" t="str">
        <f t="shared" ca="1" si="1"/>
        <v>NAB2961</v>
      </c>
      <c r="S7" t="str">
        <f t="shared" ca="1" si="2"/>
        <v>VI941060…081</v>
      </c>
    </row>
    <row r="8" spans="2:19" x14ac:dyDescent="0.2">
      <c r="B8">
        <v>50</v>
      </c>
      <c r="C8">
        <v>264465</v>
      </c>
      <c r="D8">
        <v>10106955148</v>
      </c>
      <c r="E8">
        <v>5</v>
      </c>
      <c r="F8" t="s">
        <v>222</v>
      </c>
      <c r="G8" t="s">
        <v>215</v>
      </c>
      <c r="H8">
        <v>0</v>
      </c>
      <c r="I8" s="101">
        <v>94</v>
      </c>
      <c r="J8" s="99">
        <v>42917</v>
      </c>
      <c r="K8" s="100">
        <v>1.64300925925924</v>
      </c>
      <c r="L8" s="99">
        <v>42926</v>
      </c>
      <c r="M8" t="s">
        <v>238</v>
      </c>
      <c r="N8">
        <v>1007</v>
      </c>
      <c r="O8" t="s">
        <v>224</v>
      </c>
      <c r="R8" t="str">
        <f t="shared" ca="1" si="1"/>
        <v>NAB9851</v>
      </c>
      <c r="S8" t="str">
        <f t="shared" ca="1" si="2"/>
        <v>VI876199…902</v>
      </c>
    </row>
    <row r="9" spans="2:19" x14ac:dyDescent="0.2">
      <c r="B9">
        <v>50</v>
      </c>
      <c r="C9">
        <v>264465</v>
      </c>
      <c r="D9">
        <v>10132695114</v>
      </c>
      <c r="E9">
        <v>5</v>
      </c>
      <c r="F9" t="s">
        <v>223</v>
      </c>
      <c r="G9" t="s">
        <v>216</v>
      </c>
      <c r="H9">
        <v>0</v>
      </c>
      <c r="I9" s="101">
        <v>99</v>
      </c>
      <c r="J9" s="99">
        <v>42921</v>
      </c>
      <c r="K9" s="100">
        <v>2.07554398148145</v>
      </c>
      <c r="L9" s="99">
        <v>42926</v>
      </c>
      <c r="N9">
        <v>1007</v>
      </c>
      <c r="O9" t="s">
        <v>226</v>
      </c>
      <c r="R9" t="str">
        <f t="shared" ca="1" si="1"/>
        <v>NAB3485</v>
      </c>
      <c r="S9" t="str">
        <f t="shared" ca="1" si="2"/>
        <v>VI834512…791</v>
      </c>
    </row>
    <row r="16" spans="2:19" x14ac:dyDescent="0.2">
      <c r="Q16" t="s">
        <v>42</v>
      </c>
    </row>
    <row r="20" spans="1:2" x14ac:dyDescent="0.2">
      <c r="A20" s="102">
        <f ca="1">LEN((B20))</f>
        <v>219</v>
      </c>
      <c r="B20" t="str">
        <f ca="1">CONCATENATE(TEXT(B4,"00"),CONCATENATE(REPT($C$2,$C$3-LEN(C4)),C4),CONCATENATE(REPT($D$2,$D$3-LEN(D4)-(11-LEN(D4))),REPT("0",11-LEN(D4)),D4),CONCATENATE(REPT($E$2,$E$3-LEN(E4)),E4),CONCATENATE(F4,REPT($F$2,$F$3-LEN(F4))),CONCATENATE(G4,REPT($G$2,$G$3-LEN(G4))),CONCATENATE(H4,REPT($H$2,$H$3-LEN(H4))),CONCATENATE(REPT($I$2,$I$3-LEN(TEXT(I4*100,"0"))),TEXT(I4*100,"0")),CONCATENATE(TEXT(YEAR(J4),"0000"),TEXT(MONTH(J4),"00"),TEXT(DAY(J4),"00")),CONCATENATE(TEXT(HOUR(K4),"00"),TEXT(MINUTE(K4),"00"),TEXT(SECOND(K4),"00")),CONCATENATE(TEXT(YEAR(L4),"0000"),TEXT(MONTH(L4),"00"),TEXT(DAY(L4),"00")),CONCATENATE(M4,REPT($M$2,$M$3-LEN(M4))),CONCATENATE(N4,REPT($N$2,$N$3-LEN(N4))),CONCATENATE(O4,REPT($O$2,$O$3-LEN(O4))),CONCATENATE(P4,REPT($P$2,$P$3-LEN(P4))))</f>
        <v xml:space="preserve">500000264465         0000016938905PBW5017              DI846216…194         0000000000250002017061516543220170710NAB9547                       1007  WEB_REC                                                               </v>
      </c>
    </row>
    <row r="21" spans="1:2" x14ac:dyDescent="0.2">
      <c r="A21" s="102">
        <f t="shared" ref="A21:A25" ca="1" si="3">LEN((B21))</f>
        <v>219</v>
      </c>
      <c r="B21" t="str">
        <f t="shared" ref="B21:B22" ca="1" si="4">CONCATENATE(TEXT(B5,"00"),CONCATENATE(REPT($C$2,$C$3-LEN(C5)),C5),CONCATENATE(REPT($D$2,$D$3-LEN(D5)-(11-LEN(D5))),REPT("0",11-LEN(D5)),D5),CONCATENATE(REPT($E$2,$E$3-LEN(E5)),E5),CONCATENATE(F5,REPT($F$2,$F$3-LEN(F5))),CONCATENATE(G5,REPT($G$2,$G$3-LEN(G5))),CONCATENATE(H5,REPT($H$2,$H$3-LEN(H5))),CONCATENATE(REPT($I$2,$I$3-LEN(TEXT(I5*100,"0"))),TEXT(I5*100,"0")),CONCATENATE(TEXT(YEAR(J5),"0000"),TEXT(MONTH(J5),"00"),TEXT(DAY(J5),"00")),CONCATENATE(TEXT(HOUR(K5),"00"),TEXT(MINUTE(K5),"00"),TEXT(SECOND(K5),"00")),CONCATENATE(TEXT(YEAR(L5),"0000"),TEXT(MONTH(L5),"00"),TEXT(DAY(L5),"00")),CONCATENATE(M5,REPT($M$2,$M$3-LEN(M5))),CONCATENATE(N5,REPT($N$2,$N$3-LEN(N5))),CONCATENATE(O5,REPT($O$2,$O$3-LEN(O5))),CONCATENATE(P5,REPT($P$2,$P$3-LEN(P5))))</f>
        <v xml:space="preserve">500000264465         0000017510705PBP5011              DI846216…195         0000000001000002017070108542320170710NAB3108                       1007  IVC_REC                                                               </v>
      </c>
    </row>
    <row r="22" spans="1:2" x14ac:dyDescent="0.2">
      <c r="A22" s="102">
        <f t="shared" ca="1" si="3"/>
        <v>219</v>
      </c>
      <c r="B22" t="str">
        <f t="shared" ca="1" si="4"/>
        <v xml:space="preserve">500000264465         0000016865205PBP5012              AM817218…100         0000000000120002017070210254120170710NAB6332                       1007  IVC_REC                                                               </v>
      </c>
    </row>
    <row r="23" spans="1:2" x14ac:dyDescent="0.2">
      <c r="A23" s="102">
        <f t="shared" si="3"/>
        <v>219</v>
      </c>
      <c r="B23" t="str">
        <f t="shared" ref="B20:B25" si="5">CONCATENATE(TEXT(B7,"00"),CONCATENATE(REPT($C$2,$C$3-LEN(C7)),C7),CONCATENATE(REPT($D$2,$D$3-LEN(D7)-(11-LEN(D7))),REPT("0",11-LEN(D7)),D7),CONCATENATE(REPT($E$2,$E$3-LEN(E7)),E7),CONCATENATE(F7,REPT($F$2,$F$3-LEN(F7))),CONCATENATE(G7,REPT($G$2,$G$3-LEN(G7))),CONCATENATE(H7,REPT($H$2,$H$3-LEN(H7))),CONCATENATE(REPT($I$2,$I$3-LEN(TEXT(I7*100,"0"))),TEXT(I7*100,"0")),CONCATENATE(TEXT(YEAR(J7),"0000"),TEXT(MONTH(J7),"00"),TEXT(DAY(J7),"00")),CONCATENATE(TEXT(HOUR(K7),"00"),TEXT(MINUTE(K7),"00"),TEXT(SECOND(K7),"00")),CONCATENATE(TEXT(YEAR(L7),"0000"),TEXT(MONTH(L7),"00"),TEXT(DAY(L7),"00")),CONCATENATE(M7,REPT($M$2,$M$3-LEN(M7))),CONCATENATE(N7,REPT($N$2,$N$3-LEN(N7))),CONCATENATE(O7,REPT($O$2,$O$3-LEN(O7))),CONCATENATE(P7,REPT($P$2,$P$3-LEN(P7))))</f>
        <v xml:space="preserve">500000264465         1011128319725PBP5018              VI501343…854         0000000000097002017063000000020170710NAB1719                       1007  ERR                                                                   </v>
      </c>
    </row>
    <row r="24" spans="1:2" x14ac:dyDescent="0.2">
      <c r="A24" s="102">
        <f t="shared" si="3"/>
        <v>219</v>
      </c>
      <c r="B24" t="str">
        <f t="shared" si="5"/>
        <v xml:space="preserve">500000264465         1010695514805PBW5017              MC746265…405         0000000000094002017070115255620170710NAB6376                       1007  WEB_REC                                                               </v>
      </c>
    </row>
    <row r="25" spans="1:2" x14ac:dyDescent="0.2">
      <c r="A25" s="102">
        <f t="shared" si="3"/>
        <v>219</v>
      </c>
      <c r="B25" t="str">
        <f t="shared" si="5"/>
        <v xml:space="preserve">500000264465         1013269511405PBP5018              VI518370…644         0000000000099002017070501484720170710                              1007  ERR                                                                   </v>
      </c>
    </row>
    <row r="26" spans="1:2" x14ac:dyDescent="0.2">
      <c r="A26" s="102"/>
    </row>
    <row r="27" spans="1:2" x14ac:dyDescent="0.2">
      <c r="A27" s="102"/>
    </row>
    <row r="28" spans="1:2" x14ac:dyDescent="0.2">
      <c r="A28" s="102"/>
    </row>
    <row r="39" spans="9:9" x14ac:dyDescent="0.2">
      <c r="I39" s="99"/>
    </row>
    <row r="40" spans="9:9" x14ac:dyDescent="0.2">
      <c r="I40" s="9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Title Page</vt:lpstr>
      <vt:lpstr>NAB CreditCards</vt:lpstr>
      <vt:lpstr>NAB DATA</vt:lpstr>
      <vt:lpstr>COMPOSE_NAB_dev</vt:lpstr>
      <vt:lpstr>COMPOSE_NAB</vt:lpstr>
      <vt:lpstr>Ref_ProjectJobLogNO</vt:lpstr>
      <vt:lpstr>'Title Page'!Ref_ProjectName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Danila Tatsenko</dc:creator>
  <cp:lastModifiedBy>Danila Tatsenko</cp:lastModifiedBy>
  <dcterms:created xsi:type="dcterms:W3CDTF">2017-07-04T01:44:38Z</dcterms:created>
  <dcterms:modified xsi:type="dcterms:W3CDTF">2018-11-07T02:15:37Z</dcterms:modified>
</cp:coreProperties>
</file>