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eita.taft/Documents/projects/reports/DR-439 2023 Roadmap/"/>
    </mc:Choice>
  </mc:AlternateContent>
  <xr:revisionPtr revIDLastSave="0" documentId="13_ncr:1_{4313DFD7-A432-E441-B04E-BD78E0E8D063}" xr6:coauthVersionLast="47" xr6:coauthVersionMax="47" xr10:uidLastSave="{00000000-0000-0000-0000-000000000000}"/>
  <bookViews>
    <workbookView xWindow="64580" yWindow="500" windowWidth="37820" windowHeight="28300" xr2:uid="{00000000-000D-0000-FFFF-FFFF00000000}"/>
  </bookViews>
  <sheets>
    <sheet name="Summary" sheetId="8" r:id="rId1"/>
    <sheet name="Club Rates" sheetId="4" r:id="rId2"/>
    <sheet name="Features" sheetId="10" r:id="rId3"/>
    <sheet name="Conversion" sheetId="15" r:id="rId4"/>
    <sheet name="Friends" sheetId="17" r:id="rId5"/>
    <sheet name="club_data" sheetId="3" r:id="rId6"/>
    <sheet name="feature_data" sheetId="9" r:id="rId7"/>
    <sheet name="conv_data" sheetId="14" r:id="rId8"/>
    <sheet name="friend_data" sheetId="16" r:id="rId9"/>
  </sheets>
  <calcPr calcId="191029"/>
  <pivotCaches>
    <pivotCache cacheId="13" r:id="rId10"/>
    <pivotCache cacheId="14" r:id="rId11"/>
    <pivotCache cacheId="15" r:id="rId12"/>
    <pivotCache cacheId="16" r:id="rId13"/>
    <pivotCache cacheId="17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6" i="4" l="1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3" i="4"/>
  <c r="H92" i="4"/>
  <c r="H91" i="4"/>
  <c r="H90" i="4"/>
  <c r="H89" i="4"/>
  <c r="H88" i="4"/>
  <c r="H87" i="4"/>
  <c r="G93" i="4"/>
  <c r="G92" i="4"/>
  <c r="G91" i="4"/>
  <c r="G90" i="4"/>
  <c r="G89" i="4"/>
  <c r="G88" i="4"/>
  <c r="G87" i="4"/>
  <c r="M52" i="17"/>
  <c r="M50" i="17"/>
  <c r="M51" i="17"/>
  <c r="M49" i="17"/>
  <c r="M48" i="17"/>
  <c r="L52" i="17"/>
  <c r="K52" i="17"/>
  <c r="K51" i="17"/>
  <c r="L51" i="17"/>
  <c r="K50" i="17"/>
  <c r="L50" i="17"/>
  <c r="L49" i="17"/>
  <c r="K49" i="17"/>
  <c r="K48" i="17"/>
  <c r="E14" i="8"/>
  <c r="F14" i="8"/>
  <c r="F13" i="8"/>
  <c r="F12" i="8"/>
  <c r="E13" i="8"/>
  <c r="E12" i="8"/>
</calcChain>
</file>

<file path=xl/sharedStrings.xml><?xml version="1.0" encoding="utf-8"?>
<sst xmlns="http://schemas.openxmlformats.org/spreadsheetml/2006/main" count="952" uniqueCount="294">
  <si>
    <t>APP_NAME</t>
  </si>
  <si>
    <t>CLUB_USERS</t>
  </si>
  <si>
    <t>28+ days</t>
  </si>
  <si>
    <t>0 days</t>
  </si>
  <si>
    <t>1-4 days</t>
  </si>
  <si>
    <t>5-9 days</t>
  </si>
  <si>
    <t>14-27 days</t>
  </si>
  <si>
    <t>casino</t>
  </si>
  <si>
    <t>10-13 days</t>
  </si>
  <si>
    <t>slotzilla</t>
  </si>
  <si>
    <t>NON_CLUB_USERS</t>
  </si>
  <si>
    <t>Grand Total</t>
  </si>
  <si>
    <t>in club</t>
  </si>
  <si>
    <t>not in club</t>
  </si>
  <si>
    <t>Club recommendations based on play behavior</t>
  </si>
  <si>
    <t>Club Idea:</t>
  </si>
  <si>
    <t>Notifications sent to existing members in recommended clubs to recruit player for their club</t>
  </si>
  <si>
    <t>Club count based on a user that is tied to a club ID since 2021</t>
  </si>
  <si>
    <t>app</t>
  </si>
  <si>
    <t>BFC</t>
  </si>
  <si>
    <t>% in Club</t>
  </si>
  <si>
    <t>% not in Club</t>
  </si>
  <si>
    <t>JMS</t>
  </si>
  <si>
    <t>App</t>
  </si>
  <si>
    <t>Total</t>
  </si>
  <si>
    <t>Percentage of Players in Clubs</t>
  </si>
  <si>
    <t>New/Idle player club w/a mascot for trial period</t>
  </si>
  <si>
    <t>During trial period in club, play behavior is accessed</t>
  </si>
  <si>
    <r>
      <rPr>
        <b/>
        <sz val="12"/>
        <color theme="1"/>
        <rFont val="Calibri"/>
        <family val="2"/>
        <scheme val="minor"/>
      </rPr>
      <t>BFC - 17%</t>
    </r>
    <r>
      <rPr>
        <sz val="12"/>
        <color theme="1"/>
        <rFont val="Calibri"/>
        <family val="2"/>
        <scheme val="minor"/>
      </rPr>
      <t xml:space="preserve"> | </t>
    </r>
    <r>
      <rPr>
        <b/>
        <sz val="12"/>
        <color theme="1"/>
        <rFont val="Calibri"/>
        <family val="2"/>
        <scheme val="minor"/>
      </rPr>
      <t>JMS - 18%</t>
    </r>
    <r>
      <rPr>
        <sz val="12"/>
        <color theme="1"/>
        <rFont val="Calibri"/>
        <family val="2"/>
        <scheme val="minor"/>
      </rPr>
      <t xml:space="preserve"> | </t>
    </r>
    <r>
      <rPr>
        <b/>
        <sz val="12"/>
        <color theme="1"/>
        <rFont val="Calibri"/>
        <family val="2"/>
        <scheme val="minor"/>
      </rPr>
      <t>Total - 17%</t>
    </r>
    <r>
      <rPr>
        <sz val="12"/>
        <color theme="1"/>
        <rFont val="Calibri"/>
        <family val="2"/>
        <scheme val="minor"/>
      </rPr>
      <t xml:space="preserve"> | are in clubs</t>
    </r>
  </si>
  <si>
    <t>SET (start_date, end_date) = ('2022-01-01', '2022-06-30');</t>
  </si>
  <si>
    <t xml:space="preserve"> </t>
  </si>
  <si>
    <t>SELECT</t>
  </si>
  <si>
    <t xml:space="preserve">  app_name,</t>
  </si>
  <si>
    <t xml:space="preserve">  CASE WHEN datediff(day, max_date, $end_date) = 0 THEN '0 days'</t>
  </si>
  <si>
    <t xml:space="preserve">       WHEN datediff(day, max_date, $end_date) BETWEEN 1 AND 4 THEN '1-4 days'</t>
  </si>
  <si>
    <t xml:space="preserve">       WHEN datediff(day, max_date, $end_date) BETWEEN 5 AND 9 THEN '5-9 days'</t>
  </si>
  <si>
    <t xml:space="preserve">       WHEN datediff(day, max_date, $end_date) BETWEEN 10 AND 13 THEN '10-13 days'</t>
  </si>
  <si>
    <t xml:space="preserve">       WHEN datediff(day, max_date, $end_date) BETWEEN 14 AND 27 THEN '14-27 days'</t>
  </si>
  <si>
    <t xml:space="preserve">       WHEN datediff(day, max_date, $end_date) &gt;= 28 THEN '28+ days'</t>
  </si>
  <si>
    <t xml:space="preserve">  count(distinct CASE WHEN club.user_id IS NULL THEN game.user_id END) as non_club_users,</t>
  </si>
  <si>
    <t xml:space="preserve">  count(distinct CASE WHEN club.user_id IS NOT NULL THEN game.user_id END) as club_users</t>
  </si>
  <si>
    <t>FROM (</t>
  </si>
  <si>
    <t xml:space="preserve">    select</t>
  </si>
  <si>
    <t xml:space="preserve">        NAME:event_data.appName::string as app_name,</t>
  </si>
  <si>
    <t xml:space="preserve">        NAME:event_data.appUserId::string as user_id,</t>
  </si>
  <si>
    <t xml:space="preserve">        max(to_date(date_time)) as max_date</t>
  </si>
  <si>
    <t xml:space="preserve">    from sag_production_db.public.raw_data</t>
  </si>
  <si>
    <t xml:space="preserve">    where to_date(date_time) between $start_date and $end_date</t>
  </si>
  <si>
    <t xml:space="preserve">    group by app_name, user_id</t>
  </si>
  <si>
    <t xml:space="preserve"> ) game</t>
  </si>
  <si>
    <t>LEFT JOIN (</t>
  </si>
  <si>
    <t xml:space="preserve">        app_name as app,</t>
  </si>
  <si>
    <t xml:space="preserve">        cast(player_id as string) as user_id</t>
  </si>
  <si>
    <t xml:space="preserve">    from SAG_PRODUCTION_DB.PUBLIC.ETL_PLAYER_CLUB</t>
  </si>
  <si>
    <t xml:space="preserve">    where to_date(date_time) between '2021-01-01' and $end_date</t>
  </si>
  <si>
    <t xml:space="preserve">        and club_id is not null</t>
  </si>
  <si>
    <t xml:space="preserve">    group by app, user_id</t>
  </si>
  <si>
    <t xml:space="preserve"> ) club</t>
  </si>
  <si>
    <t>ON game.user_id = club.user_id AND game.app_name = club.app</t>
  </si>
  <si>
    <t>WHERE app_name in ('casino', 'slotzilla')</t>
  </si>
  <si>
    <t>GROUP BY app_name, days_idle</t>
  </si>
  <si>
    <t>ORDER BY app_name</t>
  </si>
  <si>
    <t>Query</t>
  </si>
  <si>
    <t>0 days = active user</t>
  </si>
  <si>
    <t>1-4 days, etc. = user's last date in the game was 1-4 days ago, etc.</t>
  </si>
  <si>
    <t>The above rates are based on all users - active and inactive.</t>
  </si>
  <si>
    <t xml:space="preserve">  END as days_inactive,</t>
  </si>
  <si>
    <t>DAYS_INACTIVE</t>
  </si>
  <si>
    <t>days inactive</t>
  </si>
  <si>
    <t>Days Inactive based on user's last event in the game since the end of June (6/30)</t>
  </si>
  <si>
    <t>2022-07</t>
  </si>
  <si>
    <t>2022-06</t>
  </si>
  <si>
    <t>2022-05</t>
  </si>
  <si>
    <t>2022-04</t>
  </si>
  <si>
    <t>2022-03</t>
  </si>
  <si>
    <t>2022-02</t>
  </si>
  <si>
    <t>2022-01</t>
  </si>
  <si>
    <t>LUCKY_LIST_PLAYERS</t>
  </si>
  <si>
    <t>MISSION_PLAYERS</t>
  </si>
  <si>
    <t>TREASURES_PLAYERS</t>
  </si>
  <si>
    <t>TOTAL_USERS</t>
  </si>
  <si>
    <t>MONTH</t>
  </si>
  <si>
    <t>Missions</t>
  </si>
  <si>
    <t>Lucky List</t>
  </si>
  <si>
    <t>Treasures</t>
  </si>
  <si>
    <t>Month</t>
  </si>
  <si>
    <t>Features</t>
  </si>
  <si>
    <t>SET (start_date, end_date) = ('2022-01-01', '2022-07-31');</t>
  </si>
  <si>
    <t xml:space="preserve">    users.app_name</t>
  </si>
  <si>
    <t xml:space="preserve">    , users.month</t>
  </si>
  <si>
    <t xml:space="preserve">    , COUNT(DISTINCT users.user_id) AS total_users</t>
  </si>
  <si>
    <t xml:space="preserve">    , COUNT(DISTINCT Case When collection_id IS NOT NULL Then users.user_id End) as treasures_players</t>
  </si>
  <si>
    <t xml:space="preserve">    , COUNT(DISTINCT Case When event_name = 'awardMissionStep' Then users.user_id End) as mission_players</t>
  </si>
  <si>
    <t xml:space="preserve">    , COUNT(DISTINCT Case When is_weekly Then users.user_id End) as lucky_list_players</t>
  </si>
  <si>
    <t xml:space="preserve">  Select</t>
  </si>
  <si>
    <t xml:space="preserve">    app_name</t>
  </si>
  <si>
    <t xml:space="preserve">    , to_varchar(date, 'YYYY-MM') as month</t>
  </si>
  <si>
    <t xml:space="preserve">    , player_id::string as user_id</t>
  </si>
  <si>
    <t xml:space="preserve">  From sag_production_db.public.fact_daily_key_kpi</t>
  </si>
  <si>
    <t xml:space="preserve">  Where date between $start_date and $end_date</t>
  </si>
  <si>
    <t xml:space="preserve">  Group by app_name, month, player_id</t>
  </si>
  <si>
    <t>) users</t>
  </si>
  <si>
    <t xml:space="preserve">  select</t>
  </si>
  <si>
    <t xml:space="preserve">    to_varchar(to_date(date_time), 'YYYY-MM') as month</t>
  </si>
  <si>
    <t xml:space="preserve">    , NAME:event_data.appUserId::string as user_id</t>
  </si>
  <si>
    <t xml:space="preserve">    , NAME:event_data.appName::string as app_name</t>
  </si>
  <si>
    <t xml:space="preserve">    , NAME:event_data.data.eventName::string as event_name</t>
  </si>
  <si>
    <t xml:space="preserve">    , NAME:event_data.data.eventData."extraData.collectionSetID"::string as collection_id</t>
  </si>
  <si>
    <t xml:space="preserve">    , array_contains('weekly'::variant, parse_json(NAME:event_data.data.eventData.tags)) as is_weekly</t>
  </si>
  <si>
    <t xml:space="preserve">  from sag_production_db.public.raw_data</t>
  </si>
  <si>
    <t xml:space="preserve">  where to_date(date_time) between $start_date and $end_date</t>
  </si>
  <si>
    <t xml:space="preserve">    And NAME:event_data.data.eventData.eventType In ('missions', 'collections')</t>
  </si>
  <si>
    <t xml:space="preserve">    And NAME:event_data.data.eventName In ('awardMissionStep', 'productPackageRedemption')</t>
  </si>
  <si>
    <t>) features</t>
  </si>
  <si>
    <t xml:space="preserve">ON users.app_name = features.app_name </t>
  </si>
  <si>
    <t xml:space="preserve">    AND users.month = features.month</t>
  </si>
  <si>
    <t xml:space="preserve">    AND users.user_id = features.user_id</t>
  </si>
  <si>
    <t>GROUP BY</t>
  </si>
  <si>
    <t>ORDER BY</t>
  </si>
  <si>
    <t xml:space="preserve">    , users.month;</t>
  </si>
  <si>
    <t>Percent engagement based on users that collected an award at any step</t>
  </si>
  <si>
    <t>An average of 72% of club users are active vs 24% for non-club users.</t>
  </si>
  <si>
    <t>Club  Users Remain More Active Than Non-Club Users</t>
  </si>
  <si>
    <t>See Club Rates tab for a breakdown by game and days inactive.</t>
  </si>
  <si>
    <t>*Days Inactive based on user's last event in the game since June (6/30)*</t>
  </si>
  <si>
    <t>**MAU is based on distinct count of users (not rolling users)**</t>
  </si>
  <si>
    <t>Percentage of Players Engaged in Features</t>
  </si>
  <si>
    <t>Treasures has been on a downward decline since the start of the year</t>
  </si>
  <si>
    <t>*Player engagement based on user's that collected an award at any step*</t>
  </si>
  <si>
    <t>Club Rates</t>
  </si>
  <si>
    <t>See Features tab for a visual by game and cumulative totals.</t>
  </si>
  <si>
    <t>Users collecting treasures rewards has been declining an average of 2% MoM.</t>
  </si>
  <si>
    <t>Missions and Lucky List have slightly increased in player engagement since January</t>
  </si>
  <si>
    <t>Missions have increased by an average of 1% and Lucky List by 0.2% MoM.</t>
  </si>
  <si>
    <t>Lower rate due to A/B Testing?</t>
  </si>
  <si>
    <t>INSTALL_MONTH</t>
  </si>
  <si>
    <t>(All)</t>
  </si>
  <si>
    <t>Install Month</t>
  </si>
  <si>
    <t>1-month conversion</t>
  </si>
  <si>
    <t>7-day conversion</t>
  </si>
  <si>
    <t>2-week conversion</t>
  </si>
  <si>
    <t>30+ conversion</t>
  </si>
  <si>
    <t>NET_REVENUE</t>
  </si>
  <si>
    <t>PAYER_STATUS</t>
  </si>
  <si>
    <t>did not convert</t>
  </si>
  <si>
    <t>-- (Based on players that installed in 2022)</t>
  </si>
  <si>
    <t xml:space="preserve">    , to_varchar(install_date, 'YYYY-MM') AS install_month</t>
  </si>
  <si>
    <t xml:space="preserve">    , CASE</t>
  </si>
  <si>
    <t xml:space="preserve">        WHEN first_purchase_date IS NULL THEN 'did not convert'</t>
  </si>
  <si>
    <t xml:space="preserve">        WHEN datediff(day, install_date, first_purchase_date) &lt;= 7 THEN '7-day conversion'</t>
  </si>
  <si>
    <t xml:space="preserve">        WHEN datediff(day, install_date, first_purchase_date) BETWEEN 8 AND 14 THEN '2-week conversion'</t>
  </si>
  <si>
    <t xml:space="preserve">        WHEN datediff(day, install_date, first_purchase_date) BETWEEN 15 AND 30 THEN '1-month conversion'</t>
  </si>
  <si>
    <t xml:space="preserve">        WHEN datediff(day, install_date, first_purchase_date) &gt; 30 THEN '30+ conversion'</t>
  </si>
  <si>
    <t xml:space="preserve">    END AS payer_status</t>
  </si>
  <si>
    <t xml:space="preserve">    , sum(purchases) as net_revenue</t>
  </si>
  <si>
    <t xml:space="preserve">    , player_id</t>
  </si>
  <si>
    <t xml:space="preserve">    , min(first_install_date) as install_date</t>
  </si>
  <si>
    <t xml:space="preserve">  From sag_production_db.public.fact_players</t>
  </si>
  <si>
    <t xml:space="preserve">  Where first_install_date IS NOT NULL</t>
  </si>
  <si>
    <t xml:space="preserve">  Group By app_name, player_id</t>
  </si>
  <si>
    <t xml:space="preserve">  Having install_date between $start_date and $end_date</t>
  </si>
  <si>
    <t xml:space="preserve">    , min(to_date(date_time)) as first_purchase_date</t>
  </si>
  <si>
    <t xml:space="preserve">    , sum(purchase_dollar) as purchases</t>
  </si>
  <si>
    <t xml:space="preserve">  From sag_production_db.public.fact_transaction</t>
  </si>
  <si>
    <t xml:space="preserve">  Where to_date(date_time) between '2020-01-01' and $end_date</t>
  </si>
  <si>
    <t>) trans</t>
  </si>
  <si>
    <t>ON users.app_name = trans.app_name</t>
  </si>
  <si>
    <t xml:space="preserve">    AND users.player_id = trans.player_id</t>
  </si>
  <si>
    <t xml:space="preserve">    , install_month</t>
  </si>
  <si>
    <t xml:space="preserve">    , payer_status</t>
  </si>
  <si>
    <t xml:space="preserve">    , install_month;</t>
  </si>
  <si>
    <t>-- PAYER CONVERSION</t>
  </si>
  <si>
    <t>USERS</t>
  </si>
  <si>
    <t xml:space="preserve">    , COUNT(DISTINCT users.player_id) AS users</t>
  </si>
  <si>
    <t>2022 New Users</t>
  </si>
  <si>
    <t>Conversion</t>
  </si>
  <si>
    <t>Net Worth</t>
  </si>
  <si>
    <t>converted within 2 weeks (8-14 days)</t>
  </si>
  <si>
    <t>converted within 1 month (15-30 days)</t>
  </si>
  <si>
    <t>converted beyond 30 days (31+ days)</t>
  </si>
  <si>
    <t>Description</t>
  </si>
  <si>
    <t>converted within 7 days (0-7 days)</t>
  </si>
  <si>
    <t>Cumulative</t>
  </si>
  <si>
    <t>% Revenue</t>
  </si>
  <si>
    <t>% Users</t>
  </si>
  <si>
    <t>non-payer (no purchased since install)</t>
  </si>
  <si>
    <r>
      <rPr>
        <b/>
        <sz val="12"/>
        <color theme="1"/>
        <rFont val="Calibri"/>
        <family val="2"/>
        <scheme val="minor"/>
      </rPr>
      <t>% Revenue chart</t>
    </r>
    <r>
      <rPr>
        <sz val="12"/>
        <color theme="1"/>
        <rFont val="Calibri"/>
        <family val="2"/>
        <scheme val="minor"/>
      </rPr>
      <t>: percent of revenue from users that installed in 2022 (jan-Jul)</t>
    </r>
  </si>
  <si>
    <t>Legend</t>
  </si>
  <si>
    <r>
      <rPr>
        <b/>
        <sz val="12"/>
        <color theme="1"/>
        <rFont val="Calibri"/>
        <family val="2"/>
        <scheme val="minor"/>
      </rPr>
      <t>% Users chart</t>
    </r>
    <r>
      <rPr>
        <sz val="12"/>
        <color theme="1"/>
        <rFont val="Calibri"/>
        <family val="2"/>
        <scheme val="minor"/>
      </rPr>
      <t>: percent of new users that did/dinot convert to spenders in 2022 (Jan-Jul)</t>
    </r>
  </si>
  <si>
    <r>
      <t xml:space="preserve">Data based on user's first install date by user id </t>
    </r>
    <r>
      <rPr>
        <i/>
        <sz val="12"/>
        <rFont val="Calibri"/>
        <family val="2"/>
        <scheme val="minor"/>
      </rPr>
      <t>(would not include re-installs or installs on multiple devices oe user's missing an install date).</t>
    </r>
  </si>
  <si>
    <t xml:space="preserve">
⦿ Less than 2% of users convert to payers within the first 7 days but that small percentage
     represents 81% of new user revenue.
⦿ 91% of new user revenue comes from players that converted in the first two weeks.</t>
  </si>
  <si>
    <t>Chart Summary</t>
  </si>
  <si>
    <t>Payer Conversion</t>
  </si>
  <si>
    <t xml:space="preserve">   </t>
  </si>
  <si>
    <t>See Conversion tab for cumulative totals and conversion descriptions.</t>
  </si>
  <si>
    <t>Conversion Status</t>
  </si>
  <si>
    <t>A low pecentage of users convert within the first 7 days</t>
  </si>
  <si>
    <t>An average of 2% convert in 0-7 days across both games.</t>
  </si>
  <si>
    <t>Users that convert in first 2 weeks represent significant amount of revenue</t>
  </si>
  <si>
    <t>New users that convert in the first2 weeks represent 91% of new revenue
◆ 81% within first 7 days and 10% within 8-14 days ◆</t>
  </si>
  <si>
    <t>*Conversion based on user's first install date, where applicable*</t>
  </si>
  <si>
    <t>no friends</t>
  </si>
  <si>
    <t>15-19 friends</t>
  </si>
  <si>
    <t>10-14 friends</t>
  </si>
  <si>
    <t>5-9 friends</t>
  </si>
  <si>
    <t>1 friend</t>
  </si>
  <si>
    <t>2-4 friends</t>
  </si>
  <si>
    <t>20+ friends</t>
  </si>
  <si>
    <t>AVG_PRICE</t>
  </si>
  <si>
    <t>ATPPU</t>
  </si>
  <si>
    <t>ARPPU</t>
  </si>
  <si>
    <t>TRANSACTIONS</t>
  </si>
  <si>
    <t>REVENUE</t>
  </si>
  <si>
    <t>SPENDERS</t>
  </si>
  <si>
    <t>FRIENDS</t>
  </si>
  <si>
    <t xml:space="preserve">        WHEN friend IS NULL or friend = 0 THEN 'no friends'</t>
  </si>
  <si>
    <t xml:space="preserve">        WHEN friend = 1 THEN '1 friend'</t>
  </si>
  <si>
    <t xml:space="preserve">        WHEN friend BETWEEN 2 AND 4 THEN '2-4 friends'</t>
  </si>
  <si>
    <t xml:space="preserve">        WHEN friend BETWEEN 5 AND 9 THEN '5-9 friends'</t>
  </si>
  <si>
    <t xml:space="preserve">        WHEN friend BETWEEN 10 AND 14 THEN '10-14 friends'</t>
  </si>
  <si>
    <t xml:space="preserve">        WHEN friend BETWEEN 15 AND 19 THEN '15-19 friends'</t>
  </si>
  <si>
    <t xml:space="preserve">        WHEN friend &gt;= 20 THEN '20+ friends'</t>
  </si>
  <si>
    <t xml:space="preserve">      END AS friends</t>
  </si>
  <si>
    <t xml:space="preserve">    , COUNT(DISTINCT player_id) AS spenders</t>
  </si>
  <si>
    <t xml:space="preserve">    , SUM(purchases) as revenue</t>
  </si>
  <si>
    <t xml:space="preserve">    , SUM(trans) as transactions</t>
  </si>
  <si>
    <t xml:space="preserve">    , round(SUM(purchases)/COUNT(DISTINCT player_id), 2) AS arppu</t>
  </si>
  <si>
    <t xml:space="preserve">    , round(SUM(trans)/COUNT(DISTINCT player_id)) AS atppu</t>
  </si>
  <si>
    <t xml:space="preserve">    , round(SUM(purchases)/SUM(trans), 2) AS avg_price</t>
  </si>
  <si>
    <t xml:space="preserve"> Select</t>
  </si>
  <si>
    <t xml:space="preserve">    , count(*) as trans</t>
  </si>
  <si>
    <t xml:space="preserve">  Where to_date(date_time) between '2022-01-01' and '2022-07-31'</t>
  </si>
  <si>
    <t>) spenders</t>
  </si>
  <si>
    <t xml:space="preserve">LEFT JOIN (    </t>
  </si>
  <si>
    <t xml:space="preserve"> Select character_id, count(distinct friend_character_id) as friend</t>
  </si>
  <si>
    <t xml:space="preserve"> From SAG_STAGING_DB.SAG_WORDACE.RELATIONSHIPS</t>
  </si>
  <si>
    <t xml:space="preserve"> Group by character_id</t>
  </si>
  <si>
    <t>) friends</t>
  </si>
  <si>
    <t>ON spenders.player_id = friends.character_id</t>
  </si>
  <si>
    <t>GROUP BY app_name, friends</t>
  </si>
  <si>
    <t>ORDER BY app_name, revenue desc</t>
  </si>
  <si>
    <t>Friends</t>
  </si>
  <si>
    <t>2022 Revenue</t>
  </si>
  <si>
    <t>2022 ARPPU</t>
  </si>
  <si>
    <t>2022 ATPPU</t>
  </si>
  <si>
    <t>Data based on date range 1/1/2022 - 7/31/2022</t>
  </si>
  <si>
    <t>total revenue (worth of spenders with or w/o  friends)</t>
  </si>
  <si>
    <t>distinct count of spenders by friends bucket</t>
  </si>
  <si>
    <t>total transactions by friends bucket</t>
  </si>
  <si>
    <t>average revenue per paying user by friends bucket</t>
  </si>
  <si>
    <t>avrerage transactions per paying user by friends bucket</t>
  </si>
  <si>
    <t>average price per transaction by friends bucket</t>
  </si>
  <si>
    <t>Friend Bucket</t>
  </si>
  <si>
    <t>FB</t>
  </si>
  <si>
    <t>Friend Bucket (FB)</t>
  </si>
  <si>
    <t>bucketed count of friends per spender</t>
  </si>
  <si>
    <t>Highest Totals</t>
  </si>
  <si>
    <t>**Friend data for slotzilla (JMS) is missing in Snowflake**</t>
  </si>
  <si>
    <t>BFC Avg Price</t>
  </si>
  <si>
    <t>BFC ATPPU</t>
  </si>
  <si>
    <t>BFC ARPPU</t>
  </si>
  <si>
    <t>BFC Transactions</t>
  </si>
  <si>
    <t>BFC Revenue</t>
  </si>
  <si>
    <t>BFC Spenders</t>
  </si>
  <si>
    <t>Big Fish Casino (BFC)</t>
  </si>
  <si>
    <t>BFC Friends</t>
  </si>
  <si>
    <t>(Multiple Items)</t>
  </si>
  <si>
    <t>w Friends</t>
  </si>
  <si>
    <t>w/o Friends</t>
  </si>
  <si>
    <t>Spenders</t>
  </si>
  <si>
    <t>Revenue</t>
  </si>
  <si>
    <t>Avg Price</t>
  </si>
  <si>
    <t>*Above stats based on friend data taken from BFC (JMS data is missing in Snowflake)*</t>
  </si>
  <si>
    <t>Spenders without friends represent largest amount of users and revenue</t>
  </si>
  <si>
    <t>Spenders with friends generate more revenue and transactions per user</t>
  </si>
  <si>
    <t>% Diff w/Friends</t>
  </si>
  <si>
    <t>ARPPU for spenders with friends is 41% higher than spenders without friends.</t>
  </si>
  <si>
    <t>ATPPU is 47% higher for spenders with friends than those without friends.</t>
  </si>
  <si>
    <t>See Friends tab for totals and percentages bucketed by count of friends.</t>
  </si>
  <si>
    <t>Summary</t>
  </si>
  <si>
    <t>66% of spenders have no friends and represent 53% of 2022 revenue.</t>
  </si>
  <si>
    <r>
      <rPr>
        <b/>
        <sz val="12"/>
        <color theme="1"/>
        <rFont val="Calibri"/>
        <family val="2"/>
        <scheme val="minor"/>
      </rPr>
      <t>Spenders without friends</t>
    </r>
    <r>
      <rPr>
        <sz val="12"/>
        <color theme="1"/>
        <rFont val="Calibri"/>
        <family val="2"/>
        <scheme val="minor"/>
      </rPr>
      <t xml:space="preserve">:
  ▸represent 66% of spender population and 53% of 2022 revenue.
  ▸purchase at a price 9% higher than spenders with friends.
</t>
    </r>
    <r>
      <rPr>
        <b/>
        <sz val="12"/>
        <color theme="1"/>
        <rFont val="Calibri"/>
        <family val="2"/>
        <scheme val="minor"/>
      </rPr>
      <t>Spenders with friends</t>
    </r>
    <r>
      <rPr>
        <sz val="12"/>
        <color theme="1"/>
        <rFont val="Calibri"/>
        <family val="2"/>
        <scheme val="minor"/>
      </rPr>
      <t>:
  ▸generate 41% more revenue per spender and 27% more transactions
      per spender than spenders without friends.</t>
    </r>
  </si>
  <si>
    <t>60 % of non-club users are 28+ days inactive vs 22% for club users.</t>
  </si>
  <si>
    <t>Club Pct</t>
  </si>
  <si>
    <t>Idea:</t>
  </si>
  <si>
    <t>Create a feature that generates random friends for spenders. Have challenges for them to complete with their new friends for a shared prize. This creates a positive environment for spenders and could possibly increase engagement behavior.</t>
  </si>
  <si>
    <t>Percentage by Days Inactive Bucket</t>
  </si>
  <si>
    <t>Club Users</t>
  </si>
  <si>
    <t>Non-Club Users</t>
  </si>
  <si>
    <t>Total Users</t>
  </si>
  <si>
    <t>Percentage Breakdown by Total Users</t>
  </si>
  <si>
    <r>
      <rPr>
        <b/>
        <u/>
        <sz val="12"/>
        <color theme="1"/>
        <rFont val="Calibri (Body)"/>
      </rPr>
      <t>Missions</t>
    </r>
    <r>
      <rPr>
        <sz val="12"/>
        <color theme="1"/>
        <rFont val="Calibri"/>
        <family val="2"/>
        <scheme val="minor"/>
      </rPr>
      <t xml:space="preserve">
45.5% of BFC users and 51.1% of JMS users actively engage in missions.
</t>
    </r>
    <r>
      <rPr>
        <sz val="12"/>
        <color rgb="FF0432FF"/>
        <rFont val="Calibri (Body)"/>
      </rPr>
      <t>Percent engagement has increased by 3.1% since January 2022.</t>
    </r>
    <r>
      <rPr>
        <sz val="12"/>
        <color theme="1"/>
        <rFont val="Calibri"/>
        <family val="2"/>
        <scheme val="minor"/>
      </rPr>
      <t xml:space="preserve">
</t>
    </r>
  </si>
  <si>
    <r>
      <rPr>
        <b/>
        <u/>
        <sz val="12"/>
        <color theme="1"/>
        <rFont val="Calibri (Body)"/>
      </rPr>
      <t>Lucky List</t>
    </r>
    <r>
      <rPr>
        <sz val="12"/>
        <color theme="1"/>
        <rFont val="Calibri"/>
        <family val="2"/>
        <scheme val="minor"/>
      </rPr>
      <t xml:space="preserve">
36.7% of BFC users and 41% of JMS users actively engage in Lucky List.
</t>
    </r>
    <r>
      <rPr>
        <sz val="12"/>
        <color rgb="FF0432FF"/>
        <rFont val="Calibri (Body)"/>
      </rPr>
      <t>Percent engagement has increased by 34.3% since January and by 0.2% since March.</t>
    </r>
    <r>
      <rPr>
        <sz val="12"/>
        <color theme="1"/>
        <rFont val="Calibri"/>
        <family val="2"/>
        <scheme val="minor"/>
      </rPr>
      <t xml:space="preserve">
</t>
    </r>
  </si>
  <si>
    <r>
      <rPr>
        <b/>
        <u/>
        <sz val="12"/>
        <color theme="1"/>
        <rFont val="Calibri (Body)"/>
      </rPr>
      <t>Treasures</t>
    </r>
    <r>
      <rPr>
        <sz val="12"/>
        <color theme="1"/>
        <rFont val="Calibri"/>
        <family val="2"/>
        <scheme val="minor"/>
      </rPr>
      <t xml:space="preserve">
44.5% of BFC users and 50.9% of JMS users actively engage in Treasures.
</t>
    </r>
    <r>
      <rPr>
        <sz val="12"/>
        <color rgb="FFC00000"/>
        <rFont val="Calibri"/>
        <family val="2"/>
        <scheme val="minor"/>
      </rPr>
      <t xml:space="preserve">Percent engagement has </t>
    </r>
    <r>
      <rPr>
        <sz val="12"/>
        <color rgb="FFC00000"/>
        <rFont val="Calibri (Body)"/>
      </rPr>
      <t>decreased by 10.6%</t>
    </r>
    <r>
      <rPr>
        <sz val="12"/>
        <color rgb="FFC00000"/>
        <rFont val="Calibri"/>
        <family val="2"/>
        <scheme val="minor"/>
      </rPr>
      <t xml:space="preserve"> since January 2022.</t>
    </r>
    <r>
      <rPr>
        <sz val="12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</si>
</sst>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432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2"/>
      <color theme="1"/>
      <name val="Calibri (Body)"/>
    </font>
    <font>
      <sz val="12"/>
      <color rgb="FFC00000"/>
      <name val="Calibri (Body)"/>
    </font>
    <font>
      <sz val="12"/>
      <color rgb="FFC00000"/>
      <name val="Calibri"/>
      <family val="2"/>
      <scheme val="minor"/>
    </font>
    <font>
      <sz val="12"/>
      <color rgb="FF0432FF"/>
      <name val="Calibri (Body)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432FF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/>
      <right style="thin">
        <color theme="2" tint="-9.9917600024414813E-2"/>
      </right>
      <top/>
      <bottom/>
      <diagonal/>
    </border>
    <border>
      <left/>
      <right style="thin">
        <color theme="2" tint="-9.9917600024414813E-2"/>
      </right>
      <top style="thin">
        <color theme="2" tint="-9.9948118533890809E-2"/>
      </top>
      <bottom/>
      <diagonal/>
    </border>
    <border>
      <left/>
      <right style="thin">
        <color theme="2" tint="-9.9917600024414813E-2"/>
      </right>
      <top/>
      <bottom style="thin">
        <color theme="2" tint="-9.9948118533890809E-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9.9917600024414813E-2"/>
      </left>
      <right/>
      <top style="thin">
        <color theme="2" tint="-9.9917600024414813E-2"/>
      </top>
      <bottom/>
      <diagonal/>
    </border>
    <border>
      <left/>
      <right/>
      <top style="thin">
        <color theme="2" tint="-9.9917600024414813E-2"/>
      </top>
      <bottom/>
      <diagonal/>
    </border>
    <border>
      <left/>
      <right style="thin">
        <color theme="2" tint="-9.9917600024414813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/>
      <top/>
      <bottom/>
      <diagonal/>
    </border>
    <border>
      <left style="thin">
        <color theme="2" tint="-9.9917600024414813E-2"/>
      </left>
      <right/>
      <top/>
      <bottom style="thin">
        <color theme="2" tint="-9.9917600024414813E-2"/>
      </bottom>
      <diagonal/>
    </border>
    <border>
      <left/>
      <right/>
      <top/>
      <bottom style="thin">
        <color theme="2" tint="-9.9917600024414813E-2"/>
      </bottom>
      <diagonal/>
    </border>
    <border>
      <left/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indexed="64"/>
      </left>
      <right/>
      <top style="thin">
        <color theme="2" tint="-9.9948118533890809E-2"/>
      </top>
      <bottom/>
      <diagonal/>
    </border>
    <border>
      <left/>
      <right style="thin">
        <color indexed="64"/>
      </right>
      <top style="thin">
        <color theme="2" tint="-9.9948118533890809E-2"/>
      </top>
      <bottom/>
      <diagonal/>
    </border>
    <border>
      <left style="thin">
        <color indexed="64"/>
      </left>
      <right/>
      <top style="thin">
        <color theme="2" tint="-9.9948118533890809E-2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indexed="64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0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pivotButton="1" applyBorder="1"/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left"/>
    </xf>
    <xf numFmtId="3" fontId="0" fillId="0" borderId="0" xfId="0" applyNumberFormat="1" applyBorder="1"/>
    <xf numFmtId="0" fontId="16" fillId="0" borderId="0" xfId="0" applyFont="1" applyBorder="1" applyAlignment="1">
      <alignment horizontal="left"/>
    </xf>
    <xf numFmtId="0" fontId="16" fillId="0" borderId="0" xfId="0" applyFont="1" applyBorder="1"/>
    <xf numFmtId="10" fontId="0" fillId="0" borderId="0" xfId="0" applyNumberFormat="1" applyBorder="1"/>
    <xf numFmtId="0" fontId="0" fillId="33" borderId="0" xfId="0" applyFill="1" applyBorder="1"/>
    <xf numFmtId="10" fontId="0" fillId="33" borderId="0" xfId="0" applyNumberForma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1" xfId="0" applyFill="1" applyBorder="1"/>
    <xf numFmtId="0" fontId="0" fillId="35" borderId="22" xfId="0" applyFill="1" applyBorder="1"/>
    <xf numFmtId="0" fontId="0" fillId="35" borderId="23" xfId="0" applyFill="1" applyBorder="1"/>
    <xf numFmtId="0" fontId="0" fillId="35" borderId="24" xfId="0" applyFill="1" applyBorder="1"/>
    <xf numFmtId="0" fontId="0" fillId="35" borderId="0" xfId="0" applyFill="1" applyBorder="1"/>
    <xf numFmtId="0" fontId="0" fillId="35" borderId="25" xfId="0" applyFill="1" applyBorder="1"/>
    <xf numFmtId="0" fontId="0" fillId="35" borderId="26" xfId="0" applyFill="1" applyBorder="1"/>
    <xf numFmtId="0" fontId="0" fillId="35" borderId="27" xfId="0" applyFill="1" applyBorder="1"/>
    <xf numFmtId="0" fontId="0" fillId="35" borderId="28" xfId="0" applyFill="1" applyBorder="1"/>
    <xf numFmtId="0" fontId="0" fillId="0" borderId="0" xfId="0" applyAlignment="1">
      <alignment horizontal="left" indent="1"/>
    </xf>
    <xf numFmtId="0" fontId="18" fillId="0" borderId="0" xfId="0" applyFont="1"/>
    <xf numFmtId="0" fontId="0" fillId="0" borderId="22" xfId="0" applyBorder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9" fillId="0" borderId="0" xfId="0" applyFont="1" applyAlignment="1">
      <alignment horizontal="left"/>
    </xf>
    <xf numFmtId="0" fontId="0" fillId="0" borderId="0" xfId="0" applyFill="1"/>
    <xf numFmtId="9" fontId="0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Fill="1" applyBorder="1"/>
    <xf numFmtId="0" fontId="0" fillId="0" borderId="38" xfId="0" applyBorder="1"/>
    <xf numFmtId="0" fontId="0" fillId="0" borderId="39" xfId="0" applyFill="1" applyBorder="1"/>
    <xf numFmtId="9" fontId="0" fillId="0" borderId="39" xfId="0" applyNumberFormat="1" applyFont="1" applyFill="1" applyBorder="1" applyAlignment="1">
      <alignment horizontal="center"/>
    </xf>
    <xf numFmtId="0" fontId="18" fillId="0" borderId="39" xfId="0" applyFont="1" applyFill="1" applyBorder="1" applyAlignment="1">
      <alignment horizontal="center"/>
    </xf>
    <xf numFmtId="0" fontId="16" fillId="0" borderId="39" xfId="0" applyFont="1" applyFill="1" applyBorder="1" applyAlignment="1">
      <alignment horizontal="center"/>
    </xf>
    <xf numFmtId="0" fontId="0" fillId="0" borderId="39" xfId="0" applyFill="1" applyBorder="1" applyAlignment="1">
      <alignment horizontal="left"/>
    </xf>
    <xf numFmtId="0" fontId="21" fillId="0" borderId="0" xfId="0" applyFont="1" applyBorder="1"/>
    <xf numFmtId="0" fontId="20" fillId="0" borderId="0" xfId="0" applyFont="1" applyBorder="1"/>
    <xf numFmtId="0" fontId="0" fillId="0" borderId="40" xfId="0" applyBorder="1"/>
    <xf numFmtId="0" fontId="0" fillId="0" borderId="41" xfId="0" applyBorder="1"/>
    <xf numFmtId="0" fontId="0" fillId="0" borderId="42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44" xfId="0" applyBorder="1"/>
    <xf numFmtId="0" fontId="0" fillId="0" borderId="43" xfId="0" applyBorder="1"/>
    <xf numFmtId="0" fontId="0" fillId="0" borderId="45" xfId="0" applyBorder="1"/>
    <xf numFmtId="9" fontId="0" fillId="0" borderId="0" xfId="0" applyNumberFormat="1" applyFont="1" applyFill="1" applyBorder="1" applyAlignment="1">
      <alignment horizontal="left"/>
    </xf>
    <xf numFmtId="0" fontId="0" fillId="0" borderId="36" xfId="0" applyFill="1" applyBorder="1"/>
    <xf numFmtId="10" fontId="0" fillId="0" borderId="0" xfId="0" applyNumberFormat="1" applyFill="1" applyBorder="1"/>
    <xf numFmtId="0" fontId="0" fillId="0" borderId="41" xfId="0" applyFill="1" applyBorder="1"/>
    <xf numFmtId="10" fontId="0" fillId="0" borderId="14" xfId="0" applyNumberFormat="1" applyFill="1" applyBorder="1"/>
    <xf numFmtId="0" fontId="21" fillId="0" borderId="22" xfId="0" applyFont="1" applyBorder="1"/>
    <xf numFmtId="10" fontId="0" fillId="38" borderId="0" xfId="0" applyNumberFormat="1" applyFill="1" applyBorder="1"/>
    <xf numFmtId="0" fontId="0" fillId="35" borderId="21" xfId="0" quotePrefix="1" applyFill="1" applyBorder="1"/>
    <xf numFmtId="164" fontId="0" fillId="0" borderId="0" xfId="0" applyNumberFormat="1"/>
    <xf numFmtId="0" fontId="26" fillId="0" borderId="24" xfId="0" applyFont="1" applyBorder="1"/>
    <xf numFmtId="0" fontId="26" fillId="39" borderId="24" xfId="0" applyFont="1" applyFill="1" applyBorder="1"/>
    <xf numFmtId="0" fontId="13" fillId="40" borderId="29" xfId="0" applyFont="1" applyFill="1" applyBorder="1"/>
    <xf numFmtId="0" fontId="26" fillId="39" borderId="21" xfId="0" applyFont="1" applyFill="1" applyBorder="1"/>
    <xf numFmtId="0" fontId="26" fillId="0" borderId="24" xfId="0" applyFont="1" applyFill="1" applyBorder="1"/>
    <xf numFmtId="0" fontId="0" fillId="0" borderId="24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26" fillId="39" borderId="26" xfId="0" applyFont="1" applyFill="1" applyBorder="1"/>
    <xf numFmtId="0" fontId="0" fillId="39" borderId="26" xfId="0" applyFill="1" applyBorder="1"/>
    <xf numFmtId="10" fontId="0" fillId="39" borderId="51" xfId="0" applyNumberFormat="1" applyFill="1" applyBorder="1"/>
    <xf numFmtId="10" fontId="0" fillId="0" borderId="50" xfId="0" applyNumberFormat="1" applyBorder="1"/>
    <xf numFmtId="10" fontId="0" fillId="39" borderId="50" xfId="0" applyNumberFormat="1" applyFill="1" applyBorder="1"/>
    <xf numFmtId="10" fontId="0" fillId="39" borderId="52" xfId="0" applyNumberFormat="1" applyFill="1" applyBorder="1"/>
    <xf numFmtId="0" fontId="17" fillId="41" borderId="51" xfId="0" applyFont="1" applyFill="1" applyBorder="1" applyAlignment="1">
      <alignment horizontal="right"/>
    </xf>
    <xf numFmtId="0" fontId="13" fillId="41" borderId="49" xfId="0" applyFont="1" applyFill="1" applyBorder="1"/>
    <xf numFmtId="0" fontId="0" fillId="0" borderId="53" xfId="0" applyBorder="1"/>
    <xf numFmtId="0" fontId="0" fillId="0" borderId="54" xfId="0" applyBorder="1"/>
    <xf numFmtId="0" fontId="0" fillId="0" borderId="54" xfId="0" applyFill="1" applyBorder="1"/>
    <xf numFmtId="0" fontId="0" fillId="0" borderId="55" xfId="0" applyFill="1" applyBorder="1"/>
    <xf numFmtId="0" fontId="0" fillId="0" borderId="56" xfId="0" applyBorder="1"/>
    <xf numFmtId="0" fontId="0" fillId="0" borderId="43" xfId="0" applyFill="1" applyBorder="1"/>
    <xf numFmtId="9" fontId="0" fillId="0" borderId="43" xfId="0" applyNumberFormat="1" applyFont="1" applyFill="1" applyBorder="1" applyAlignment="1">
      <alignment horizontal="center"/>
    </xf>
    <xf numFmtId="0" fontId="18" fillId="0" borderId="43" xfId="0" applyFont="1" applyFill="1" applyBorder="1" applyAlignment="1">
      <alignment horizontal="center"/>
    </xf>
    <xf numFmtId="0" fontId="16" fillId="0" borderId="43" xfId="0" applyFont="1" applyFill="1" applyBorder="1" applyAlignment="1">
      <alignment horizontal="center"/>
    </xf>
    <xf numFmtId="0" fontId="0" fillId="0" borderId="43" xfId="0" applyFill="1" applyBorder="1" applyAlignment="1">
      <alignment horizontal="left"/>
    </xf>
    <xf numFmtId="0" fontId="0" fillId="0" borderId="57" xfId="0" applyBorder="1"/>
    <xf numFmtId="0" fontId="0" fillId="0" borderId="58" xfId="0" applyBorder="1"/>
    <xf numFmtId="0" fontId="0" fillId="0" borderId="58" xfId="0" applyFill="1" applyBorder="1"/>
    <xf numFmtId="0" fontId="0" fillId="0" borderId="59" xfId="0" applyFill="1" applyBorder="1"/>
    <xf numFmtId="0" fontId="29" fillId="33" borderId="29" xfId="0" applyFont="1" applyFill="1" applyBorder="1"/>
    <xf numFmtId="0" fontId="29" fillId="33" borderId="29" xfId="0" applyFont="1" applyFill="1" applyBorder="1" applyAlignment="1">
      <alignment horizontal="center"/>
    </xf>
    <xf numFmtId="0" fontId="29" fillId="33" borderId="30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9" xfId="0" applyFont="1" applyBorder="1"/>
    <xf numFmtId="0" fontId="0" fillId="33" borderId="49" xfId="0" applyFont="1" applyFill="1" applyBorder="1"/>
    <xf numFmtId="0" fontId="0" fillId="33" borderId="52" xfId="0" applyFont="1" applyFill="1" applyBorder="1"/>
    <xf numFmtId="164" fontId="0" fillId="37" borderId="0" xfId="0" applyNumberFormat="1" applyFill="1" applyAlignment="1">
      <alignment horizontal="right"/>
    </xf>
    <xf numFmtId="0" fontId="0" fillId="37" borderId="0" xfId="0" applyNumberFormat="1" applyFill="1" applyAlignment="1">
      <alignment horizontal="right"/>
    </xf>
    <xf numFmtId="3" fontId="0" fillId="37" borderId="0" xfId="0" applyNumberFormat="1" applyFill="1" applyAlignment="1">
      <alignment horizontal="right"/>
    </xf>
    <xf numFmtId="0" fontId="0" fillId="37" borderId="29" xfId="0" applyFill="1" applyBorder="1"/>
    <xf numFmtId="10" fontId="0" fillId="37" borderId="0" xfId="0" applyNumberFormat="1" applyFill="1"/>
    <xf numFmtId="0" fontId="0" fillId="37" borderId="0" xfId="0" applyNumberFormat="1" applyFill="1"/>
    <xf numFmtId="0" fontId="17" fillId="42" borderId="21" xfId="0" applyFont="1" applyFill="1" applyBorder="1" applyAlignment="1"/>
    <xf numFmtId="164" fontId="0" fillId="39" borderId="50" xfId="0" applyNumberFormat="1" applyFill="1" applyBorder="1"/>
    <xf numFmtId="4" fontId="0" fillId="0" borderId="50" xfId="0" applyNumberFormat="1" applyBorder="1"/>
    <xf numFmtId="164" fontId="0" fillId="39" borderId="52" xfId="0" applyNumberFormat="1" applyFill="1" applyBorder="1"/>
    <xf numFmtId="0" fontId="13" fillId="0" borderId="0" xfId="0" applyFont="1" applyFill="1" applyBorder="1" applyAlignment="1"/>
    <xf numFmtId="10" fontId="0" fillId="39" borderId="26" xfId="0" applyNumberFormat="1" applyFill="1" applyBorder="1" applyAlignment="1"/>
    <xf numFmtId="10" fontId="0" fillId="39" borderId="24" xfId="0" applyNumberFormat="1" applyFill="1" applyBorder="1" applyAlignment="1"/>
    <xf numFmtId="10" fontId="0" fillId="0" borderId="24" xfId="0" applyNumberFormat="1" applyBorder="1" applyAlignment="1"/>
    <xf numFmtId="0" fontId="29" fillId="33" borderId="29" xfId="0" applyFont="1" applyFill="1" applyBorder="1" applyAlignment="1">
      <alignment horizontal="right"/>
    </xf>
    <xf numFmtId="0" fontId="29" fillId="33" borderId="30" xfId="0" applyFont="1" applyFill="1" applyBorder="1" applyAlignment="1">
      <alignment horizontal="right"/>
    </xf>
    <xf numFmtId="10" fontId="0" fillId="39" borderId="25" xfId="0" applyNumberFormat="1" applyFill="1" applyBorder="1" applyAlignment="1"/>
    <xf numFmtId="10" fontId="0" fillId="0" borderId="25" xfId="0" applyNumberFormat="1" applyBorder="1" applyAlignment="1"/>
    <xf numFmtId="9" fontId="0" fillId="39" borderId="28" xfId="0" applyNumberFormat="1" applyFill="1" applyBorder="1" applyAlignment="1"/>
    <xf numFmtId="0" fontId="0" fillId="0" borderId="16" xfId="0" applyFill="1" applyBorder="1"/>
    <xf numFmtId="0" fontId="13" fillId="41" borderId="68" xfId="0" applyFont="1" applyFill="1" applyBorder="1"/>
    <xf numFmtId="0" fontId="17" fillId="41" borderId="69" xfId="0" applyFont="1" applyFill="1" applyBorder="1" applyAlignment="1">
      <alignment horizontal="right"/>
    </xf>
    <xf numFmtId="0" fontId="26" fillId="39" borderId="70" xfId="0" applyFont="1" applyFill="1" applyBorder="1"/>
    <xf numFmtId="10" fontId="0" fillId="39" borderId="69" xfId="0" applyNumberFormat="1" applyFill="1" applyBorder="1"/>
    <xf numFmtId="0" fontId="26" fillId="0" borderId="71" xfId="0" applyFont="1" applyBorder="1"/>
    <xf numFmtId="10" fontId="0" fillId="0" borderId="72" xfId="0" applyNumberFormat="1" applyBorder="1"/>
    <xf numFmtId="0" fontId="26" fillId="39" borderId="71" xfId="0" applyFont="1" applyFill="1" applyBorder="1"/>
    <xf numFmtId="10" fontId="0" fillId="39" borderId="72" xfId="0" applyNumberFormat="1" applyFill="1" applyBorder="1"/>
    <xf numFmtId="0" fontId="0" fillId="39" borderId="73" xfId="0" applyFill="1" applyBorder="1"/>
    <xf numFmtId="10" fontId="0" fillId="39" borderId="74" xfId="0" applyNumberFormat="1" applyFill="1" applyBorder="1"/>
    <xf numFmtId="0" fontId="16" fillId="44" borderId="80" xfId="0" applyFont="1" applyFill="1" applyBorder="1"/>
    <xf numFmtId="0" fontId="16" fillId="44" borderId="81" xfId="0" applyFont="1" applyFill="1" applyBorder="1" applyAlignment="1">
      <alignment horizontal="left"/>
    </xf>
    <xf numFmtId="10" fontId="16" fillId="44" borderId="81" xfId="0" applyNumberFormat="1" applyFont="1" applyFill="1" applyBorder="1"/>
    <xf numFmtId="0" fontId="13" fillId="34" borderId="46" xfId="0" applyFont="1" applyFill="1" applyBorder="1" applyAlignment="1">
      <alignment horizontal="center"/>
    </xf>
    <xf numFmtId="0" fontId="13" fillId="34" borderId="47" xfId="0" applyFont="1" applyFill="1" applyBorder="1" applyAlignment="1">
      <alignment horizontal="center"/>
    </xf>
    <xf numFmtId="0" fontId="13" fillId="34" borderId="48" xfId="0" applyFont="1" applyFill="1" applyBorder="1" applyAlignment="1">
      <alignment horizontal="center"/>
    </xf>
    <xf numFmtId="0" fontId="17" fillId="41" borderId="21" xfId="0" applyFont="1" applyFill="1" applyBorder="1" applyAlignment="1">
      <alignment horizontal="center"/>
    </xf>
    <xf numFmtId="0" fontId="17" fillId="41" borderId="2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4" borderId="21" xfId="0" applyFont="1" applyFill="1" applyBorder="1" applyAlignment="1">
      <alignment horizontal="left"/>
    </xf>
    <xf numFmtId="0" fontId="13" fillId="34" borderId="23" xfId="0" applyFont="1" applyFill="1" applyBorder="1" applyAlignment="1">
      <alignment horizontal="left"/>
    </xf>
    <xf numFmtId="9" fontId="16" fillId="37" borderId="32" xfId="0" applyNumberFormat="1" applyFont="1" applyFill="1" applyBorder="1" applyAlignment="1">
      <alignment horizontal="center"/>
    </xf>
    <xf numFmtId="9" fontId="16" fillId="37" borderId="33" xfId="0" applyNumberFormat="1" applyFont="1" applyFill="1" applyBorder="1" applyAlignment="1">
      <alignment horizontal="center"/>
    </xf>
    <xf numFmtId="9" fontId="16" fillId="37" borderId="34" xfId="0" applyNumberFormat="1" applyFont="1" applyFill="1" applyBorder="1" applyAlignment="1">
      <alignment horizontal="center"/>
    </xf>
    <xf numFmtId="0" fontId="16" fillId="37" borderId="32" xfId="0" applyFont="1" applyFill="1" applyBorder="1" applyAlignment="1">
      <alignment horizontal="center"/>
    </xf>
    <xf numFmtId="0" fontId="16" fillId="37" borderId="33" xfId="0" applyFont="1" applyFill="1" applyBorder="1" applyAlignment="1">
      <alignment horizontal="center"/>
    </xf>
    <xf numFmtId="0" fontId="16" fillId="37" borderId="34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20" xfId="0" applyFont="1" applyFill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5" xfId="0" applyBorder="1" applyAlignment="1">
      <alignment horizontal="left"/>
    </xf>
    <xf numFmtId="9" fontId="0" fillId="37" borderId="32" xfId="0" applyNumberFormat="1" applyFont="1" applyFill="1" applyBorder="1" applyAlignment="1">
      <alignment horizontal="center"/>
    </xf>
    <xf numFmtId="9" fontId="0" fillId="37" borderId="33" xfId="0" applyNumberFormat="1" applyFont="1" applyFill="1" applyBorder="1" applyAlignment="1">
      <alignment horizontal="center"/>
    </xf>
    <xf numFmtId="9" fontId="0" fillId="37" borderId="34" xfId="0" applyNumberFormat="1" applyFont="1" applyFill="1" applyBorder="1" applyAlignment="1">
      <alignment horizontal="center"/>
    </xf>
    <xf numFmtId="0" fontId="18" fillId="38" borderId="11" xfId="0" applyFont="1" applyFill="1" applyBorder="1" applyAlignment="1">
      <alignment horizontal="right"/>
    </xf>
    <xf numFmtId="0" fontId="0" fillId="0" borderId="26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60" xfId="0" applyBorder="1" applyAlignment="1">
      <alignment horizontal="center" vertical="top" wrapText="1"/>
    </xf>
    <xf numFmtId="0" fontId="0" fillId="0" borderId="36" xfId="0" applyBorder="1" applyAlignment="1">
      <alignment horizontal="center" vertical="top" wrapText="1"/>
    </xf>
    <xf numFmtId="0" fontId="0" fillId="0" borderId="61" xfId="0" applyBorder="1" applyAlignment="1">
      <alignment horizontal="center" vertical="top" wrapText="1"/>
    </xf>
    <xf numFmtId="0" fontId="17" fillId="41" borderId="29" xfId="0" applyFont="1" applyFill="1" applyBorder="1" applyAlignment="1">
      <alignment horizontal="center"/>
    </xf>
    <xf numFmtId="0" fontId="17" fillId="41" borderId="30" xfId="0" applyFont="1" applyFill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10" fontId="0" fillId="39" borderId="21" xfId="0" applyNumberFormat="1" applyFill="1" applyBorder="1" applyAlignment="1">
      <alignment horizontal="right"/>
    </xf>
    <xf numFmtId="10" fontId="0" fillId="39" borderId="23" xfId="0" applyNumberFormat="1" applyFill="1" applyBorder="1" applyAlignment="1">
      <alignment horizontal="right"/>
    </xf>
    <xf numFmtId="10" fontId="0" fillId="0" borderId="24" xfId="0" applyNumberFormat="1" applyBorder="1" applyAlignment="1">
      <alignment horizontal="right"/>
    </xf>
    <xf numFmtId="10" fontId="0" fillId="0" borderId="25" xfId="0" applyNumberFormat="1" applyBorder="1" applyAlignment="1">
      <alignment horizontal="right"/>
    </xf>
    <xf numFmtId="10" fontId="0" fillId="39" borderId="24" xfId="0" applyNumberFormat="1" applyFill="1" applyBorder="1" applyAlignment="1">
      <alignment horizontal="right"/>
    </xf>
    <xf numFmtId="10" fontId="0" fillId="39" borderId="25" xfId="0" applyNumberFormat="1" applyFill="1" applyBorder="1" applyAlignment="1">
      <alignment horizontal="right"/>
    </xf>
    <xf numFmtId="10" fontId="0" fillId="39" borderId="26" xfId="0" applyNumberFormat="1" applyFill="1" applyBorder="1" applyAlignment="1">
      <alignment horizontal="right"/>
    </xf>
    <xf numFmtId="10" fontId="0" fillId="39" borderId="28" xfId="0" applyNumberFormat="1" applyFill="1" applyBorder="1" applyAlignment="1">
      <alignment horizontal="right"/>
    </xf>
    <xf numFmtId="0" fontId="17" fillId="41" borderId="29" xfId="0" applyFont="1" applyFill="1" applyBorder="1" applyAlignment="1">
      <alignment horizontal="right"/>
    </xf>
    <xf numFmtId="0" fontId="17" fillId="41" borderId="30" xfId="0" applyFont="1" applyFill="1" applyBorder="1" applyAlignment="1">
      <alignment horizontal="right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16" fillId="45" borderId="31" xfId="0" applyFont="1" applyFill="1" applyBorder="1" applyAlignment="1">
      <alignment horizontal="center"/>
    </xf>
    <xf numFmtId="0" fontId="16" fillId="45" borderId="21" xfId="0" applyFont="1" applyFill="1" applyBorder="1" applyAlignment="1">
      <alignment horizontal="center"/>
    </xf>
    <xf numFmtId="0" fontId="16" fillId="45" borderId="22" xfId="0" applyFont="1" applyFill="1" applyBorder="1" applyAlignment="1">
      <alignment horizontal="center"/>
    </xf>
    <xf numFmtId="0" fontId="16" fillId="45" borderId="23" xfId="0" applyFont="1" applyFill="1" applyBorder="1" applyAlignment="1">
      <alignment horizontal="center"/>
    </xf>
    <xf numFmtId="0" fontId="16" fillId="45" borderId="26" xfId="0" applyFont="1" applyFill="1" applyBorder="1" applyAlignment="1">
      <alignment horizontal="center"/>
    </xf>
    <xf numFmtId="0" fontId="16" fillId="45" borderId="27" xfId="0" applyFont="1" applyFill="1" applyBorder="1" applyAlignment="1">
      <alignment horizontal="center"/>
    </xf>
    <xf numFmtId="0" fontId="16" fillId="45" borderId="28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7" fillId="0" borderId="22" xfId="0" applyFont="1" applyBorder="1" applyAlignment="1">
      <alignment horizontal="left" vertical="top" wrapText="1"/>
    </xf>
    <xf numFmtId="0" fontId="27" fillId="0" borderId="0" xfId="0" applyFont="1" applyBorder="1" applyAlignment="1">
      <alignment horizontal="left" vertical="top" wrapText="1"/>
    </xf>
    <xf numFmtId="0" fontId="13" fillId="41" borderId="29" xfId="0" applyFont="1" applyFill="1" applyBorder="1" applyAlignment="1">
      <alignment horizontal="center"/>
    </xf>
    <xf numFmtId="0" fontId="13" fillId="41" borderId="31" xfId="0" applyFont="1" applyFill="1" applyBorder="1" applyAlignment="1">
      <alignment horizontal="center"/>
    </xf>
    <xf numFmtId="0" fontId="13" fillId="41" borderId="30" xfId="0" applyFont="1" applyFill="1" applyBorder="1" applyAlignment="1">
      <alignment horizontal="center"/>
    </xf>
    <xf numFmtId="0" fontId="0" fillId="39" borderId="24" xfId="0" applyFill="1" applyBorder="1" applyAlignment="1">
      <alignment horizontal="left"/>
    </xf>
    <xf numFmtId="0" fontId="0" fillId="39" borderId="25" xfId="0" applyFill="1" applyBorder="1" applyAlignment="1">
      <alignment horizontal="left"/>
    </xf>
    <xf numFmtId="0" fontId="0" fillId="39" borderId="26" xfId="0" applyFill="1" applyBorder="1" applyAlignment="1">
      <alignment horizontal="left"/>
    </xf>
    <xf numFmtId="0" fontId="0" fillId="39" borderId="28" xfId="0" applyFill="1" applyBorder="1" applyAlignment="1">
      <alignment horizontal="left"/>
    </xf>
    <xf numFmtId="0" fontId="13" fillId="40" borderId="29" xfId="0" applyFont="1" applyFill="1" applyBorder="1" applyAlignment="1">
      <alignment horizontal="left"/>
    </xf>
    <xf numFmtId="0" fontId="13" fillId="40" borderId="30" xfId="0" applyFont="1" applyFill="1" applyBorder="1" applyAlignment="1">
      <alignment horizontal="left"/>
    </xf>
    <xf numFmtId="0" fontId="0" fillId="0" borderId="21" xfId="0" quotePrefix="1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17" fillId="42" borderId="31" xfId="0" applyFont="1" applyFill="1" applyBorder="1" applyAlignment="1">
      <alignment horizontal="right"/>
    </xf>
    <xf numFmtId="0" fontId="17" fillId="42" borderId="30" xfId="0" applyFont="1" applyFill="1" applyBorder="1" applyAlignment="1">
      <alignment horizontal="right"/>
    </xf>
    <xf numFmtId="0" fontId="0" fillId="33" borderId="29" xfId="0" applyFill="1" applyBorder="1" applyAlignment="1">
      <alignment horizontal="left"/>
    </xf>
    <xf numFmtId="0" fontId="0" fillId="33" borderId="31" xfId="0" applyFill="1" applyBorder="1" applyAlignment="1">
      <alignment horizontal="left"/>
    </xf>
    <xf numFmtId="0" fontId="0" fillId="33" borderId="30" xfId="0" applyFill="1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20" fillId="43" borderId="29" xfId="0" applyFont="1" applyFill="1" applyBorder="1" applyAlignment="1">
      <alignment horizontal="center"/>
    </xf>
    <xf numFmtId="0" fontId="20" fillId="43" borderId="31" xfId="0" applyFont="1" applyFill="1" applyBorder="1" applyAlignment="1">
      <alignment horizontal="center"/>
    </xf>
    <xf numFmtId="0" fontId="20" fillId="43" borderId="30" xfId="0" applyFont="1" applyFill="1" applyBorder="1" applyAlignment="1">
      <alignment horizontal="center"/>
    </xf>
    <xf numFmtId="0" fontId="30" fillId="35" borderId="65" xfId="0" applyFont="1" applyFill="1" applyBorder="1" applyAlignment="1">
      <alignment horizontal="center"/>
    </xf>
    <xf numFmtId="0" fontId="30" fillId="35" borderId="66" xfId="0" applyFont="1" applyFill="1" applyBorder="1" applyAlignment="1">
      <alignment horizontal="center"/>
    </xf>
    <xf numFmtId="0" fontId="30" fillId="35" borderId="67" xfId="0" applyFont="1" applyFill="1" applyBorder="1" applyAlignment="1">
      <alignment horizontal="center"/>
    </xf>
    <xf numFmtId="0" fontId="0" fillId="0" borderId="70" xfId="0" applyBorder="1" applyAlignment="1">
      <alignment horizontal="left" vertical="top" wrapText="1"/>
    </xf>
    <xf numFmtId="0" fontId="0" fillId="0" borderId="75" xfId="0" applyBorder="1" applyAlignment="1">
      <alignment horizontal="left" vertical="top" wrapText="1"/>
    </xf>
    <xf numFmtId="0" fontId="0" fillId="0" borderId="71" xfId="0" applyBorder="1" applyAlignment="1">
      <alignment horizontal="left" vertical="top" wrapText="1"/>
    </xf>
    <xf numFmtId="0" fontId="0" fillId="0" borderId="76" xfId="0" applyBorder="1" applyAlignment="1">
      <alignment horizontal="left" vertical="top" wrapText="1"/>
    </xf>
    <xf numFmtId="0" fontId="0" fillId="0" borderId="77" xfId="0" applyBorder="1" applyAlignment="1">
      <alignment horizontal="left" vertical="top" wrapText="1"/>
    </xf>
    <xf numFmtId="0" fontId="0" fillId="0" borderId="78" xfId="0" applyBorder="1" applyAlignment="1">
      <alignment horizontal="left" vertical="top" wrapText="1"/>
    </xf>
    <xf numFmtId="0" fontId="0" fillId="0" borderId="79" xfId="0" applyBorder="1" applyAlignment="1">
      <alignment horizontal="left" vertical="top" wrapText="1"/>
    </xf>
    <xf numFmtId="0" fontId="18" fillId="0" borderId="22" xfId="0" applyFont="1" applyBorder="1" applyAlignment="1">
      <alignment horizontal="left"/>
    </xf>
    <xf numFmtId="0" fontId="18" fillId="0" borderId="29" xfId="0" applyFont="1" applyBorder="1" applyAlignment="1">
      <alignment horizontal="left"/>
    </xf>
    <xf numFmtId="0" fontId="18" fillId="0" borderId="31" xfId="0" applyFont="1" applyBorder="1" applyAlignment="1">
      <alignment horizontal="left"/>
    </xf>
    <xf numFmtId="0" fontId="18" fillId="0" borderId="30" xfId="0" applyFont="1" applyBorder="1" applyAlignment="1">
      <alignment horizontal="left"/>
    </xf>
    <xf numFmtId="0" fontId="13" fillId="36" borderId="29" xfId="0" applyFont="1" applyFill="1" applyBorder="1" applyAlignment="1">
      <alignment horizontal="left"/>
    </xf>
    <xf numFmtId="0" fontId="13" fillId="36" borderId="31" xfId="0" applyFont="1" applyFill="1" applyBorder="1" applyAlignment="1">
      <alignment horizontal="left"/>
    </xf>
    <xf numFmtId="0" fontId="13" fillId="36" borderId="30" xfId="0" applyFont="1" applyFill="1" applyBorder="1" applyAlignment="1">
      <alignment horizontal="left"/>
    </xf>
    <xf numFmtId="0" fontId="13" fillId="36" borderId="27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2">
    <dxf>
      <fill>
        <patternFill patternType="solid">
          <bgColor theme="7" tint="0.79998168889431442"/>
        </patternFill>
      </fill>
    </dxf>
    <dxf>
      <numFmt numFmtId="14" formatCode="0.00%"/>
    </dxf>
    <dxf>
      <alignment horizontal="right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164" formatCode="&quot;$&quot;#,##0.00"/>
    </dxf>
    <dxf>
      <alignment horizontal="right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164" formatCode="&quot;$&quot;#,##0.00"/>
    </dxf>
    <dxf>
      <alignment horizontal="right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164" formatCode="&quot;$&quot;#,##0.00"/>
    </dxf>
    <dxf>
      <alignment horizontal="right"/>
    </dxf>
    <dxf>
      <fill>
        <patternFill patternType="solid">
          <bgColor theme="7" tint="0.79998168889431442"/>
        </patternFill>
      </fill>
    </dxf>
    <dxf>
      <alignment horizontal="right"/>
    </dxf>
    <dxf>
      <fill>
        <patternFill patternType="solid">
          <bgColor theme="7" tint="0.79998168889431442"/>
        </patternFill>
      </fill>
    </dxf>
    <dxf>
      <numFmt numFmtId="14" formatCode="0.00%"/>
    </dxf>
    <dxf>
      <alignment horizontal="right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  <fill>
        <patternFill patternType="solid">
          <fgColor indexed="64"/>
          <bgColor theme="2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theme="2"/>
        </patternFill>
      </fill>
    </dxf>
    <dxf>
      <numFmt numFmtId="14" formatCode="0.00%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2" tint="-9.9978637043366805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[Roadmap Data.xlsx]Club Rates!PivotTable2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BFC Club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'Club Rates'!$F$29</c:f>
              <c:strCache>
                <c:ptCount val="1"/>
                <c:pt idx="0">
                  <c:v>in club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'Club Rates'!$E$30:$E$36</c:f>
              <c:strCache>
                <c:ptCount val="6"/>
                <c:pt idx="0">
                  <c:v>0 days</c:v>
                </c:pt>
                <c:pt idx="1">
                  <c:v>1-4 days</c:v>
                </c:pt>
                <c:pt idx="2">
                  <c:v>5-9 days</c:v>
                </c:pt>
                <c:pt idx="3">
                  <c:v>10-13 days</c:v>
                </c:pt>
                <c:pt idx="4">
                  <c:v>14-27 days</c:v>
                </c:pt>
                <c:pt idx="5">
                  <c:v>28+ days</c:v>
                </c:pt>
              </c:strCache>
            </c:strRef>
          </c:cat>
          <c:val>
            <c:numRef>
              <c:f>'Club Rates'!$F$30:$F$36</c:f>
              <c:numCache>
                <c:formatCode>0.00%</c:formatCode>
                <c:ptCount val="6"/>
                <c:pt idx="0">
                  <c:v>0.70038761516529602</c:v>
                </c:pt>
                <c:pt idx="1">
                  <c:v>2.6685360164000093E-2</c:v>
                </c:pt>
                <c:pt idx="2">
                  <c:v>1.3154174226536912E-2</c:v>
                </c:pt>
                <c:pt idx="3">
                  <c:v>8.9717005584485972E-3</c:v>
                </c:pt>
                <c:pt idx="4">
                  <c:v>3.5798440114046044E-2</c:v>
                </c:pt>
                <c:pt idx="5">
                  <c:v>0.2150027097716723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3-404A-BDA6-A4FE01E250A9}"/>
            </c:ext>
          </c:extLst>
        </c:ser>
        <c:ser>
          <c:idx val="1"/>
          <c:order val="1"/>
          <c:tx>
            <c:strRef>
              <c:f>'Club Rates'!$G$29</c:f>
              <c:strCache>
                <c:ptCount val="1"/>
                <c:pt idx="0">
                  <c:v>not in club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'Club Rates'!$E$30:$E$36</c:f>
              <c:strCache>
                <c:ptCount val="6"/>
                <c:pt idx="0">
                  <c:v>0 days</c:v>
                </c:pt>
                <c:pt idx="1">
                  <c:v>1-4 days</c:v>
                </c:pt>
                <c:pt idx="2">
                  <c:v>5-9 days</c:v>
                </c:pt>
                <c:pt idx="3">
                  <c:v>10-13 days</c:v>
                </c:pt>
                <c:pt idx="4">
                  <c:v>14-27 days</c:v>
                </c:pt>
                <c:pt idx="5">
                  <c:v>28+ days</c:v>
                </c:pt>
              </c:strCache>
            </c:strRef>
          </c:cat>
          <c:val>
            <c:numRef>
              <c:f>'Club Rates'!$G$30:$G$36</c:f>
              <c:numCache>
                <c:formatCode>0.00%</c:formatCode>
                <c:ptCount val="6"/>
                <c:pt idx="0">
                  <c:v>0.25956242653948702</c:v>
                </c:pt>
                <c:pt idx="1">
                  <c:v>3.3819292395624735E-2</c:v>
                </c:pt>
                <c:pt idx="2">
                  <c:v>2.367443936338506E-2</c:v>
                </c:pt>
                <c:pt idx="3">
                  <c:v>1.6369864774238171E-2</c:v>
                </c:pt>
                <c:pt idx="4">
                  <c:v>7.3381064654598302E-2</c:v>
                </c:pt>
                <c:pt idx="5">
                  <c:v>0.59319291227266668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3-404A-BDA6-A4FE01E25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909280"/>
        <c:axId val="499182496"/>
      </c:barChart>
      <c:catAx>
        <c:axId val="49990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Days Inactive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82496"/>
        <c:crosses val="autoZero"/>
        <c:auto val="1"/>
        <c:lblAlgn val="ctr"/>
        <c:lblOffset val="100"/>
        <c:noMultiLvlLbl val="0"/>
      </c:catAx>
      <c:valAx>
        <c:axId val="49918249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999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[Roadmap Data.xlsx]Club Rates!PivotTable4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JMS Club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'Club Rates'!$O$29</c:f>
              <c:strCache>
                <c:ptCount val="1"/>
                <c:pt idx="0">
                  <c:v>in club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'Club Rates'!$N$30:$N$36</c:f>
              <c:strCache>
                <c:ptCount val="6"/>
                <c:pt idx="0">
                  <c:v>0 days</c:v>
                </c:pt>
                <c:pt idx="1">
                  <c:v>1-4 days</c:v>
                </c:pt>
                <c:pt idx="2">
                  <c:v>5-9 days</c:v>
                </c:pt>
                <c:pt idx="3">
                  <c:v>10-13 days</c:v>
                </c:pt>
                <c:pt idx="4">
                  <c:v>14-27 days</c:v>
                </c:pt>
                <c:pt idx="5">
                  <c:v>28+ days</c:v>
                </c:pt>
              </c:strCache>
            </c:strRef>
          </c:cat>
          <c:val>
            <c:numRef>
              <c:f>'Club Rates'!$O$30:$O$36</c:f>
              <c:numCache>
                <c:formatCode>0.00%</c:formatCode>
                <c:ptCount val="6"/>
                <c:pt idx="0">
                  <c:v>0.74703880827379765</c:v>
                </c:pt>
                <c:pt idx="1">
                  <c:v>1.7012967271961929E-2</c:v>
                </c:pt>
                <c:pt idx="2">
                  <c:v>1.2125393169089017E-2</c:v>
                </c:pt>
                <c:pt idx="3">
                  <c:v>7.9393847269155667E-3</c:v>
                </c:pt>
                <c:pt idx="4">
                  <c:v>2.6098242578019949E-2</c:v>
                </c:pt>
                <c:pt idx="5">
                  <c:v>0.18978520398021584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1-0D49-8F1E-AC215C82D2A9}"/>
            </c:ext>
          </c:extLst>
        </c:ser>
        <c:ser>
          <c:idx val="1"/>
          <c:order val="1"/>
          <c:tx>
            <c:strRef>
              <c:f>'Club Rates'!$P$29</c:f>
              <c:strCache>
                <c:ptCount val="1"/>
                <c:pt idx="0">
                  <c:v>not in club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'Club Rates'!$N$30:$N$36</c:f>
              <c:strCache>
                <c:ptCount val="6"/>
                <c:pt idx="0">
                  <c:v>0 days</c:v>
                </c:pt>
                <c:pt idx="1">
                  <c:v>1-4 days</c:v>
                </c:pt>
                <c:pt idx="2">
                  <c:v>5-9 days</c:v>
                </c:pt>
                <c:pt idx="3">
                  <c:v>10-13 days</c:v>
                </c:pt>
                <c:pt idx="4">
                  <c:v>14-27 days</c:v>
                </c:pt>
                <c:pt idx="5">
                  <c:v>28+ days</c:v>
                </c:pt>
              </c:strCache>
            </c:strRef>
          </c:cat>
          <c:val>
            <c:numRef>
              <c:f>'Club Rates'!$P$30:$P$36</c:f>
              <c:numCache>
                <c:formatCode>0.00%</c:formatCode>
                <c:ptCount val="6"/>
                <c:pt idx="0">
                  <c:v>0.22249362012395188</c:v>
                </c:pt>
                <c:pt idx="1">
                  <c:v>3.0063538357377219E-2</c:v>
                </c:pt>
                <c:pt idx="2">
                  <c:v>3.192021248893287E-2</c:v>
                </c:pt>
                <c:pt idx="3">
                  <c:v>2.3878964637258478E-2</c:v>
                </c:pt>
                <c:pt idx="4">
                  <c:v>7.7464715379407328E-2</c:v>
                </c:pt>
                <c:pt idx="5">
                  <c:v>0.61417894901307224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1-0D49-8F1E-AC215C82D2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9140351"/>
        <c:axId val="1459143679"/>
      </c:barChart>
      <c:catAx>
        <c:axId val="145914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Days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Inactive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43679"/>
        <c:crosses val="autoZero"/>
        <c:auto val="1"/>
        <c:lblAlgn val="ctr"/>
        <c:lblOffset val="100"/>
        <c:noMultiLvlLbl val="0"/>
      </c:catAx>
      <c:valAx>
        <c:axId val="145914367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45914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[Roadmap Data.xlsx]Club Rates!PivotTable5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club users - Days Inactive by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'Club Rates'!$L$67:$L$68</c:f>
              <c:strCache>
                <c:ptCount val="1"/>
                <c:pt idx="0">
                  <c:v>casino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'Club Rates'!$K$69:$K$75</c:f>
              <c:strCache>
                <c:ptCount val="6"/>
                <c:pt idx="0">
                  <c:v>0 days</c:v>
                </c:pt>
                <c:pt idx="1">
                  <c:v>1-4 days</c:v>
                </c:pt>
                <c:pt idx="2">
                  <c:v>5-9 days</c:v>
                </c:pt>
                <c:pt idx="3">
                  <c:v>10-13 days</c:v>
                </c:pt>
                <c:pt idx="4">
                  <c:v>14-27 days</c:v>
                </c:pt>
                <c:pt idx="5">
                  <c:v>28+ days</c:v>
                </c:pt>
              </c:strCache>
            </c:strRef>
          </c:cat>
          <c:val>
            <c:numRef>
              <c:f>'Club Rates'!$L$69:$L$75</c:f>
              <c:numCache>
                <c:formatCode>0.00%</c:formatCode>
                <c:ptCount val="6"/>
                <c:pt idx="0">
                  <c:v>0.34860946181700897</c:v>
                </c:pt>
                <c:pt idx="1">
                  <c:v>0.13532082686103478</c:v>
                </c:pt>
                <c:pt idx="2">
                  <c:v>9.926209103840683E-2</c:v>
                </c:pt>
                <c:pt idx="3">
                  <c:v>9.8043002446246946E-2</c:v>
                </c:pt>
                <c:pt idx="4">
                  <c:v>8.8220776958364791E-2</c:v>
                </c:pt>
                <c:pt idx="5">
                  <c:v>6.706565260293304E-2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D-7E4A-A678-8A2615769CBA}"/>
            </c:ext>
          </c:extLst>
        </c:ser>
        <c:ser>
          <c:idx val="1"/>
          <c:order val="1"/>
          <c:tx>
            <c:strRef>
              <c:f>'Club Rates'!$M$67:$M$68</c:f>
              <c:strCache>
                <c:ptCount val="1"/>
                <c:pt idx="0">
                  <c:v>slotzilla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'Club Rates'!$K$69:$K$75</c:f>
              <c:strCache>
                <c:ptCount val="6"/>
                <c:pt idx="0">
                  <c:v>0 days</c:v>
                </c:pt>
                <c:pt idx="1">
                  <c:v>1-4 days</c:v>
                </c:pt>
                <c:pt idx="2">
                  <c:v>5-9 days</c:v>
                </c:pt>
                <c:pt idx="3">
                  <c:v>10-13 days</c:v>
                </c:pt>
                <c:pt idx="4">
                  <c:v>14-27 days</c:v>
                </c:pt>
                <c:pt idx="5">
                  <c:v>28+ days</c:v>
                </c:pt>
              </c:strCache>
            </c:strRef>
          </c:cat>
          <c:val>
            <c:numRef>
              <c:f>'Club Rates'!$M$69:$M$75</c:f>
              <c:numCache>
                <c:formatCode>0.00%</c:formatCode>
                <c:ptCount val="6"/>
                <c:pt idx="0">
                  <c:v>0.42783480991890499</c:v>
                </c:pt>
                <c:pt idx="1">
                  <c:v>0.11192307692307692</c:v>
                </c:pt>
                <c:pt idx="2">
                  <c:v>7.7999247837532912E-2</c:v>
                </c:pt>
                <c:pt idx="3">
                  <c:v>6.8941009239516696E-2</c:v>
                </c:pt>
                <c:pt idx="4">
                  <c:v>6.9793621013133203E-2</c:v>
                </c:pt>
                <c:pt idx="5">
                  <c:v>6.4386246072799969E-2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D-7E4A-A678-8A2615769C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39047023"/>
        <c:axId val="1683208143"/>
      </c:barChart>
      <c:catAx>
        <c:axId val="173904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08143"/>
        <c:crosses val="autoZero"/>
        <c:auto val="1"/>
        <c:lblAlgn val="ctr"/>
        <c:lblOffset val="100"/>
        <c:noMultiLvlLbl val="0"/>
      </c:catAx>
      <c:valAx>
        <c:axId val="1683208143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73904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[Roadmap Data.xlsx]Features!PivotTable2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Users Engaged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Features!$S$3</c:f>
              <c:strCache>
                <c:ptCount val="1"/>
                <c:pt idx="0">
                  <c:v>Missions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Features!$R$4:$R$25</c:f>
              <c:multiLvlStrCache>
                <c:ptCount val="14"/>
                <c:lvl>
                  <c:pt idx="0">
                    <c:v>casino</c:v>
                  </c:pt>
                  <c:pt idx="1">
                    <c:v>slotzilla</c:v>
                  </c:pt>
                  <c:pt idx="2">
                    <c:v>casino</c:v>
                  </c:pt>
                  <c:pt idx="3">
                    <c:v>slotzilla</c:v>
                  </c:pt>
                  <c:pt idx="4">
                    <c:v>casino</c:v>
                  </c:pt>
                  <c:pt idx="5">
                    <c:v>slotzilla</c:v>
                  </c:pt>
                  <c:pt idx="6">
                    <c:v>casino</c:v>
                  </c:pt>
                  <c:pt idx="7">
                    <c:v>slotzilla</c:v>
                  </c:pt>
                  <c:pt idx="8">
                    <c:v>casino</c:v>
                  </c:pt>
                  <c:pt idx="9">
                    <c:v>slotzilla</c:v>
                  </c:pt>
                  <c:pt idx="10">
                    <c:v>casino</c:v>
                  </c:pt>
                  <c:pt idx="11">
                    <c:v>slotzilla</c:v>
                  </c:pt>
                  <c:pt idx="12">
                    <c:v>casino</c:v>
                  </c:pt>
                  <c:pt idx="13">
                    <c:v>slotzilla</c:v>
                  </c:pt>
                </c:lvl>
                <c:lvl>
                  <c:pt idx="0">
                    <c:v>2022-01</c:v>
                  </c:pt>
                  <c:pt idx="2">
                    <c:v>2022-02</c:v>
                  </c:pt>
                  <c:pt idx="4">
                    <c:v>2022-03</c:v>
                  </c:pt>
                  <c:pt idx="6">
                    <c:v>2022-04</c:v>
                  </c:pt>
                  <c:pt idx="8">
                    <c:v>2022-05</c:v>
                  </c:pt>
                  <c:pt idx="10">
                    <c:v>2022-06</c:v>
                  </c:pt>
                  <c:pt idx="12">
                    <c:v>2022-07</c:v>
                  </c:pt>
                </c:lvl>
              </c:multiLvlStrCache>
            </c:multiLvlStrRef>
          </c:cat>
          <c:val>
            <c:numRef>
              <c:f>Features!$S$4:$S$25</c:f>
              <c:numCache>
                <c:formatCode>0.00%</c:formatCode>
                <c:ptCount val="14"/>
                <c:pt idx="0">
                  <c:v>0.41932394366197184</c:v>
                </c:pt>
                <c:pt idx="1">
                  <c:v>0.50174485605613839</c:v>
                </c:pt>
                <c:pt idx="2">
                  <c:v>0.41744432719998242</c:v>
                </c:pt>
                <c:pt idx="3">
                  <c:v>0.49650880639144285</c:v>
                </c:pt>
                <c:pt idx="4">
                  <c:v>0.4542196871910541</c:v>
                </c:pt>
                <c:pt idx="5">
                  <c:v>0.53654424243768783</c:v>
                </c:pt>
                <c:pt idx="6">
                  <c:v>0.47449296898648835</c:v>
                </c:pt>
                <c:pt idx="7">
                  <c:v>0.52460072127769186</c:v>
                </c:pt>
                <c:pt idx="8">
                  <c:v>0.47880110891615069</c:v>
                </c:pt>
                <c:pt idx="9">
                  <c:v>0.51271545346001168</c:v>
                </c:pt>
                <c:pt idx="10">
                  <c:v>0.46998664826595754</c:v>
                </c:pt>
                <c:pt idx="11">
                  <c:v>0.50848207169266058</c:v>
                </c:pt>
                <c:pt idx="12">
                  <c:v>0.4671071289180409</c:v>
                </c:pt>
                <c:pt idx="13">
                  <c:v>0.49727417681152086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0-CE4F-AB79-5A64E00344CA}"/>
            </c:ext>
          </c:extLst>
        </c:ser>
        <c:ser>
          <c:idx val="1"/>
          <c:order val="1"/>
          <c:tx>
            <c:strRef>
              <c:f>Features!$T$3</c:f>
              <c:strCache>
                <c:ptCount val="1"/>
                <c:pt idx="0">
                  <c:v>Lucky List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Features!$R$4:$R$25</c:f>
              <c:multiLvlStrCache>
                <c:ptCount val="14"/>
                <c:lvl>
                  <c:pt idx="0">
                    <c:v>casino</c:v>
                  </c:pt>
                  <c:pt idx="1">
                    <c:v>slotzilla</c:v>
                  </c:pt>
                  <c:pt idx="2">
                    <c:v>casino</c:v>
                  </c:pt>
                  <c:pt idx="3">
                    <c:v>slotzilla</c:v>
                  </c:pt>
                  <c:pt idx="4">
                    <c:v>casino</c:v>
                  </c:pt>
                  <c:pt idx="5">
                    <c:v>slotzilla</c:v>
                  </c:pt>
                  <c:pt idx="6">
                    <c:v>casino</c:v>
                  </c:pt>
                  <c:pt idx="7">
                    <c:v>slotzilla</c:v>
                  </c:pt>
                  <c:pt idx="8">
                    <c:v>casino</c:v>
                  </c:pt>
                  <c:pt idx="9">
                    <c:v>slotzilla</c:v>
                  </c:pt>
                  <c:pt idx="10">
                    <c:v>casino</c:v>
                  </c:pt>
                  <c:pt idx="11">
                    <c:v>slotzilla</c:v>
                  </c:pt>
                  <c:pt idx="12">
                    <c:v>casino</c:v>
                  </c:pt>
                  <c:pt idx="13">
                    <c:v>slotzilla</c:v>
                  </c:pt>
                </c:lvl>
                <c:lvl>
                  <c:pt idx="0">
                    <c:v>2022-01</c:v>
                  </c:pt>
                  <c:pt idx="2">
                    <c:v>2022-02</c:v>
                  </c:pt>
                  <c:pt idx="4">
                    <c:v>2022-03</c:v>
                  </c:pt>
                  <c:pt idx="6">
                    <c:v>2022-04</c:v>
                  </c:pt>
                  <c:pt idx="8">
                    <c:v>2022-05</c:v>
                  </c:pt>
                  <c:pt idx="10">
                    <c:v>2022-06</c:v>
                  </c:pt>
                  <c:pt idx="12">
                    <c:v>2022-07</c:v>
                  </c:pt>
                </c:lvl>
              </c:multiLvlStrCache>
            </c:multiLvlStrRef>
          </c:cat>
          <c:val>
            <c:numRef>
              <c:f>Features!$T$4:$T$25</c:f>
              <c:numCache>
                <c:formatCode>0.00%</c:formatCode>
                <c:ptCount val="14"/>
                <c:pt idx="0">
                  <c:v>0.12361904761904761</c:v>
                </c:pt>
                <c:pt idx="1">
                  <c:v>0.14423602356773016</c:v>
                </c:pt>
                <c:pt idx="2">
                  <c:v>0.14069335443733649</c:v>
                </c:pt>
                <c:pt idx="3">
                  <c:v>0.1616018223535432</c:v>
                </c:pt>
                <c:pt idx="4">
                  <c:v>0.43833009533755113</c:v>
                </c:pt>
                <c:pt idx="5">
                  <c:v>0.51956717063593305</c:v>
                </c:pt>
                <c:pt idx="6">
                  <c:v>0.47169982663254356</c:v>
                </c:pt>
                <c:pt idx="7">
                  <c:v>0.52095139962218784</c:v>
                </c:pt>
                <c:pt idx="8">
                  <c:v>0.475303928241394</c:v>
                </c:pt>
                <c:pt idx="9">
                  <c:v>0.50753640640466979</c:v>
                </c:pt>
                <c:pt idx="10">
                  <c:v>0.46696567818954976</c:v>
                </c:pt>
                <c:pt idx="11">
                  <c:v>0.50471797561565079</c:v>
                </c:pt>
                <c:pt idx="12">
                  <c:v>0.46277457523845894</c:v>
                </c:pt>
                <c:pt idx="13">
                  <c:v>0.49264761711928323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1C0-CE4F-AB79-5A64E00344CA}"/>
            </c:ext>
          </c:extLst>
        </c:ser>
        <c:ser>
          <c:idx val="2"/>
          <c:order val="2"/>
          <c:tx>
            <c:strRef>
              <c:f>Features!$U$3</c:f>
              <c:strCache>
                <c:ptCount val="1"/>
                <c:pt idx="0">
                  <c:v>Treasures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Features!$R$4:$R$25</c:f>
              <c:multiLvlStrCache>
                <c:ptCount val="14"/>
                <c:lvl>
                  <c:pt idx="0">
                    <c:v>casino</c:v>
                  </c:pt>
                  <c:pt idx="1">
                    <c:v>slotzilla</c:v>
                  </c:pt>
                  <c:pt idx="2">
                    <c:v>casino</c:v>
                  </c:pt>
                  <c:pt idx="3">
                    <c:v>slotzilla</c:v>
                  </c:pt>
                  <c:pt idx="4">
                    <c:v>casino</c:v>
                  </c:pt>
                  <c:pt idx="5">
                    <c:v>slotzilla</c:v>
                  </c:pt>
                  <c:pt idx="6">
                    <c:v>casino</c:v>
                  </c:pt>
                  <c:pt idx="7">
                    <c:v>slotzilla</c:v>
                  </c:pt>
                  <c:pt idx="8">
                    <c:v>casino</c:v>
                  </c:pt>
                  <c:pt idx="9">
                    <c:v>slotzilla</c:v>
                  </c:pt>
                  <c:pt idx="10">
                    <c:v>casino</c:v>
                  </c:pt>
                  <c:pt idx="11">
                    <c:v>slotzilla</c:v>
                  </c:pt>
                  <c:pt idx="12">
                    <c:v>casino</c:v>
                  </c:pt>
                  <c:pt idx="13">
                    <c:v>slotzilla</c:v>
                  </c:pt>
                </c:lvl>
                <c:lvl>
                  <c:pt idx="0">
                    <c:v>2022-01</c:v>
                  </c:pt>
                  <c:pt idx="2">
                    <c:v>2022-02</c:v>
                  </c:pt>
                  <c:pt idx="4">
                    <c:v>2022-03</c:v>
                  </c:pt>
                  <c:pt idx="6">
                    <c:v>2022-04</c:v>
                  </c:pt>
                  <c:pt idx="8">
                    <c:v>2022-05</c:v>
                  </c:pt>
                  <c:pt idx="10">
                    <c:v>2022-06</c:v>
                  </c:pt>
                  <c:pt idx="12">
                    <c:v>2022-07</c:v>
                  </c:pt>
                </c:lvl>
              </c:multiLvlStrCache>
            </c:multiLvlStrRef>
          </c:cat>
          <c:val>
            <c:numRef>
              <c:f>Features!$U$4:$U$25</c:f>
              <c:numCache>
                <c:formatCode>0.00%</c:formatCode>
                <c:ptCount val="14"/>
                <c:pt idx="0">
                  <c:v>0.4867551978537894</c:v>
                </c:pt>
                <c:pt idx="1">
                  <c:v>0.53518657786386337</c:v>
                </c:pt>
                <c:pt idx="2">
                  <c:v>0.49042350898019299</c:v>
                </c:pt>
                <c:pt idx="3">
                  <c:v>0.44616849067089243</c:v>
                </c:pt>
                <c:pt idx="4">
                  <c:v>0.48542371803197004</c:v>
                </c:pt>
                <c:pt idx="5">
                  <c:v>0.56613903339951854</c:v>
                </c:pt>
                <c:pt idx="6">
                  <c:v>0.42894686149866534</c:v>
                </c:pt>
                <c:pt idx="7">
                  <c:v>0.51699081229606736</c:v>
                </c:pt>
                <c:pt idx="8">
                  <c:v>0.51329426672642864</c:v>
                </c:pt>
                <c:pt idx="9">
                  <c:v>0.50393403475829412</c:v>
                </c:pt>
                <c:pt idx="10">
                  <c:v>0.3659300773054181</c:v>
                </c:pt>
                <c:pt idx="11">
                  <c:v>0.48972329780067775</c:v>
                </c:pt>
                <c:pt idx="12">
                  <c:v>0.3369676616845575</c:v>
                </c:pt>
                <c:pt idx="13">
                  <c:v>0.50518589759813726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1C0-CE4F-AB79-5A64E003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23326240"/>
        <c:axId val="1621361696"/>
      </c:barChart>
      <c:catAx>
        <c:axId val="17233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61696"/>
        <c:crosses val="autoZero"/>
        <c:auto val="1"/>
        <c:lblAlgn val="ctr"/>
        <c:lblOffset val="100"/>
        <c:noMultiLvlLbl val="0"/>
      </c:catAx>
      <c:valAx>
        <c:axId val="162136169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Conversion!$R$3</c:f>
              <c:strCache>
                <c:ptCount val="1"/>
                <c:pt idx="0">
                  <c:v>% Users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B0-7249-9555-6B2054AC7D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A2C-6C47-8F3F-9DD9B4B7D5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A2C-6C47-8F3F-9DD9B4B7D5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A2C-6C47-8F3F-9DD9B4B7D5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CB0-7249-9555-6B2054AC7DFE}"/>
              </c:ext>
            </c:extLst>
          </c:dPt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B0-7249-9555-6B2054AC7DFE}"/>
                </c:ext>
              </c:extLst>
            </c:dLbl>
            <c:dLbl>
              <c:idx val="4"/>
              <c:layout>
                <c:manualLayout>
                  <c:x val="3.741857157723126E-2"/>
                  <c:y val="-0.346118983167417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B0-7249-9555-6B2054AC7D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Conversion!$Q$4:$Q$8</c:f>
              <c:strCache>
                <c:ptCount val="5"/>
                <c:pt idx="0">
                  <c:v>7-day conversion</c:v>
                </c:pt>
                <c:pt idx="1">
                  <c:v>2-week conversion</c:v>
                </c:pt>
                <c:pt idx="2">
                  <c:v>1-month conversion</c:v>
                </c:pt>
                <c:pt idx="3">
                  <c:v>30+ conversion</c:v>
                </c:pt>
                <c:pt idx="4">
                  <c:v>did not convert</c:v>
                </c:pt>
              </c:strCache>
            </c:strRef>
          </c:cat>
          <c:val>
            <c:numRef>
              <c:f>Conversion!$R$4:$R$8</c:f>
              <c:numCache>
                <c:formatCode>0.00%</c:formatCode>
                <c:ptCount val="5"/>
                <c:pt idx="0">
                  <c:v>1.7481232700774042E-2</c:v>
                </c:pt>
                <c:pt idx="1">
                  <c:v>2.8262556748329315E-3</c:v>
                </c:pt>
                <c:pt idx="2">
                  <c:v>2.8949374652298436E-3</c:v>
                </c:pt>
                <c:pt idx="3">
                  <c:v>3.5010542654825925E-3</c:v>
                </c:pt>
                <c:pt idx="4">
                  <c:v>0.9732965198936806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7249-9555-6B2054AC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Conversion!$S$3</c:f>
              <c:strCache>
                <c:ptCount val="1"/>
                <c:pt idx="0">
                  <c:v>%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31-8049-9E57-D12576003B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E31-8049-9E57-D12576003B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45B-5640-A5DD-16F171DA53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45B-5640-A5DD-16F171DA53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45B-5640-A5DD-16F171DA5347}"/>
              </c:ext>
            </c:extLst>
          </c:dPt>
          <c:dLbls>
            <c:dLbl>
              <c:idx val="0"/>
              <c:layout>
                <c:manualLayout>
                  <c:x val="-0.23905569964758835"/>
                  <c:y val="-0.281413586013612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31-8049-9E57-D12576003B79}"/>
                </c:ext>
              </c:extLst>
            </c:dLbl>
            <c:dLbl>
              <c:idx val="1"/>
              <c:layout>
                <c:manualLayout>
                  <c:x val="0.15141488037776665"/>
                  <c:y val="7.06421104141643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31-8049-9E57-D12576003B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Conversion!$Q$4:$Q$8</c:f>
              <c:strCache>
                <c:ptCount val="5"/>
                <c:pt idx="0">
                  <c:v>7-day conversion</c:v>
                </c:pt>
                <c:pt idx="1">
                  <c:v>2-week conversion</c:v>
                </c:pt>
                <c:pt idx="2">
                  <c:v>1-month conversion</c:v>
                </c:pt>
                <c:pt idx="3">
                  <c:v>30+ conversion</c:v>
                </c:pt>
                <c:pt idx="4">
                  <c:v>did not convert</c:v>
                </c:pt>
              </c:strCache>
            </c:strRef>
          </c:cat>
          <c:val>
            <c:numRef>
              <c:f>Conversion!$S$4:$S$8</c:f>
              <c:numCache>
                <c:formatCode>0.00%</c:formatCode>
                <c:ptCount val="5"/>
                <c:pt idx="0">
                  <c:v>0.81484281793485847</c:v>
                </c:pt>
                <c:pt idx="1">
                  <c:v>9.7208325866200929E-2</c:v>
                </c:pt>
                <c:pt idx="2">
                  <c:v>4.7608225756562532E-2</c:v>
                </c:pt>
                <c:pt idx="3">
                  <c:v>4.0340630442378143E-2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1-8049-9E57-D12576003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[Roadmap Data.xlsx]Friends!PivotTable2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BFC Revenue</a:t>
            </a:r>
          </a:p>
          <a:p>
            <a:pPr>
              <a:defRPr/>
            </a:pPr>
            <a:r>
              <a:rPr lang="en-US" sz="1400" b="0"/>
              <a:t>Percent of </a:t>
            </a:r>
            <a:r>
              <a:rPr lang="en-US" sz="1400" b="0" baseline="0"/>
              <a:t>Revenue by Friend Bucket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dLbl>
          <c:idx val="0"/>
          <c:layout>
            <c:manualLayout>
              <c:x val="2.028287572199776E-3"/>
              <c:y val="-3.18778867725333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dLbl>
          <c:idx val="0"/>
          <c:layout>
            <c:manualLayout>
              <c:x val="6.0052208809066251E-4"/>
              <c:y val="1.33216029560550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dLbl>
          <c:idx val="0"/>
          <c:layout>
            <c:manualLayout>
              <c:x val="0.10657348362196474"/>
              <c:y val="-0.136892271147670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dLbl>
          <c:idx val="0"/>
          <c:layout>
            <c:manualLayout>
              <c:x val="0.11021599671065378"/>
              <c:y val="7.8174811947389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Friends!$C$47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8-DF01-EF4E-9F5F-46B3E25EFF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DF01-EF4E-9F5F-46B3E25EFF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F01-EF4E-9F5F-46B3E25EFF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E-DF01-EF4E-9F5F-46B3E25EFF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A-DF01-EF4E-9F5F-46B3E25EFF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F01-EF4E-9F5F-46B3E25EFF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C-DF01-EF4E-9F5F-46B3E25EFF83}"/>
              </c:ext>
            </c:extLst>
          </c:dPt>
          <c:dLbls>
            <c:dLbl>
              <c:idx val="2"/>
              <c:layout>
                <c:manualLayout>
                  <c:x val="0.10657348362196474"/>
                  <c:y val="-0.136892271147670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1-EF4E-9F5F-46B3E25EFF83}"/>
                </c:ext>
              </c:extLst>
            </c:dLbl>
            <c:dLbl>
              <c:idx val="4"/>
              <c:layout>
                <c:manualLayout>
                  <c:x val="6.0052208809066251E-4"/>
                  <c:y val="1.33216029560550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1-EF4E-9F5F-46B3E25EFF83}"/>
                </c:ext>
              </c:extLst>
            </c:dLbl>
            <c:dLbl>
              <c:idx val="5"/>
              <c:layout>
                <c:manualLayout>
                  <c:x val="2.028287572199776E-3"/>
                  <c:y val="-3.18778867725333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1-EF4E-9F5F-46B3E25EFF83}"/>
                </c:ext>
              </c:extLst>
            </c:dLbl>
            <c:dLbl>
              <c:idx val="6"/>
              <c:layout>
                <c:manualLayout>
                  <c:x val="0.11021599671065378"/>
                  <c:y val="7.81748119473892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1-EF4E-9F5F-46B3E25EF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Friends!$B$48:$B$55</c:f>
              <c:strCache>
                <c:ptCount val="7"/>
                <c:pt idx="0">
                  <c:v>no friends</c:v>
                </c:pt>
                <c:pt idx="1">
                  <c:v>1 friend</c:v>
                </c:pt>
                <c:pt idx="2">
                  <c:v>2-4 friends</c:v>
                </c:pt>
                <c:pt idx="3">
                  <c:v>5-9 friends</c:v>
                </c:pt>
                <c:pt idx="4">
                  <c:v>10-14 friends</c:v>
                </c:pt>
                <c:pt idx="5">
                  <c:v>15-19 friends</c:v>
                </c:pt>
                <c:pt idx="6">
                  <c:v>20+ friends</c:v>
                </c:pt>
              </c:strCache>
            </c:strRef>
          </c:cat>
          <c:val>
            <c:numRef>
              <c:f>Friends!$C$48:$C$55</c:f>
              <c:numCache>
                <c:formatCode>0.00%</c:formatCode>
                <c:ptCount val="7"/>
                <c:pt idx="0">
                  <c:v>0.53099891309265301</c:v>
                </c:pt>
                <c:pt idx="1">
                  <c:v>6.0308741220792682E-2</c:v>
                </c:pt>
                <c:pt idx="2">
                  <c:v>9.2559968790026245E-2</c:v>
                </c:pt>
                <c:pt idx="3">
                  <c:v>5.5449628544029433E-2</c:v>
                </c:pt>
                <c:pt idx="4">
                  <c:v>2.4769522282622167E-2</c:v>
                </c:pt>
                <c:pt idx="5">
                  <c:v>2.0932099214131944E-2</c:v>
                </c:pt>
                <c:pt idx="6">
                  <c:v>0.21498112685574453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1-EF4E-9F5F-46B3E25EFF8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[Roadmap Data.xlsx]Friends!PivotTable3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BFC ARPPU</a:t>
            </a:r>
          </a:p>
          <a:p>
            <a:pPr>
              <a:defRPr/>
            </a:pPr>
            <a:r>
              <a:rPr lang="en-US" sz="1400" b="0"/>
              <a:t>Percent of Average Revenue</a:t>
            </a:r>
            <a:r>
              <a:rPr lang="en-US" sz="1400" b="0" baseline="0"/>
              <a:t> per Spender by Friend Bucket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061252953876239E-2"/>
          <c:y val="0.13947197390569338"/>
          <c:w val="0.96893874704612371"/>
          <c:h val="0.85603364486708933"/>
        </c:manualLayout>
      </c:layout>
      <c:pie3DChart>
        <c:varyColors val="1"/>
        <c:ser>
          <c:idx val="0"/>
          <c:order val="0"/>
          <c:tx>
            <c:strRef>
              <c:f>Friends!$E$47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2CD2-F74A-8C43-42D0D801E2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CD2-F74A-8C43-42D0D801E2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2CD2-F74A-8C43-42D0D801E2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CD2-F74A-8C43-42D0D801E2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6-2CD2-F74A-8C43-42D0D801E2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CD2-F74A-8C43-42D0D801E2BC}"/>
              </c:ext>
            </c:extLst>
          </c:dPt>
          <c:dPt>
            <c:idx val="6"/>
            <c:bubble3D val="0"/>
            <c:explosion val="25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8-2CD2-F74A-8C43-42D0D801E2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Friends!$D$48:$D$55</c:f>
              <c:strCache>
                <c:ptCount val="7"/>
                <c:pt idx="0">
                  <c:v>no friends</c:v>
                </c:pt>
                <c:pt idx="1">
                  <c:v>1 friend</c:v>
                </c:pt>
                <c:pt idx="2">
                  <c:v>2-4 friends</c:v>
                </c:pt>
                <c:pt idx="3">
                  <c:v>5-9 friends</c:v>
                </c:pt>
                <c:pt idx="4">
                  <c:v>10-14 friends</c:v>
                </c:pt>
                <c:pt idx="5">
                  <c:v>15-19 friends</c:v>
                </c:pt>
                <c:pt idx="6">
                  <c:v>20+ friends</c:v>
                </c:pt>
              </c:strCache>
            </c:strRef>
          </c:cat>
          <c:val>
            <c:numRef>
              <c:f>Friends!$E$48:$E$55</c:f>
              <c:numCache>
                <c:formatCode>0.00%</c:formatCode>
                <c:ptCount val="7"/>
                <c:pt idx="0">
                  <c:v>9.2608355203482692E-2</c:v>
                </c:pt>
                <c:pt idx="1">
                  <c:v>0.14859820918062414</c:v>
                </c:pt>
                <c:pt idx="2">
                  <c:v>0.14581159664243515</c:v>
                </c:pt>
                <c:pt idx="3">
                  <c:v>0.13849989062085782</c:v>
                </c:pt>
                <c:pt idx="4">
                  <c:v>0.12827481492435802</c:v>
                </c:pt>
                <c:pt idx="5">
                  <c:v>0.17078411555889333</c:v>
                </c:pt>
                <c:pt idx="6">
                  <c:v>0.17542301786934883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2-F74A-8C43-42D0D801E2BC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[Roadmap Data.xlsx]Friends!PivotTable4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BFC ATPPU</a:t>
            </a:r>
          </a:p>
          <a:p>
            <a:pPr>
              <a:defRPr/>
            </a:pPr>
            <a:r>
              <a:rPr lang="en-US" sz="1400" b="0"/>
              <a:t>Average Transactions</a:t>
            </a:r>
            <a:r>
              <a:rPr lang="en-US" sz="1400" b="0" baseline="0"/>
              <a:t> per Spender by Friend Bucket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2"/>
        <c:spPr>
          <a:solidFill>
            <a:srgbClr val="FF0000">
              <a:alpha val="85000"/>
            </a:srgb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Friends!$G$47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A30-1449-917E-F312718F5F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A30-1449-917E-F312718F5F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Friends!$F$48:$F$55</c:f>
              <c:strCache>
                <c:ptCount val="7"/>
                <c:pt idx="0">
                  <c:v>no friends</c:v>
                </c:pt>
                <c:pt idx="1">
                  <c:v>1 friend</c:v>
                </c:pt>
                <c:pt idx="2">
                  <c:v>2-4 friends</c:v>
                </c:pt>
                <c:pt idx="3">
                  <c:v>5-9 friends</c:v>
                </c:pt>
                <c:pt idx="4">
                  <c:v>10-14 friends</c:v>
                </c:pt>
                <c:pt idx="5">
                  <c:v>15-19 friends</c:v>
                </c:pt>
                <c:pt idx="6">
                  <c:v>20+ friends</c:v>
                </c:pt>
              </c:strCache>
            </c:strRef>
          </c:cat>
          <c:val>
            <c:numRef>
              <c:f>Friends!$G$48:$G$55</c:f>
              <c:numCache>
                <c:formatCode>General</c:formatCode>
                <c:ptCount val="7"/>
                <c:pt idx="0">
                  <c:v>36</c:v>
                </c:pt>
                <c:pt idx="1">
                  <c:v>63</c:v>
                </c:pt>
                <c:pt idx="2">
                  <c:v>65</c:v>
                </c:pt>
                <c:pt idx="3">
                  <c:v>59</c:v>
                </c:pt>
                <c:pt idx="4">
                  <c:v>66</c:v>
                </c:pt>
                <c:pt idx="5">
                  <c:v>66</c:v>
                </c:pt>
                <c:pt idx="6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1449-917E-F312718F5F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8100223"/>
        <c:axId val="752573263"/>
        <c:axId val="0"/>
      </c:bar3DChart>
      <c:catAx>
        <c:axId val="122810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73263"/>
        <c:crosses val="autoZero"/>
        <c:auto val="1"/>
        <c:lblAlgn val="ctr"/>
        <c:lblOffset val="100"/>
        <c:noMultiLvlLbl val="0"/>
      </c:catAx>
      <c:valAx>
        <c:axId val="7525732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810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112182</xdr:colOff>
      <xdr:row>0</xdr:row>
      <xdr:rowOff>116416</xdr:rowOff>
    </xdr:from>
    <xdr:to>
      <xdr:col>9</xdr:col>
      <xdr:colOff>57149</xdr:colOff>
      <xdr:row>24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B9856-7A03-0346-AA18-FBEC3F898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539750</xdr:colOff>
      <xdr:row>0</xdr:row>
      <xdr:rowOff>137582</xdr:rowOff>
    </xdr:from>
    <xdr:to>
      <xdr:col>19</xdr:col>
      <xdr:colOff>127000</xdr:colOff>
      <xdr:row>24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64B13-4978-78DE-1BF1-8813DD01B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49</xdr:row>
      <xdr:rowOff>120650</xdr:rowOff>
    </xdr:from>
    <xdr:to>
      <xdr:col>9</xdr:col>
      <xdr:colOff>571500</xdr:colOff>
      <xdr:row>75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93FA1-4603-D0F3-FCC7-7D609EF77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21167</xdr:colOff>
      <xdr:row>1</xdr:row>
      <xdr:rowOff>23284</xdr:rowOff>
    </xdr:from>
    <xdr:to>
      <xdr:col>16</xdr:col>
      <xdr:colOff>548217</xdr:colOff>
      <xdr:row>33</xdr:row>
      <xdr:rowOff>86784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70327-02C6-ACAF-6FE4-1C501EFC0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</xdr:row>
      <xdr:rowOff>69850</xdr:rowOff>
    </xdr:from>
    <xdr:to>
      <xdr:col>7</xdr:col>
      <xdr:colOff>977900</xdr:colOff>
      <xdr:row>29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0F84D7-5FB5-1E0D-382B-3F0FAF54B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1206500</xdr:colOff>
      <xdr:row>1</xdr:row>
      <xdr:rowOff>63500</xdr:rowOff>
    </xdr:from>
    <xdr:to>
      <xdr:col>15</xdr:col>
      <xdr:colOff>241300</xdr:colOff>
      <xdr:row>29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14B31A-0B9D-4457-4EA8-58858810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10584</xdr:rowOff>
    </xdr:from>
    <xdr:to>
      <xdr:col>8</xdr:col>
      <xdr:colOff>412750</xdr:colOff>
      <xdr:row>29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75230C-A2CA-F14F-13E6-C99A7F410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529167</xdr:colOff>
      <xdr:row>1</xdr:row>
      <xdr:rowOff>0</xdr:rowOff>
    </xdr:from>
    <xdr:to>
      <xdr:col>15</xdr:col>
      <xdr:colOff>201082</xdr:colOff>
      <xdr:row>29</xdr:row>
      <xdr:rowOff>84666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DFFAF-D35C-3CDF-078A-2265E5C85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343957</xdr:colOff>
      <xdr:row>1</xdr:row>
      <xdr:rowOff>10584</xdr:rowOff>
    </xdr:from>
    <xdr:to>
      <xdr:col>25</xdr:col>
      <xdr:colOff>158750</xdr:colOff>
      <xdr:row>29</xdr:row>
      <xdr:rowOff>74082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52FD41-7495-8EE4-81F2-148762622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77.596349652777" createdVersion="8" refreshedVersion="8" minRefreshableVersion="3" recordCount="12" xr:uid="{5B53B02B-7151-DA4D-9657-5D1BAC591954}">
  <cacheSource type="worksheet">
    <worksheetSource name="tblClub"/>
  </cacheSource>
  <cacheFields count="7">
    <cacheField name="APP_NAME" numFmtId="0">
      <sharedItems count="2">
        <s v="casino"/>
        <s v="slotzilla"/>
      </sharedItems>
    </cacheField>
    <cacheField name="DAYS_INACTIVE" numFmtId="0">
      <sharedItems count="6">
        <s v="28+ days"/>
        <s v="1-4 days"/>
        <s v="10-13 days"/>
        <s v="0 days"/>
        <s v="14-27 days"/>
        <s v="5-9 days"/>
      </sharedItems>
    </cacheField>
    <cacheField name="NON_CLUB_USERS" numFmtId="0">
      <sharedItems containsSemiMixedTypes="0" containsString="0" containsNumber="1" containsInteger="1" minValue="9170" maxValue="507715" count="12">
        <n v="507715"/>
        <n v="28946"/>
        <n v="14011"/>
        <n v="222160"/>
        <n v="62807"/>
        <n v="20263"/>
        <n v="85442"/>
        <n v="11545"/>
        <n v="12258"/>
        <n v="235857"/>
        <n v="9170"/>
        <n v="29748"/>
      </sharedItems>
    </cacheField>
    <cacheField name="CLUB_USERS" numFmtId="0">
      <sharedItems containsSemiMixedTypes="0" containsString="0" containsNumber="1" containsInteger="1" minValue="679" maxValue="118895" count="12">
        <n v="36498"/>
        <n v="4530"/>
        <n v="1523"/>
        <n v="118895"/>
        <n v="6077"/>
        <n v="2233"/>
        <n v="63889"/>
        <n v="1455"/>
        <n v="1037"/>
        <n v="16231"/>
        <n v="679"/>
        <n v="2232"/>
      </sharedItems>
    </cacheField>
    <cacheField name="pct_club" numFmtId="0" formula="CLUB_USERS/(CLUB_USERS+NON_CLUB_USERS)" databaseField="0"/>
    <cacheField name="pct_non_club" numFmtId="0" formula="NON_CLUB_USERS/(NON_CLUB_USERS+CLUB_USERS)" databaseField="0"/>
    <cacheField name="total_users" numFmtId="0" formula="NON_CLUB_USERS+CLUB_USER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77.59635" createdVersion="8" refreshedVersion="8" minRefreshableVersion="3" recordCount="14" xr:uid="{A456698A-E431-7644-A9BA-CC2C85205120}">
  <cacheSource type="worksheet">
    <worksheetSource ref="A1:F15" sheet="feature_data"/>
  </cacheSource>
  <cacheFields count="9">
    <cacheField name="APP_NAME" numFmtId="0">
      <sharedItems count="2">
        <s v="casino"/>
        <s v="slotzilla"/>
      </sharedItems>
    </cacheField>
    <cacheField name="MONTH" numFmtId="0">
      <sharedItems count="7">
        <s v="2022-01"/>
        <s v="2022-02"/>
        <s v="2022-03"/>
        <s v="2022-04"/>
        <s v="2022-05"/>
        <s v="2022-06"/>
        <s v="2022-07"/>
      </sharedItems>
    </cacheField>
    <cacheField name="TOTAL_USERS" numFmtId="0">
      <sharedItems containsSemiMixedTypes="0" containsString="0" containsNumber="1" containsInteger="1" minValue="180302" maxValue="377291"/>
    </cacheField>
    <cacheField name="TREASURES_PLAYERS" numFmtId="0">
      <sharedItems containsSemiMixedTypes="0" containsString="0" containsNumber="1" containsInteger="1" minValue="81088" maxValue="185522"/>
    </cacheField>
    <cacheField name="MISSION_PLAYERS" numFmtId="0">
      <sharedItems containsSemiMixedTypes="0" containsString="0" containsNumber="1" containsInteger="1" minValue="90237" maxValue="173055"/>
    </cacheField>
    <cacheField name="LUCKY_LIST_PLAYERS" numFmtId="0">
      <sharedItems containsSemiMixedTypes="0" containsString="0" containsNumber="1" containsInteger="1" minValue="26659" maxValue="171791"/>
    </cacheField>
    <cacheField name="pct_missions" numFmtId="0" formula="MISSION_PLAYERS/TOTAL_USERS" databaseField="0"/>
    <cacheField name="pct_lucky_list" numFmtId="0" formula="LUCKY_LIST_PLAYERS/TOTAL_USERS" databaseField="0"/>
    <cacheField name="pct_treasures" numFmtId="0" formula="TREASURES_PLAYERS/TOTAL_USER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77.596350231484" createdVersion="8" refreshedVersion="8" minRefreshableVersion="3" recordCount="12" xr:uid="{00000000-000A-0000-FFFF-FFFF1F000000}">
  <cacheSource type="worksheet">
    <worksheetSource ref="A1:D13" sheet="club_data"/>
  </cacheSource>
  <cacheFields count="4">
    <cacheField name="APP_NAME" numFmtId="0">
      <sharedItems count="2">
        <s v="casino"/>
        <s v="slotzilla"/>
      </sharedItems>
    </cacheField>
    <cacheField name="DAYS_INACTIVE" numFmtId="0">
      <sharedItems/>
    </cacheField>
    <cacheField name="NON_CLUB_USERS" numFmtId="0">
      <sharedItems containsSemiMixedTypes="0" containsString="0" containsNumber="1" containsInteger="1" minValue="9170" maxValue="507715"/>
    </cacheField>
    <cacheField name="CLUB_USERS" numFmtId="0">
      <sharedItems containsSemiMixedTypes="0" containsString="0" containsNumber="1" containsInteger="1" minValue="679" maxValue="118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78.449898148145" createdVersion="8" refreshedVersion="8" minRefreshableVersion="3" recordCount="68" xr:uid="{9BB31E63-D0DA-764E-88BB-4B3AE0EF42C2}">
  <cacheSource type="worksheet">
    <worksheetSource name="tblPayer"/>
  </cacheSource>
  <cacheFields count="5">
    <cacheField name="APP_NAME" numFmtId="0">
      <sharedItems count="2">
        <s v="casino"/>
        <s v="slotzilla"/>
      </sharedItems>
    </cacheField>
    <cacheField name="INSTALL_MONTH" numFmtId="0">
      <sharedItems count="7">
        <s v="2022-01"/>
        <s v="2022-02"/>
        <s v="2022-03"/>
        <s v="2022-04"/>
        <s v="2022-05"/>
        <s v="2022-06"/>
        <s v="2022-07"/>
      </sharedItems>
    </cacheField>
    <cacheField name="PAYER_STATUS" numFmtId="0">
      <sharedItems count="5">
        <s v="did not convert"/>
        <s v="30+ conversion"/>
        <s v="2-week conversion"/>
        <s v="1-month conversion"/>
        <s v="7-day conversion"/>
      </sharedItems>
    </cacheField>
    <cacheField name="USERS" numFmtId="0">
      <sharedItems containsSemiMixedTypes="0" containsString="0" containsNumber="1" containsInteger="1" minValue="40" maxValue="48362" count="62">
        <n v="39235"/>
        <n v="288"/>
        <n v="142"/>
        <n v="144"/>
        <n v="758"/>
        <n v="234"/>
        <n v="153"/>
        <n v="145"/>
        <n v="858"/>
        <n v="37832"/>
        <n v="46901"/>
        <n v="259"/>
        <n v="179"/>
        <n v="1009"/>
        <n v="143"/>
        <n v="38730"/>
        <n v="149"/>
        <n v="198"/>
        <n v="818"/>
        <n v="134"/>
        <n v="727"/>
        <n v="37158"/>
        <n v="118"/>
        <n v="126"/>
        <n v="40"/>
        <n v="40878"/>
        <n v="103"/>
        <n v="784"/>
        <n v="131"/>
        <n v="41503"/>
        <n v="76"/>
        <n v="54"/>
        <n v="117"/>
        <n v="33411"/>
        <n v="568"/>
        <n v="111"/>
        <n v="211"/>
        <n v="33518"/>
        <n v="166"/>
        <n v="92"/>
        <n v="545"/>
        <n v="113"/>
        <n v="107"/>
        <n v="33464"/>
        <n v="575"/>
        <n v="95"/>
        <n v="81"/>
        <n v="41766"/>
        <n v="159"/>
        <n v="564"/>
        <n v="792"/>
        <n v="137"/>
        <n v="48079"/>
        <n v="140"/>
        <n v="760"/>
        <n v="44"/>
        <n v="46007"/>
        <n v="124"/>
        <n v="74"/>
        <n v="48362"/>
        <n v="696"/>
        <n v="46"/>
      </sharedItems>
    </cacheField>
    <cacheField name="NET_REVENUE" numFmtId="0">
      <sharedItems containsString="0" containsBlank="1" containsNumber="1" minValue="568.4" maxValue="670493.68000000005" count="55">
        <m/>
        <n v="45365.16"/>
        <n v="77287.360000000001"/>
        <n v="37477.68"/>
        <n v="293088.55"/>
        <n v="14151.6"/>
        <n v="14347.03"/>
        <n v="108928.54"/>
        <n v="304661"/>
        <n v="20020.439999999999"/>
        <n v="16545.88"/>
        <n v="294667.39"/>
        <n v="39192.550000000003"/>
        <n v="15484.33"/>
        <n v="35386.6"/>
        <n v="11372.83"/>
        <n v="186215.15"/>
        <n v="5765.61"/>
        <n v="164006.01"/>
        <n v="8834.4599999999991"/>
        <n v="7403.66"/>
        <n v="732.56"/>
        <n v="11258.85"/>
        <n v="101392.3"/>
        <n v="10913.72"/>
        <n v="51890.29"/>
        <n v="1836.05"/>
        <n v="1004.79"/>
        <n v="41205.300000000003"/>
        <n v="670493.68000000005"/>
        <n v="16711.189999999999"/>
        <n v="21536.05"/>
        <n v="21568.29"/>
        <n v="10307.25"/>
        <n v="416925.53"/>
        <n v="26926.41"/>
        <n v="61198.23"/>
        <n v="371227.95"/>
        <n v="17769.740000000002"/>
        <n v="14635.72"/>
        <n v="24235.49"/>
        <n v="5427.29"/>
        <n v="9008.02"/>
        <n v="246388.29"/>
        <n v="209729.52"/>
        <n v="14044.71"/>
        <n v="9902.43"/>
        <n v="9994.2800000000007"/>
        <n v="138269.19"/>
        <n v="568.4"/>
        <n v="4285.83"/>
        <n v="6889.47"/>
        <n v="1746.36"/>
        <n v="80203.92"/>
        <n v="662.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83.373854398145" createdVersion="8" refreshedVersion="8" minRefreshableVersion="3" recordCount="8" xr:uid="{EB3F31D8-C0A0-454C-B7F2-D96D731C6456}">
  <cacheSource type="worksheet">
    <worksheetSource name="tblFriend"/>
  </cacheSource>
  <cacheFields count="8">
    <cacheField name="APP_NAME" numFmtId="0">
      <sharedItems count="2">
        <s v="casino"/>
        <s v="slotzilla"/>
      </sharedItems>
    </cacheField>
    <cacheField name="FRIENDS" numFmtId="0">
      <sharedItems count="7">
        <s v="no friends"/>
        <s v="20+ friends"/>
        <s v="2-4 friends"/>
        <s v="1 friend"/>
        <s v="5-9 friends"/>
        <s v="10-14 friends"/>
        <s v="15-19 friends"/>
      </sharedItems>
    </cacheField>
    <cacheField name="SPENDERS" numFmtId="0">
      <sharedItems containsSemiMixedTypes="0" containsString="0" containsNumber="1" containsInteger="1" minValue="848" maxValue="39671" count="8">
        <n v="39671"/>
        <n v="8479"/>
        <n v="4392"/>
        <n v="2808"/>
        <n v="2770"/>
        <n v="1336"/>
        <n v="848"/>
        <n v="35205"/>
      </sharedItems>
    </cacheField>
    <cacheField name="REVENUE" numFmtId="0">
      <sharedItems containsSemiMixedTypes="0" containsString="0" containsNumber="1" minValue="2125122.91" maxValue="64415125.688294798" count="8">
        <n v="53909449.972244099"/>
        <n v="21825871.988525499"/>
        <n v="9397113.4100000001"/>
        <n v="6122820.5700000003"/>
        <n v="5629501.1200000001"/>
        <n v="2514715.7355827"/>
        <n v="2125122.91"/>
        <n v="64415125.688294798"/>
      </sharedItems>
    </cacheField>
    <cacheField name="TRANSACTIONS" numFmtId="0">
      <sharedItems containsSemiMixedTypes="0" containsString="0" containsNumber="1" containsInteger="1" minValue="56389" maxValue="1589778" count="8">
        <n v="1445387"/>
        <n v="623431"/>
        <n v="286372"/>
        <n v="175989"/>
        <n v="162264"/>
        <n v="87599"/>
        <n v="56389"/>
        <n v="1589778"/>
      </sharedItems>
    </cacheField>
    <cacheField name="ARPPU" numFmtId="0">
      <sharedItems containsSemiMixedTypes="0" containsString="0" containsNumber="1" minValue="1358.91" maxValue="2574.11" count="8">
        <n v="1358.91"/>
        <n v="2574.11"/>
        <n v="2139.6"/>
        <n v="2180.4899999999998"/>
        <n v="2032.31"/>
        <n v="1882.27"/>
        <n v="2506.04"/>
        <n v="1829.72"/>
      </sharedItems>
    </cacheField>
    <cacheField name="ATPPU" numFmtId="0">
      <sharedItems containsSemiMixedTypes="0" containsString="0" containsNumber="1" containsInteger="1" minValue="36" maxValue="74" count="7">
        <n v="36"/>
        <n v="74"/>
        <n v="65"/>
        <n v="63"/>
        <n v="59"/>
        <n v="66"/>
        <n v="45"/>
      </sharedItems>
    </cacheField>
    <cacheField name="AVG_PRICE" numFmtId="0">
      <sharedItems containsSemiMixedTypes="0" containsString="0" containsNumber="1" minValue="28.71" maxValue="40.520000000000003" count="8">
        <n v="37.299999999999997"/>
        <n v="35.01"/>
        <n v="32.81"/>
        <n v="34.79"/>
        <n v="34.69"/>
        <n v="28.71"/>
        <n v="37.69"/>
        <n v="40.5200000000000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5"/>
  </r>
  <r>
    <x v="1"/>
    <x v="3"/>
    <x v="6"/>
    <x v="6"/>
  </r>
  <r>
    <x v="1"/>
    <x v="1"/>
    <x v="7"/>
    <x v="7"/>
  </r>
  <r>
    <x v="1"/>
    <x v="5"/>
    <x v="8"/>
    <x v="8"/>
  </r>
  <r>
    <x v="1"/>
    <x v="0"/>
    <x v="9"/>
    <x v="9"/>
  </r>
  <r>
    <x v="1"/>
    <x v="2"/>
    <x v="10"/>
    <x v="10"/>
  </r>
  <r>
    <x v="1"/>
    <x v="4"/>
    <x v="11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372750"/>
    <n v="181438"/>
    <n v="156303"/>
    <n v="46079"/>
  </r>
  <r>
    <x v="0"/>
    <x v="1"/>
    <n v="363912"/>
    <n v="178471"/>
    <n v="151913"/>
    <n v="51200"/>
  </r>
  <r>
    <x v="0"/>
    <x v="2"/>
    <n v="377291"/>
    <n v="183146"/>
    <n v="171373"/>
    <n v="165378"/>
  </r>
  <r>
    <x v="0"/>
    <x v="3"/>
    <n v="363390"/>
    <n v="155875"/>
    <n v="172426"/>
    <n v="171411"/>
  </r>
  <r>
    <x v="0"/>
    <x v="4"/>
    <n v="361434"/>
    <n v="185522"/>
    <n v="173055"/>
    <n v="171791"/>
  </r>
  <r>
    <x v="0"/>
    <x v="5"/>
    <n v="356508"/>
    <n v="130457"/>
    <n v="167554"/>
    <n v="166477"/>
  </r>
  <r>
    <x v="0"/>
    <x v="6"/>
    <n v="356141"/>
    <n v="120008"/>
    <n v="166356"/>
    <n v="164813"/>
  </r>
  <r>
    <x v="1"/>
    <x v="0"/>
    <n v="184829"/>
    <n v="98918"/>
    <n v="92737"/>
    <n v="26659"/>
  </r>
  <r>
    <x v="1"/>
    <x v="1"/>
    <n v="181743"/>
    <n v="81088"/>
    <n v="90237"/>
    <n v="29370"/>
  </r>
  <r>
    <x v="1"/>
    <x v="2"/>
    <n v="180302"/>
    <n v="102076"/>
    <n v="96740"/>
    <n v="93679"/>
  </r>
  <r>
    <x v="1"/>
    <x v="3"/>
    <n v="186336"/>
    <n v="96334"/>
    <n v="97752"/>
    <n v="97072"/>
  </r>
  <r>
    <x v="1"/>
    <x v="4"/>
    <n v="195982"/>
    <n v="98762"/>
    <n v="100483"/>
    <n v="99468"/>
  </r>
  <r>
    <x v="1"/>
    <x v="5"/>
    <n v="194469"/>
    <n v="95236"/>
    <n v="98884"/>
    <n v="98152"/>
  </r>
  <r>
    <x v="1"/>
    <x v="6"/>
    <n v="197555"/>
    <n v="99802"/>
    <n v="98239"/>
    <n v="973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28+ days"/>
    <n v="507715"/>
    <n v="36498"/>
  </r>
  <r>
    <x v="0"/>
    <s v="1-4 days"/>
    <n v="28946"/>
    <n v="4530"/>
  </r>
  <r>
    <x v="0"/>
    <s v="10-13 days"/>
    <n v="14011"/>
    <n v="1523"/>
  </r>
  <r>
    <x v="0"/>
    <s v="0 days"/>
    <n v="222160"/>
    <n v="118895"/>
  </r>
  <r>
    <x v="0"/>
    <s v="14-27 days"/>
    <n v="62807"/>
    <n v="6077"/>
  </r>
  <r>
    <x v="0"/>
    <s v="5-9 days"/>
    <n v="20263"/>
    <n v="2233"/>
  </r>
  <r>
    <x v="1"/>
    <s v="0 days"/>
    <n v="85442"/>
    <n v="63889"/>
  </r>
  <r>
    <x v="1"/>
    <s v="1-4 days"/>
    <n v="11545"/>
    <n v="1455"/>
  </r>
  <r>
    <x v="1"/>
    <s v="5-9 days"/>
    <n v="12258"/>
    <n v="1037"/>
  </r>
  <r>
    <x v="1"/>
    <s v="28+ days"/>
    <n v="235857"/>
    <n v="16231"/>
  </r>
  <r>
    <x v="1"/>
    <s v="10-13 days"/>
    <n v="9170"/>
    <n v="679"/>
  </r>
  <r>
    <x v="1"/>
    <s v="14-27 days"/>
    <n v="29748"/>
    <n v="223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0"/>
    <x v="0"/>
    <x v="4"/>
    <x v="4"/>
    <x v="4"/>
  </r>
  <r>
    <x v="0"/>
    <x v="1"/>
    <x v="1"/>
    <x v="5"/>
    <x v="5"/>
  </r>
  <r>
    <x v="0"/>
    <x v="1"/>
    <x v="3"/>
    <x v="6"/>
    <x v="6"/>
  </r>
  <r>
    <x v="0"/>
    <x v="1"/>
    <x v="2"/>
    <x v="7"/>
    <x v="7"/>
  </r>
  <r>
    <x v="0"/>
    <x v="1"/>
    <x v="4"/>
    <x v="8"/>
    <x v="8"/>
  </r>
  <r>
    <x v="0"/>
    <x v="1"/>
    <x v="0"/>
    <x v="9"/>
    <x v="0"/>
  </r>
  <r>
    <x v="0"/>
    <x v="2"/>
    <x v="0"/>
    <x v="10"/>
    <x v="0"/>
  </r>
  <r>
    <x v="0"/>
    <x v="2"/>
    <x v="1"/>
    <x v="11"/>
    <x v="9"/>
  </r>
  <r>
    <x v="0"/>
    <x v="2"/>
    <x v="3"/>
    <x v="12"/>
    <x v="10"/>
  </r>
  <r>
    <x v="0"/>
    <x v="2"/>
    <x v="4"/>
    <x v="13"/>
    <x v="11"/>
  </r>
  <r>
    <x v="0"/>
    <x v="2"/>
    <x v="2"/>
    <x v="12"/>
    <x v="12"/>
  </r>
  <r>
    <x v="0"/>
    <x v="3"/>
    <x v="2"/>
    <x v="14"/>
    <x v="13"/>
  </r>
  <r>
    <x v="0"/>
    <x v="3"/>
    <x v="0"/>
    <x v="15"/>
    <x v="0"/>
  </r>
  <r>
    <x v="0"/>
    <x v="3"/>
    <x v="3"/>
    <x v="16"/>
    <x v="14"/>
  </r>
  <r>
    <x v="0"/>
    <x v="3"/>
    <x v="1"/>
    <x v="17"/>
    <x v="15"/>
  </r>
  <r>
    <x v="0"/>
    <x v="3"/>
    <x v="4"/>
    <x v="18"/>
    <x v="16"/>
  </r>
  <r>
    <x v="0"/>
    <x v="4"/>
    <x v="1"/>
    <x v="19"/>
    <x v="17"/>
  </r>
  <r>
    <x v="0"/>
    <x v="4"/>
    <x v="4"/>
    <x v="20"/>
    <x v="18"/>
  </r>
  <r>
    <x v="0"/>
    <x v="4"/>
    <x v="0"/>
    <x v="21"/>
    <x v="0"/>
  </r>
  <r>
    <x v="0"/>
    <x v="4"/>
    <x v="3"/>
    <x v="22"/>
    <x v="19"/>
  </r>
  <r>
    <x v="0"/>
    <x v="4"/>
    <x v="2"/>
    <x v="23"/>
    <x v="20"/>
  </r>
  <r>
    <x v="0"/>
    <x v="5"/>
    <x v="1"/>
    <x v="24"/>
    <x v="21"/>
  </r>
  <r>
    <x v="0"/>
    <x v="5"/>
    <x v="0"/>
    <x v="25"/>
    <x v="0"/>
  </r>
  <r>
    <x v="0"/>
    <x v="5"/>
    <x v="2"/>
    <x v="26"/>
    <x v="22"/>
  </r>
  <r>
    <x v="0"/>
    <x v="5"/>
    <x v="4"/>
    <x v="27"/>
    <x v="23"/>
  </r>
  <r>
    <x v="0"/>
    <x v="5"/>
    <x v="3"/>
    <x v="28"/>
    <x v="24"/>
  </r>
  <r>
    <x v="0"/>
    <x v="6"/>
    <x v="0"/>
    <x v="29"/>
    <x v="0"/>
  </r>
  <r>
    <x v="0"/>
    <x v="6"/>
    <x v="4"/>
    <x v="20"/>
    <x v="25"/>
  </r>
  <r>
    <x v="0"/>
    <x v="6"/>
    <x v="2"/>
    <x v="30"/>
    <x v="26"/>
  </r>
  <r>
    <x v="0"/>
    <x v="6"/>
    <x v="3"/>
    <x v="31"/>
    <x v="27"/>
  </r>
  <r>
    <x v="1"/>
    <x v="0"/>
    <x v="2"/>
    <x v="32"/>
    <x v="28"/>
  </r>
  <r>
    <x v="1"/>
    <x v="0"/>
    <x v="0"/>
    <x v="33"/>
    <x v="0"/>
  </r>
  <r>
    <x v="1"/>
    <x v="0"/>
    <x v="4"/>
    <x v="34"/>
    <x v="29"/>
  </r>
  <r>
    <x v="1"/>
    <x v="0"/>
    <x v="3"/>
    <x v="35"/>
    <x v="30"/>
  </r>
  <r>
    <x v="1"/>
    <x v="0"/>
    <x v="1"/>
    <x v="36"/>
    <x v="31"/>
  </r>
  <r>
    <x v="1"/>
    <x v="1"/>
    <x v="0"/>
    <x v="37"/>
    <x v="0"/>
  </r>
  <r>
    <x v="1"/>
    <x v="1"/>
    <x v="1"/>
    <x v="38"/>
    <x v="32"/>
  </r>
  <r>
    <x v="1"/>
    <x v="1"/>
    <x v="2"/>
    <x v="39"/>
    <x v="33"/>
  </r>
  <r>
    <x v="1"/>
    <x v="1"/>
    <x v="4"/>
    <x v="40"/>
    <x v="34"/>
  </r>
  <r>
    <x v="1"/>
    <x v="1"/>
    <x v="3"/>
    <x v="41"/>
    <x v="35"/>
  </r>
  <r>
    <x v="1"/>
    <x v="2"/>
    <x v="2"/>
    <x v="42"/>
    <x v="36"/>
  </r>
  <r>
    <x v="1"/>
    <x v="2"/>
    <x v="0"/>
    <x v="43"/>
    <x v="0"/>
  </r>
  <r>
    <x v="1"/>
    <x v="2"/>
    <x v="4"/>
    <x v="44"/>
    <x v="37"/>
  </r>
  <r>
    <x v="1"/>
    <x v="2"/>
    <x v="3"/>
    <x v="45"/>
    <x v="38"/>
  </r>
  <r>
    <x v="1"/>
    <x v="2"/>
    <x v="1"/>
    <x v="38"/>
    <x v="39"/>
  </r>
  <r>
    <x v="1"/>
    <x v="3"/>
    <x v="2"/>
    <x v="46"/>
    <x v="40"/>
  </r>
  <r>
    <x v="1"/>
    <x v="3"/>
    <x v="3"/>
    <x v="42"/>
    <x v="41"/>
  </r>
  <r>
    <x v="1"/>
    <x v="3"/>
    <x v="0"/>
    <x v="47"/>
    <x v="0"/>
  </r>
  <r>
    <x v="1"/>
    <x v="3"/>
    <x v="1"/>
    <x v="48"/>
    <x v="42"/>
  </r>
  <r>
    <x v="1"/>
    <x v="3"/>
    <x v="4"/>
    <x v="49"/>
    <x v="43"/>
  </r>
  <r>
    <x v="1"/>
    <x v="4"/>
    <x v="4"/>
    <x v="50"/>
    <x v="44"/>
  </r>
  <r>
    <x v="1"/>
    <x v="4"/>
    <x v="2"/>
    <x v="51"/>
    <x v="45"/>
  </r>
  <r>
    <x v="1"/>
    <x v="4"/>
    <x v="0"/>
    <x v="52"/>
    <x v="0"/>
  </r>
  <r>
    <x v="1"/>
    <x v="4"/>
    <x v="3"/>
    <x v="16"/>
    <x v="46"/>
  </r>
  <r>
    <x v="1"/>
    <x v="4"/>
    <x v="1"/>
    <x v="53"/>
    <x v="47"/>
  </r>
  <r>
    <x v="1"/>
    <x v="5"/>
    <x v="4"/>
    <x v="54"/>
    <x v="48"/>
  </r>
  <r>
    <x v="1"/>
    <x v="5"/>
    <x v="1"/>
    <x v="55"/>
    <x v="49"/>
  </r>
  <r>
    <x v="1"/>
    <x v="5"/>
    <x v="0"/>
    <x v="56"/>
    <x v="0"/>
  </r>
  <r>
    <x v="1"/>
    <x v="5"/>
    <x v="3"/>
    <x v="51"/>
    <x v="50"/>
  </r>
  <r>
    <x v="1"/>
    <x v="5"/>
    <x v="2"/>
    <x v="57"/>
    <x v="51"/>
  </r>
  <r>
    <x v="1"/>
    <x v="6"/>
    <x v="2"/>
    <x v="58"/>
    <x v="52"/>
  </r>
  <r>
    <x v="1"/>
    <x v="6"/>
    <x v="0"/>
    <x v="59"/>
    <x v="0"/>
  </r>
  <r>
    <x v="1"/>
    <x v="6"/>
    <x v="4"/>
    <x v="60"/>
    <x v="53"/>
  </r>
  <r>
    <x v="1"/>
    <x v="6"/>
    <x v="3"/>
    <x v="61"/>
    <x v="5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x v="0"/>
    <x v="0"/>
  </r>
  <r>
    <x v="0"/>
    <x v="1"/>
    <x v="1"/>
    <x v="1"/>
    <x v="1"/>
    <x v="1"/>
    <x v="1"/>
    <x v="1"/>
  </r>
  <r>
    <x v="0"/>
    <x v="2"/>
    <x v="2"/>
    <x v="2"/>
    <x v="2"/>
    <x v="2"/>
    <x v="2"/>
    <x v="2"/>
  </r>
  <r>
    <x v="0"/>
    <x v="3"/>
    <x v="3"/>
    <x v="3"/>
    <x v="3"/>
    <x v="3"/>
    <x v="3"/>
    <x v="3"/>
  </r>
  <r>
    <x v="0"/>
    <x v="4"/>
    <x v="4"/>
    <x v="4"/>
    <x v="4"/>
    <x v="4"/>
    <x v="4"/>
    <x v="4"/>
  </r>
  <r>
    <x v="0"/>
    <x v="5"/>
    <x v="5"/>
    <x v="5"/>
    <x v="5"/>
    <x v="5"/>
    <x v="5"/>
    <x v="5"/>
  </r>
  <r>
    <x v="0"/>
    <x v="6"/>
    <x v="6"/>
    <x v="6"/>
    <x v="6"/>
    <x v="6"/>
    <x v="5"/>
    <x v="6"/>
  </r>
  <r>
    <x v="1"/>
    <x v="0"/>
    <x v="7"/>
    <x v="7"/>
    <x v="7"/>
    <x v="7"/>
    <x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892EA-8D14-D144-A28B-1C4F4131BBA2}" name="PivotTable8" cacheId="1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 rowHeaderCaption="Month" colHeaderCaption="Features">
  <location ref="O5:U15" firstHeaderRow="1" firstDataRow="3" firstDataCol="1"/>
  <pivotFields count="9">
    <pivotField axis="axisCol" multipleItemSelectionAllowed="1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0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Missions" fld="6" baseField="0" baseItem="0" numFmtId="10"/>
    <dataField name="Lucky List" fld="7" baseField="0" baseItem="0" numFmtId="10"/>
    <dataField name="Treasures" fld="8" baseField="0" baseItem="0" numFmtId="10"/>
  </dataFields>
  <formats count="15"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0" type="button" dataOnly="0" labelOnly="1" outline="0" axis="axisCol" fieldPosition="0"/>
    </format>
    <format dxfId="59">
      <pivotArea field="-2" type="button" dataOnly="0" labelOnly="1" outline="0" axis="axisCol" fieldPosition="1"/>
    </format>
    <format dxfId="58">
      <pivotArea type="topRight" dataOnly="0" labelOnly="1" outline="0" fieldPosition="0"/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0" count="0"/>
        </references>
      </pivotArea>
    </format>
    <format dxfId="5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0"/>
          </reference>
        </references>
      </pivotArea>
    </format>
    <format dxfId="5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1"/>
          </reference>
        </references>
      </pivotArea>
    </format>
    <format dxfId="5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2">
            <x v="0"/>
            <x v="1"/>
          </reference>
        </references>
      </pivotArea>
    </format>
    <format dxfId="50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5">
            <x v="2"/>
            <x v="3"/>
            <x v="4"/>
            <x v="5"/>
            <x v="6"/>
          </reference>
        </references>
      </pivotArea>
    </format>
    <format dxfId="49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2">
            <x v="0"/>
            <x v="1"/>
          </reference>
        </references>
      </pivotArea>
    </format>
  </formats>
  <chartFormats count="2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DECFA-2DF7-9D4D-81B8-8CA5DB7943E6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 colHeaderCaption="Features">
  <location ref="N48:Q56" firstHeaderRow="0" firstDataRow="1" firstDataCol="1"/>
  <pivotFields count="9">
    <pivotField multipleItemSelectionAllowed="1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ssions" fld="6" baseField="0" baseItem="0" numFmtId="10"/>
    <dataField name="Lucky List" fld="7" baseField="0" baseItem="0" numFmtId="10"/>
    <dataField name="Treasures" fld="8" baseField="0" baseItem="0" numFmtId="10"/>
  </dataFields>
  <chartFormats count="2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321F7-CBD6-9142-A076-2552FA193C87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H48:K56" firstHeaderRow="0" firstDataRow="1" firstDataCol="1" rowPageCount="1" colPageCount="1"/>
  <pivotFields count="9">
    <pivotField axis="axisPage" multipleItemSelectionAllowed="1" showAll="0">
      <items count="3">
        <item h="1"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issions" fld="6" baseField="0" baseItem="0" numFmtId="10"/>
    <dataField name="Lucky List" fld="7" baseField="0" baseItem="0" numFmtId="10"/>
    <dataField name="Treasures" fld="8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F4905-0D26-434B-A1F7-BF66A5310987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Month" colHeaderCaption="Features">
  <location ref="R3:U25" firstHeaderRow="0" firstDataRow="1" firstDataCol="1"/>
  <pivotFields count="9">
    <pivotField axis="axisRow" multipleItemSelectionAllowed="1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1"/>
    <field x="0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ssions" fld="6" baseField="0" baseItem="0" numFmtId="10"/>
    <dataField name="Lucky List" fld="7" baseField="0" baseItem="0" numFmtId="10"/>
    <dataField name="Treasures" fld="8" baseField="0" baseItem="0" numFmtId="10"/>
  </dataFields>
  <chartFormats count="3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D103B-83A1-4946-BE32-9F744BDA49DB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B48:E56" firstHeaderRow="0" firstDataRow="1" firstDataCol="1" rowPageCount="1" colPageCount="1"/>
  <pivotFields count="9">
    <pivotField axis="axisPage" multipleItemSelectionAllowed="1" showAll="0">
      <items count="3">
        <item x="0"/>
        <item h="1"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issions" fld="6" baseField="0" baseItem="0" numFmtId="10"/>
    <dataField name="Lucky List" fld="7" baseField="0" baseItem="0" numFmtId="10"/>
    <dataField name="Treasures" fld="8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F0268-06FB-1040-8F5C-ED55F645FF0B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stall Month" colHeaderCaption="Conversion">
  <location ref="J45:P54" firstHeaderRow="1" firstDataRow="2" firstDataCol="1" rowPageCount="1" colPageCount="1"/>
  <pivotFields count="5">
    <pivotField axis="axisPage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6">
        <item x="4"/>
        <item x="2"/>
        <item x="3"/>
        <item x="1"/>
        <item x="0"/>
        <item t="default"/>
      </items>
    </pivotField>
    <pivotField dataField="1" showAll="0">
      <items count="63">
        <item x="24"/>
        <item x="55"/>
        <item x="61"/>
        <item x="31"/>
        <item x="58"/>
        <item x="30"/>
        <item x="46"/>
        <item x="39"/>
        <item x="45"/>
        <item x="26"/>
        <item x="42"/>
        <item x="35"/>
        <item x="41"/>
        <item x="32"/>
        <item x="22"/>
        <item x="57"/>
        <item x="23"/>
        <item x="28"/>
        <item x="19"/>
        <item x="51"/>
        <item x="53"/>
        <item x="2"/>
        <item x="14"/>
        <item x="3"/>
        <item x="7"/>
        <item x="16"/>
        <item x="6"/>
        <item x="48"/>
        <item x="38"/>
        <item x="12"/>
        <item x="17"/>
        <item x="36"/>
        <item x="5"/>
        <item x="11"/>
        <item x="1"/>
        <item x="40"/>
        <item x="49"/>
        <item x="34"/>
        <item x="44"/>
        <item x="60"/>
        <item x="20"/>
        <item x="4"/>
        <item x="54"/>
        <item x="27"/>
        <item x="50"/>
        <item x="18"/>
        <item x="8"/>
        <item x="13"/>
        <item x="33"/>
        <item x="43"/>
        <item x="37"/>
        <item x="21"/>
        <item x="9"/>
        <item x="15"/>
        <item x="0"/>
        <item x="25"/>
        <item x="29"/>
        <item x="47"/>
        <item x="56"/>
        <item x="10"/>
        <item x="52"/>
        <item x="59"/>
        <item t="default"/>
      </items>
    </pivotField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2022 New Users" fld="3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E36D5-A69B-D54E-AA37-51093B6F91FF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stall Month" colHeaderCaption="Conversion">
  <location ref="B45:H54" firstHeaderRow="1" firstDataRow="2" firstDataCol="1" rowPageCount="1" colPageCount="1"/>
  <pivotFields count="5">
    <pivotField axis="axisPage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6">
        <item x="4"/>
        <item x="2"/>
        <item x="3"/>
        <item x="1"/>
        <item x="0"/>
        <item t="default"/>
      </items>
    </pivotField>
    <pivotField dataField="1" showAll="0">
      <items count="63">
        <item x="24"/>
        <item x="55"/>
        <item x="61"/>
        <item x="31"/>
        <item x="58"/>
        <item x="30"/>
        <item x="46"/>
        <item x="39"/>
        <item x="45"/>
        <item x="26"/>
        <item x="42"/>
        <item x="35"/>
        <item x="41"/>
        <item x="32"/>
        <item x="22"/>
        <item x="57"/>
        <item x="23"/>
        <item x="28"/>
        <item x="19"/>
        <item x="51"/>
        <item x="53"/>
        <item x="2"/>
        <item x="14"/>
        <item x="3"/>
        <item x="7"/>
        <item x="16"/>
        <item x="6"/>
        <item x="48"/>
        <item x="38"/>
        <item x="12"/>
        <item x="17"/>
        <item x="36"/>
        <item x="5"/>
        <item x="11"/>
        <item x="1"/>
        <item x="40"/>
        <item x="49"/>
        <item x="34"/>
        <item x="44"/>
        <item x="60"/>
        <item x="20"/>
        <item x="4"/>
        <item x="54"/>
        <item x="27"/>
        <item x="50"/>
        <item x="18"/>
        <item x="8"/>
        <item x="13"/>
        <item x="33"/>
        <item x="43"/>
        <item x="37"/>
        <item x="21"/>
        <item x="9"/>
        <item x="15"/>
        <item x="0"/>
        <item x="25"/>
        <item x="29"/>
        <item x="47"/>
        <item x="56"/>
        <item x="10"/>
        <item x="52"/>
        <item x="59"/>
        <item t="default"/>
      </items>
    </pivotField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2022 New Users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33510-2FB7-8C41-B033-24514D716F38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Install Month" colHeaderCaption="Conversion">
  <location ref="J60:P69" firstHeaderRow="1" firstDataRow="2" firstDataCol="1" rowPageCount="1" colPageCount="1"/>
  <pivotFields count="5">
    <pivotField axis="axisPage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6">
        <item x="4"/>
        <item x="2"/>
        <item x="3"/>
        <item x="1"/>
        <item x="0"/>
        <item t="default"/>
      </items>
    </pivotField>
    <pivotField showAll="0">
      <items count="63">
        <item x="24"/>
        <item x="55"/>
        <item x="61"/>
        <item x="31"/>
        <item x="58"/>
        <item x="30"/>
        <item x="46"/>
        <item x="39"/>
        <item x="45"/>
        <item x="26"/>
        <item x="42"/>
        <item x="35"/>
        <item x="41"/>
        <item x="32"/>
        <item x="22"/>
        <item x="57"/>
        <item x="23"/>
        <item x="28"/>
        <item x="19"/>
        <item x="51"/>
        <item x="53"/>
        <item x="2"/>
        <item x="14"/>
        <item x="3"/>
        <item x="7"/>
        <item x="16"/>
        <item x="6"/>
        <item x="48"/>
        <item x="38"/>
        <item x="12"/>
        <item x="17"/>
        <item x="36"/>
        <item x="5"/>
        <item x="11"/>
        <item x="1"/>
        <item x="40"/>
        <item x="49"/>
        <item x="34"/>
        <item x="44"/>
        <item x="60"/>
        <item x="20"/>
        <item x="4"/>
        <item x="54"/>
        <item x="27"/>
        <item x="50"/>
        <item x="18"/>
        <item x="8"/>
        <item x="13"/>
        <item x="33"/>
        <item x="43"/>
        <item x="37"/>
        <item x="21"/>
        <item x="9"/>
        <item x="15"/>
        <item x="0"/>
        <item x="25"/>
        <item x="29"/>
        <item x="47"/>
        <item x="56"/>
        <item x="10"/>
        <item x="52"/>
        <item x="59"/>
        <item t="default"/>
      </items>
    </pivotField>
    <pivotField dataField="1" showAll="0">
      <items count="56">
        <item x="49"/>
        <item x="54"/>
        <item x="21"/>
        <item x="27"/>
        <item x="52"/>
        <item x="26"/>
        <item x="50"/>
        <item x="41"/>
        <item x="17"/>
        <item x="51"/>
        <item x="20"/>
        <item x="19"/>
        <item x="42"/>
        <item x="46"/>
        <item x="47"/>
        <item x="33"/>
        <item x="24"/>
        <item x="22"/>
        <item x="15"/>
        <item x="45"/>
        <item x="5"/>
        <item x="6"/>
        <item x="39"/>
        <item x="13"/>
        <item x="10"/>
        <item x="30"/>
        <item x="38"/>
        <item x="9"/>
        <item x="31"/>
        <item x="32"/>
        <item x="40"/>
        <item x="35"/>
        <item x="14"/>
        <item x="3"/>
        <item x="12"/>
        <item x="28"/>
        <item x="1"/>
        <item x="25"/>
        <item x="36"/>
        <item x="2"/>
        <item x="53"/>
        <item x="23"/>
        <item x="7"/>
        <item x="48"/>
        <item x="18"/>
        <item x="16"/>
        <item x="44"/>
        <item x="43"/>
        <item x="4"/>
        <item x="11"/>
        <item x="8"/>
        <item x="37"/>
        <item x="34"/>
        <item x="29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Net Worth" fld="4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8FED2-9E69-754C-8D38-355019BE214E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stall Month" colHeaderCaption="Conversion">
  <location ref="B60:H69" firstHeaderRow="1" firstDataRow="2" firstDataCol="1" rowPageCount="1" colPageCount="1"/>
  <pivotFields count="5">
    <pivotField axis="axisPage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6">
        <item x="4"/>
        <item x="2"/>
        <item x="3"/>
        <item x="1"/>
        <item x="0"/>
        <item t="default"/>
      </items>
    </pivotField>
    <pivotField showAll="0">
      <items count="63">
        <item x="24"/>
        <item x="55"/>
        <item x="61"/>
        <item x="31"/>
        <item x="58"/>
        <item x="30"/>
        <item x="46"/>
        <item x="39"/>
        <item x="45"/>
        <item x="26"/>
        <item x="42"/>
        <item x="35"/>
        <item x="41"/>
        <item x="32"/>
        <item x="22"/>
        <item x="57"/>
        <item x="23"/>
        <item x="28"/>
        <item x="19"/>
        <item x="51"/>
        <item x="53"/>
        <item x="2"/>
        <item x="14"/>
        <item x="3"/>
        <item x="7"/>
        <item x="16"/>
        <item x="6"/>
        <item x="48"/>
        <item x="38"/>
        <item x="12"/>
        <item x="17"/>
        <item x="36"/>
        <item x="5"/>
        <item x="11"/>
        <item x="1"/>
        <item x="40"/>
        <item x="49"/>
        <item x="34"/>
        <item x="44"/>
        <item x="60"/>
        <item x="20"/>
        <item x="4"/>
        <item x="54"/>
        <item x="27"/>
        <item x="50"/>
        <item x="18"/>
        <item x="8"/>
        <item x="13"/>
        <item x="33"/>
        <item x="43"/>
        <item x="37"/>
        <item x="21"/>
        <item x="9"/>
        <item x="15"/>
        <item x="0"/>
        <item x="25"/>
        <item x="29"/>
        <item x="47"/>
        <item x="56"/>
        <item x="10"/>
        <item x="52"/>
        <item x="59"/>
        <item t="default"/>
      </items>
    </pivotField>
    <pivotField dataField="1" showAll="0">
      <items count="56">
        <item x="49"/>
        <item x="54"/>
        <item x="21"/>
        <item x="27"/>
        <item x="52"/>
        <item x="26"/>
        <item x="50"/>
        <item x="41"/>
        <item x="17"/>
        <item x="51"/>
        <item x="20"/>
        <item x="19"/>
        <item x="42"/>
        <item x="46"/>
        <item x="47"/>
        <item x="33"/>
        <item x="24"/>
        <item x="22"/>
        <item x="15"/>
        <item x="45"/>
        <item x="5"/>
        <item x="6"/>
        <item x="39"/>
        <item x="13"/>
        <item x="10"/>
        <item x="30"/>
        <item x="38"/>
        <item x="9"/>
        <item x="31"/>
        <item x="32"/>
        <item x="40"/>
        <item x="35"/>
        <item x="14"/>
        <item x="3"/>
        <item x="12"/>
        <item x="28"/>
        <item x="1"/>
        <item x="25"/>
        <item x="36"/>
        <item x="2"/>
        <item x="53"/>
        <item x="23"/>
        <item x="7"/>
        <item x="48"/>
        <item x="18"/>
        <item x="16"/>
        <item x="44"/>
        <item x="43"/>
        <item x="4"/>
        <item x="11"/>
        <item x="8"/>
        <item x="37"/>
        <item x="34"/>
        <item x="29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Net Worth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37239-B292-F645-BBA0-5E7A241F465C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FB">
  <location ref="B47:C55" firstHeaderRow="1" firstDataRow="1" firstDataCol="1" rowPageCount="1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Row" showAll="0">
      <items count="8">
        <item x="0"/>
        <item x="3"/>
        <item x="2"/>
        <item x="4"/>
        <item x="5"/>
        <item x="6"/>
        <item x="1"/>
        <item t="default"/>
      </items>
    </pivotField>
    <pivotField showAll="0">
      <items count="9">
        <item x="6"/>
        <item x="5"/>
        <item x="4"/>
        <item x="3"/>
        <item x="2"/>
        <item x="1"/>
        <item x="7"/>
        <item x="0"/>
        <item t="default"/>
      </items>
    </pivotField>
    <pivotField dataField="1"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showAll="0">
      <items count="9">
        <item x="0"/>
        <item x="7"/>
        <item x="5"/>
        <item x="4"/>
        <item x="2"/>
        <item x="3"/>
        <item x="6"/>
        <item x="1"/>
        <item t="default"/>
      </items>
    </pivotField>
    <pivotField showAll="0">
      <items count="8">
        <item x="0"/>
        <item x="6"/>
        <item x="4"/>
        <item x="3"/>
        <item x="2"/>
        <item x="5"/>
        <item x="1"/>
        <item t="default"/>
      </items>
    </pivotField>
    <pivotField showAll="0">
      <items count="9">
        <item x="5"/>
        <item x="2"/>
        <item x="4"/>
        <item x="3"/>
        <item x="1"/>
        <item x="0"/>
        <item x="6"/>
        <item x="7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-1"/>
  </pageFields>
  <dataFields count="1">
    <dataField name="2022 Revenue" fld="3" showDataAs="percentOfCol" baseField="0" baseItem="0" numFmtId="10"/>
  </dataFields>
  <formats count="3">
    <format dxfId="2">
      <pivotArea dataOnly="0" outline="0" axis="axisValues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collapsedLevelsAreSubtotals="1" fieldPosition="0">
        <references count="1">
          <reference field="1" count="1">
            <x v="0"/>
          </reference>
        </references>
      </pivotArea>
    </format>
  </formats>
  <chartFormats count="1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801D8-28F1-D64A-87D9-D4E2AA2C51D9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Friend Bucket">
  <location ref="B33:H41" firstHeaderRow="0" firstDataRow="1" firstDataCol="1" rowPageCount="1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Row" showAll="0">
      <items count="8">
        <item x="0"/>
        <item x="3"/>
        <item x="2"/>
        <item x="4"/>
        <item x="5"/>
        <item x="6"/>
        <item x="1"/>
        <item t="default"/>
      </items>
    </pivotField>
    <pivotField dataField="1" showAll="0">
      <items count="9">
        <item x="6"/>
        <item x="5"/>
        <item x="4"/>
        <item x="3"/>
        <item x="2"/>
        <item x="1"/>
        <item x="7"/>
        <item x="0"/>
        <item t="default"/>
      </items>
    </pivotField>
    <pivotField dataField="1"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dataField="1"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dataField="1" showAll="0">
      <items count="9">
        <item x="0"/>
        <item x="7"/>
        <item x="5"/>
        <item x="4"/>
        <item x="2"/>
        <item x="3"/>
        <item x="6"/>
        <item x="1"/>
        <item t="default"/>
      </items>
    </pivotField>
    <pivotField dataField="1" showAll="0">
      <items count="8">
        <item x="0"/>
        <item x="6"/>
        <item x="4"/>
        <item x="3"/>
        <item x="2"/>
        <item x="5"/>
        <item x="1"/>
        <item t="default"/>
      </items>
    </pivotField>
    <pivotField dataField="1" showAll="0">
      <items count="9">
        <item x="5"/>
        <item x="2"/>
        <item x="4"/>
        <item x="3"/>
        <item x="1"/>
        <item x="0"/>
        <item x="6"/>
        <item x="7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BFC Spenders" fld="2" baseField="0" baseItem="0" numFmtId="3"/>
    <dataField name="BFC Revenue" fld="3" baseField="0" baseItem="0" numFmtId="164"/>
    <dataField name="BFC Transactions" fld="4" baseField="0" baseItem="0" numFmtId="3"/>
    <dataField name="BFC ARPPU" fld="5" baseField="0" baseItem="0" numFmtId="164"/>
    <dataField name="BFC ATPPU" fld="6" baseField="0" baseItem="0"/>
    <dataField name="BFC Avg Price" fld="7" baseField="0" baseItem="0" numFmtId="164"/>
  </dataFields>
  <formats count="11">
    <format dxfId="13">
      <pivotArea dataOnly="0" outline="0" axis="axisValues" fieldPosition="0"/>
    </format>
    <format dxfId="12">
      <pivotArea outline="0" fieldPosition="0">
        <references count="1">
          <reference field="4294967294" count="1">
            <x v="1"/>
          </reference>
        </references>
      </pivotArea>
    </format>
    <format dxfId="11">
      <pivotArea outline="0" fieldPosition="0">
        <references count="1">
          <reference field="4294967294" count="1">
            <x v="2"/>
          </reference>
        </references>
      </pivotArea>
    </format>
    <format dxfId="10">
      <pivotArea outline="0" fieldPosition="0">
        <references count="1">
          <reference field="4294967294" count="1">
            <x v="3"/>
          </reference>
        </references>
      </pivotArea>
    </format>
    <format dxfId="9">
      <pivotArea outline="0" fieldPosition="0">
        <references count="1">
          <reference field="4294967294" count="1">
            <x v="5"/>
          </reference>
        </references>
      </pivotArea>
    </format>
    <format dxfId="8">
      <pivotArea collapsedLevelsAreSubtotals="1" fieldPosition="0">
        <references count="2">
          <reference field="4294967294" count="2" selected="0">
            <x v="3"/>
            <x v="4"/>
          </reference>
          <reference field="1" count="1">
            <x v="6"/>
          </reference>
        </references>
      </pivotArea>
    </format>
    <format dxfId="7">
      <pivotArea collapsedLevelsAreSubtotals="1" fieldPosition="0">
        <references count="2">
          <reference field="4294967294" count="2" selected="0">
            <x v="3"/>
            <x v="4"/>
          </reference>
          <reference field="1" count="1">
            <x v="6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5"/>
          </reference>
          <reference field="1" count="1">
            <x v="5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pp">
  <location ref="D5:F8" firstHeaderRow="0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in club" fld="3" baseField="0" baseItem="0" numFmtId="3"/>
    <dataField name="not in club" fld="2" baseField="0" baseItem="0" numFmtId="3"/>
  </dataFields>
  <formats count="6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0" type="button" dataOnly="0" labelOnly="1" outline="0" axis="axisRow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088D1-9958-5846-B70F-3F6733297592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Friend Bucket">
  <location ref="B68:G69" firstHeaderRow="0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x="0"/>
        <item x="3"/>
        <item x="2"/>
        <item x="4"/>
        <item x="5"/>
        <item x="6"/>
        <item x="1"/>
        <item t="default"/>
      </items>
    </pivotField>
    <pivotField dataField="1" showAll="0">
      <items count="9">
        <item x="6"/>
        <item x="5"/>
        <item x="4"/>
        <item x="3"/>
        <item x="2"/>
        <item x="1"/>
        <item x="7"/>
        <item x="0"/>
        <item t="default"/>
      </items>
    </pivotField>
    <pivotField dataField="1"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dataField="1"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dataField="1" showAll="0">
      <items count="9">
        <item x="0"/>
        <item x="7"/>
        <item x="5"/>
        <item x="4"/>
        <item x="2"/>
        <item x="3"/>
        <item x="6"/>
        <item x="1"/>
        <item t="default"/>
      </items>
    </pivotField>
    <pivotField dataField="1" showAll="0">
      <items count="8">
        <item x="0"/>
        <item x="6"/>
        <item x="4"/>
        <item x="3"/>
        <item x="2"/>
        <item x="5"/>
        <item x="1"/>
        <item t="default"/>
      </items>
    </pivotField>
    <pivotField dataField="1" showAll="0">
      <items count="9">
        <item x="5"/>
        <item x="2"/>
        <item x="4"/>
        <item x="3"/>
        <item x="1"/>
        <item x="0"/>
        <item x="6"/>
        <item x="7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0" hier="-1"/>
    <pageField fld="1" hier="-1"/>
  </pageFields>
  <dataFields count="6">
    <dataField name="BFC Spenders" fld="2" baseField="0" baseItem="0" numFmtId="3"/>
    <dataField name="BFC Revenue" fld="3" baseField="0" baseItem="0" numFmtId="164"/>
    <dataField name="BFC Transactions" fld="4" baseField="0" baseItem="0" numFmtId="3"/>
    <dataField name="BFC ARPPU" fld="5" baseField="0" baseItem="0" numFmtId="164"/>
    <dataField name="BFC ATPPU" fld="6" baseField="0" baseItem="0"/>
    <dataField name="BFC Avg Price" fld="7" baseField="0" baseItem="0" numFmtId="164"/>
  </dataFields>
  <formats count="11">
    <format dxfId="24">
      <pivotArea dataOnly="0" outline="0" axis="axisValues" fieldPosition="0"/>
    </format>
    <format dxfId="23">
      <pivotArea outline="0" fieldPosition="0">
        <references count="1">
          <reference field="4294967294" count="1">
            <x v="1"/>
          </reference>
        </references>
      </pivotArea>
    </format>
    <format dxfId="22">
      <pivotArea outline="0" fieldPosition="0">
        <references count="1">
          <reference field="4294967294" count="1">
            <x v="2"/>
          </reference>
        </references>
      </pivotArea>
    </format>
    <format dxfId="21">
      <pivotArea outline="0" fieldPosition="0">
        <references count="1">
          <reference field="4294967294" count="1">
            <x v="3"/>
          </reference>
        </references>
      </pivotArea>
    </format>
    <format dxfId="20">
      <pivotArea outline="0" fieldPosition="0">
        <references count="1">
          <reference field="4294967294" count="1">
            <x v="5"/>
          </reference>
        </references>
      </pivotArea>
    </format>
    <format dxfId="19">
      <pivotArea collapsedLevelsAreSubtotals="1" fieldPosition="0">
        <references count="2">
          <reference field="4294967294" count="2" selected="0">
            <x v="3"/>
            <x v="4"/>
          </reference>
          <reference field="1" count="1">
            <x v="6"/>
          </reference>
        </references>
      </pivotArea>
    </format>
    <format dxfId="18">
      <pivotArea collapsedLevelsAreSubtotals="1" fieldPosition="0">
        <references count="2">
          <reference field="4294967294" count="2" selected="0">
            <x v="3"/>
            <x v="4"/>
          </reference>
          <reference field="1" count="1">
            <x v="6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5"/>
          </reference>
          <reference field="1" count="1">
            <x v="5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D26F2-E972-414B-ACAB-A0FF89307E70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Friend Bucket">
  <location ref="B62:G63" firstHeaderRow="0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x="0"/>
        <item h="1" x="3"/>
        <item h="1" x="2"/>
        <item h="1" x="4"/>
        <item h="1" x="5"/>
        <item h="1" x="6"/>
        <item h="1" x="1"/>
        <item t="default"/>
      </items>
    </pivotField>
    <pivotField dataField="1" showAll="0">
      <items count="9">
        <item x="6"/>
        <item x="5"/>
        <item x="4"/>
        <item x="3"/>
        <item x="2"/>
        <item x="1"/>
        <item x="7"/>
        <item x="0"/>
        <item t="default"/>
      </items>
    </pivotField>
    <pivotField dataField="1"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dataField="1"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dataField="1" showAll="0">
      <items count="9">
        <item x="0"/>
        <item x="7"/>
        <item x="5"/>
        <item x="4"/>
        <item x="2"/>
        <item x="3"/>
        <item x="6"/>
        <item x="1"/>
        <item t="default"/>
      </items>
    </pivotField>
    <pivotField dataField="1" showAll="0">
      <items count="8">
        <item x="0"/>
        <item x="6"/>
        <item x="4"/>
        <item x="3"/>
        <item x="2"/>
        <item x="5"/>
        <item x="1"/>
        <item t="default"/>
      </items>
    </pivotField>
    <pivotField dataField="1" showAll="0">
      <items count="9">
        <item x="5"/>
        <item x="2"/>
        <item x="4"/>
        <item x="3"/>
        <item x="1"/>
        <item x="0"/>
        <item x="6"/>
        <item x="7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0" hier="-1"/>
    <pageField fld="1" hier="-1"/>
  </pageFields>
  <dataFields count="6">
    <dataField name="BFC Spenders" fld="2" baseField="0" baseItem="0" numFmtId="3"/>
    <dataField name="BFC Revenue" fld="3" baseField="0" baseItem="0" numFmtId="164"/>
    <dataField name="BFC Transactions" fld="4" baseField="0" baseItem="0" numFmtId="3"/>
    <dataField name="BFC ARPPU" fld="5" baseField="0" baseItem="0" numFmtId="164"/>
    <dataField name="BFC ATPPU" fld="6" baseField="0" baseItem="0"/>
    <dataField name="BFC Avg Price" fld="7" baseField="0" baseItem="0" numFmtId="164"/>
  </dataFields>
  <formats count="11">
    <format dxfId="35">
      <pivotArea dataOnly="0" outline="0" axis="axisValues" fieldPosition="0"/>
    </format>
    <format dxfId="34">
      <pivotArea outline="0" fieldPosition="0">
        <references count="1">
          <reference field="4294967294" count="1">
            <x v="1"/>
          </reference>
        </references>
      </pivotArea>
    </format>
    <format dxfId="33">
      <pivotArea outline="0" fieldPosition="0">
        <references count="1">
          <reference field="4294967294" count="1">
            <x v="2"/>
          </reference>
        </references>
      </pivotArea>
    </format>
    <format dxfId="32">
      <pivotArea outline="0" fieldPosition="0">
        <references count="1">
          <reference field="4294967294" count="1">
            <x v="3"/>
          </reference>
        </references>
      </pivotArea>
    </format>
    <format dxfId="31">
      <pivotArea outline="0" fieldPosition="0">
        <references count="1">
          <reference field="4294967294" count="1">
            <x v="5"/>
          </reference>
        </references>
      </pivotArea>
    </format>
    <format dxfId="30">
      <pivotArea collapsedLevelsAreSubtotals="1" fieldPosition="0">
        <references count="2">
          <reference field="4294967294" count="2" selected="0">
            <x v="3"/>
            <x v="4"/>
          </reference>
          <reference field="1" count="1">
            <x v="6"/>
          </reference>
        </references>
      </pivotArea>
    </format>
    <format dxfId="29">
      <pivotArea collapsedLevelsAreSubtotals="1" fieldPosition="0">
        <references count="2">
          <reference field="4294967294" count="2" selected="0">
            <x v="3"/>
            <x v="4"/>
          </reference>
          <reference field="1" count="1">
            <x v="6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5"/>
          </reference>
          <reference field="1" count="1">
            <x v="5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ED551-4419-3545-BF45-B6AD94E61BBF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FB">
  <location ref="F47:G55" firstHeaderRow="1" firstDataRow="1" firstDataCol="1" rowPageCount="1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Row" showAll="0">
      <items count="8">
        <item x="0"/>
        <item x="3"/>
        <item x="2"/>
        <item x="4"/>
        <item x="5"/>
        <item x="6"/>
        <item x="1"/>
        <item t="default"/>
      </items>
    </pivotField>
    <pivotField showAll="0">
      <items count="9">
        <item x="6"/>
        <item x="5"/>
        <item x="4"/>
        <item x="3"/>
        <item x="2"/>
        <item x="1"/>
        <item x="7"/>
        <item x="0"/>
        <item t="default"/>
      </items>
    </pivotField>
    <pivotField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showAll="0">
      <items count="9">
        <item x="0"/>
        <item x="7"/>
        <item x="5"/>
        <item x="4"/>
        <item x="2"/>
        <item x="3"/>
        <item x="6"/>
        <item x="1"/>
        <item t="default"/>
      </items>
    </pivotField>
    <pivotField dataField="1" showAll="0">
      <items count="8">
        <item x="0"/>
        <item x="6"/>
        <item x="4"/>
        <item x="3"/>
        <item x="2"/>
        <item x="5"/>
        <item x="1"/>
        <item t="default"/>
      </items>
    </pivotField>
    <pivotField showAll="0">
      <items count="9">
        <item x="5"/>
        <item x="2"/>
        <item x="4"/>
        <item x="3"/>
        <item x="1"/>
        <item x="0"/>
        <item x="6"/>
        <item x="7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-1"/>
  </pageFields>
  <dataFields count="1">
    <dataField name="2022 ATPPU" fld="6" baseField="0" baseItem="0"/>
  </dataFields>
  <formats count="2">
    <format dxfId="37">
      <pivotArea dataOnly="0" outline="0" axis="axisValues" fieldPosition="0"/>
    </format>
    <format dxfId="36">
      <pivotArea collapsedLevelsAreSubtotals="1" fieldPosition="0">
        <references count="1">
          <reference field="1" count="1">
            <x v="6"/>
          </reference>
        </references>
      </pivotArea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FEFE2-4D09-D84C-917D-4C73E2A2A115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FB">
  <location ref="D47:E55" firstHeaderRow="1" firstDataRow="1" firstDataCol="1" rowPageCount="1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Row" showAll="0">
      <items count="8">
        <item x="0"/>
        <item x="3"/>
        <item x="2"/>
        <item x="4"/>
        <item x="5"/>
        <item x="6"/>
        <item x="1"/>
        <item t="default"/>
      </items>
    </pivotField>
    <pivotField showAll="0">
      <items count="9">
        <item x="6"/>
        <item x="5"/>
        <item x="4"/>
        <item x="3"/>
        <item x="2"/>
        <item x="1"/>
        <item x="7"/>
        <item x="0"/>
        <item t="default"/>
      </items>
    </pivotField>
    <pivotField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dataField="1" showAll="0">
      <items count="9">
        <item x="0"/>
        <item x="7"/>
        <item x="5"/>
        <item x="4"/>
        <item x="2"/>
        <item x="3"/>
        <item x="6"/>
        <item x="1"/>
        <item t="default"/>
      </items>
    </pivotField>
    <pivotField showAll="0">
      <items count="8">
        <item x="0"/>
        <item x="6"/>
        <item x="4"/>
        <item x="3"/>
        <item x="2"/>
        <item x="5"/>
        <item x="1"/>
        <item t="default"/>
      </items>
    </pivotField>
    <pivotField showAll="0">
      <items count="9">
        <item x="5"/>
        <item x="2"/>
        <item x="4"/>
        <item x="3"/>
        <item x="1"/>
        <item x="0"/>
        <item x="6"/>
        <item x="7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-1"/>
  </pageFields>
  <dataFields count="1">
    <dataField name="2022 ARPPU" fld="5" showDataAs="percentOfCol" baseField="0" baseItem="0" numFmtId="10"/>
  </dataFields>
  <formats count="3">
    <format dxfId="40">
      <pivotArea dataOnly="0" outline="0" axis="axisValues" fieldPosition="0"/>
    </format>
    <format dxfId="39">
      <pivotArea outline="0" fieldPosition="0">
        <references count="1">
          <reference field="4294967294" count="1">
            <x v="0"/>
          </reference>
        </references>
      </pivotArea>
    </format>
    <format dxfId="38">
      <pivotArea collapsedLevelsAreSubtotals="1" fieldPosition="0">
        <references count="1">
          <reference field="1" count="1">
            <x v="6"/>
          </reference>
        </references>
      </pivotArea>
    </format>
  </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CCBB1-54B5-584E-8D3B-B818147F38BE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days inactive">
  <location ref="N29:P36" firstHeaderRow="0" firstDataRow="1" firstDataCol="1" rowPageCount="1" colPageCount="1"/>
  <pivotFields count="7">
    <pivotField axis="axisPage" multipleItemSelectionAllowed="1" showAll="0">
      <items count="3">
        <item h="1" x="0"/>
        <item x="1"/>
        <item t="default"/>
      </items>
    </pivotField>
    <pivotField axis="axisRow" showAll="0">
      <items count="7">
        <item x="3"/>
        <item x="1"/>
        <item x="5"/>
        <item x="2"/>
        <item x="4"/>
        <item x="0"/>
        <item t="default"/>
      </items>
    </pivotField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in club" fld="3" showDataAs="percentOfCol" baseField="0" baseItem="0" numFmtId="10"/>
    <dataField name="not in club" fld="2" showDataAs="percentOfCol" baseField="0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85480-5D47-5847-A82F-BA33D5A87B15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s inactive">
  <location ref="J29:L36" firstHeaderRow="0" firstDataRow="1" firstDataCol="1" rowPageCount="1" colPageCount="1"/>
  <pivotFields count="7">
    <pivotField axis="axisPage" multipleItemSelectionAllowed="1" showAll="0">
      <items count="3">
        <item h="1" x="0"/>
        <item x="1"/>
        <item t="default"/>
      </items>
    </pivotField>
    <pivotField axis="axisRow" showAll="0">
      <items count="7">
        <item x="3"/>
        <item x="1"/>
        <item x="5"/>
        <item x="2"/>
        <item x="4"/>
        <item x="0"/>
        <item t="default"/>
      </items>
    </pivotField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in club" fld="3" baseField="0" baseItem="0" numFmtId="3"/>
    <dataField name="not in club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D25F8-86EB-534A-8FD7-1F0556D68700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days inactive">
  <location ref="E29:G36" firstHeaderRow="0" firstDataRow="1" firstDataCol="1" rowPageCount="1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Row" showAll="0">
      <items count="7">
        <item x="3"/>
        <item x="1"/>
        <item x="5"/>
        <item x="2"/>
        <item x="4"/>
        <item x="0"/>
        <item t="default"/>
      </items>
    </pivotField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in club" fld="3" showDataAs="percentOfCol" baseField="0" baseItem="0" numFmtId="10"/>
    <dataField name="not in club" fld="2" showDataAs="percentOfCo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283B4-924E-BA48-890F-70BF1DB08F2F}" name="PivotTable9" cacheId="13" applyNumberFormats="0" applyBorderFormats="0" applyFontFormats="0" applyPatternFormats="0" applyAlignmentFormats="0" applyWidthHeightFormats="1" dataCaption="Group" updatedVersion="8" minRefreshableVersion="3" useAutoFormatting="1" colGrandTotals="0" itemPrintTitles="1" createdVersion="8" indent="0" outline="1" outlineData="1" multipleFieldFilters="0" chartFormat="1" rowHeaderCaption="days inactive" colHeaderCaption="app">
  <location ref="A99:D106" firstHeaderRow="0" firstDataRow="1" firstDataCol="1" rowPageCount="1" colPageCount="1"/>
  <pivotFields count="7">
    <pivotField axis="axisPage" multipleItemSelectionAllowed="1" showAll="0">
      <items count="3">
        <item h="1" x="0"/>
        <item x="1"/>
        <item t="default"/>
      </items>
    </pivotField>
    <pivotField axis="axisRow" showAll="0">
      <items count="7">
        <item x="3"/>
        <item x="1"/>
        <item x="5"/>
        <item x="2"/>
        <item x="4"/>
        <item x="0"/>
        <item t="default"/>
      </items>
    </pivotField>
    <pivotField dataField="1" showAll="0">
      <items count="13">
        <item x="10"/>
        <item x="7"/>
        <item x="8"/>
        <item x="2"/>
        <item x="5"/>
        <item x="1"/>
        <item x="11"/>
        <item x="4"/>
        <item x="6"/>
        <item x="3"/>
        <item x="9"/>
        <item x="0"/>
        <item t="default"/>
      </items>
    </pivotField>
    <pivotField dataField="1" showAll="0">
      <items count="13">
        <item x="10"/>
        <item x="8"/>
        <item x="7"/>
        <item x="2"/>
        <item x="11"/>
        <item x="5"/>
        <item x="1"/>
        <item x="4"/>
        <item x="9"/>
        <item x="0"/>
        <item x="6"/>
        <item x="3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Club Users" fld="3" baseField="0" baseItem="0" numFmtId="3"/>
    <dataField name="Non-Club Users" fld="2" baseField="0" baseItem="0" numFmtId="3"/>
    <dataField name="Total Users" fld="6" baseField="0" baseItem="0" numFmtId="3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68651-09C6-7740-A27C-68BA3B02B1A6}" name="PivotTable8" cacheId="13" applyNumberFormats="0" applyBorderFormats="0" applyFontFormats="0" applyPatternFormats="0" applyAlignmentFormats="0" applyWidthHeightFormats="1" dataCaption="Group" updatedVersion="8" minRefreshableVersion="3" useAutoFormatting="1" colGrandTotals="0" itemPrintTitles="1" createdVersion="8" indent="0" outline="1" outlineData="1" multipleFieldFilters="0" chartFormat="1" rowHeaderCaption="days inactive" colHeaderCaption="app">
  <location ref="A86:D93" firstHeaderRow="0" firstDataRow="1" firstDataCol="1" rowPageCount="1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Row" showAll="0">
      <items count="7">
        <item x="3"/>
        <item x="1"/>
        <item x="5"/>
        <item x="2"/>
        <item x="4"/>
        <item x="0"/>
        <item t="default"/>
      </items>
    </pivotField>
    <pivotField dataField="1" showAll="0">
      <items count="13">
        <item x="10"/>
        <item x="7"/>
        <item x="8"/>
        <item x="2"/>
        <item x="5"/>
        <item x="1"/>
        <item x="11"/>
        <item x="4"/>
        <item x="6"/>
        <item x="3"/>
        <item x="9"/>
        <item x="0"/>
        <item t="default"/>
      </items>
    </pivotField>
    <pivotField dataField="1" showAll="0">
      <items count="13">
        <item x="10"/>
        <item x="8"/>
        <item x="7"/>
        <item x="2"/>
        <item x="11"/>
        <item x="5"/>
        <item x="1"/>
        <item x="4"/>
        <item x="9"/>
        <item x="0"/>
        <item x="6"/>
        <item x="3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Club Users" fld="3" baseField="0" baseItem="0" numFmtId="3"/>
    <dataField name="Non-Club Users" fld="2" baseField="0" baseItem="0" numFmtId="3"/>
    <dataField name="Total Users" fld="6" baseField="0" baseItem="0" numFmtId="3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2F8BF-049C-C447-9B25-D6FB0F7EA01F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s inactive">
  <location ref="A29:C36" firstHeaderRow="0" firstDataRow="1" firstDataCol="1" rowPageCount="1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Row" showAll="0">
      <items count="7">
        <item x="3"/>
        <item x="1"/>
        <item x="5"/>
        <item x="2"/>
        <item x="4"/>
        <item x="0"/>
        <item t="default"/>
      </items>
    </pivotField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in club" fld="3" baseField="0" baseItem="0" numFmtId="3"/>
    <dataField name="not in club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293E2-7996-3A4D-A9BB-CECCD851AB0C}" name="PivotTable5" cacheId="1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 rowHeaderCaption="days inactive" colHeaderCaption="app">
  <location ref="K67:M75" firstHeaderRow="1" firstDataRow="2" firstDataCol="1"/>
  <pivotFields count="7">
    <pivotField axis="axisCol" multipleItemSelectionAllowed="1" showAll="0">
      <items count="3">
        <item x="0"/>
        <item x="1"/>
        <item t="default"/>
      </items>
    </pivotField>
    <pivotField axis="axisRow" showAll="0">
      <items count="7">
        <item x="3"/>
        <item x="1"/>
        <item x="5"/>
        <item x="2"/>
        <item x="4"/>
        <item x="0"/>
        <item t="default"/>
      </items>
    </pivotField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2">
    <i>
      <x/>
    </i>
    <i>
      <x v="1"/>
    </i>
  </colItems>
  <dataFields count="1">
    <dataField name="Club Pct" fld="4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11:F14" totalsRowCount="1" totalsRowDxfId="48">
  <autoFilter ref="D11:F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App" totalsRowLabel="Total" totalsRowDxfId="47"/>
    <tableColumn id="2" xr3:uid="{00000000-0010-0000-0000-000002000000}" name="% in Club" totalsRowFunction="custom" dataDxfId="46" totalsRowDxfId="45">
      <calculatedColumnFormula>E6/SUM(E6:F6)</calculatedColumnFormula>
      <totalsRowFormula>E8/SUM(E8:F8)</totalsRowFormula>
    </tableColumn>
    <tableColumn id="3" xr3:uid="{00000000-0010-0000-0000-000003000000}" name="% not in Club" totalsRowFunction="custom" dataDxfId="44" totalsRowDxfId="43">
      <calculatedColumnFormula>F6/SUM(E6:F6)</calculatedColumnFormula>
      <totalsRowFormula>F8/SUM(E8:F8)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6DD9F-DF70-3644-9359-7C530B0B6735}" name="tblClub" displayName="tblClub" ref="A1:D13" totalsRowShown="0">
  <autoFilter ref="A1:D13" xr:uid="{A556DD9F-DF70-3644-9359-7C530B0B6735}"/>
  <tableColumns count="4">
    <tableColumn id="1" xr3:uid="{5C5411DC-B4DE-BE4F-B321-F55D94A13FBE}" name="APP_NAME"/>
    <tableColumn id="2" xr3:uid="{0B2C635A-44FC-144F-A1C6-E1B5CDE3065F}" name="DAYS_INACTIVE"/>
    <tableColumn id="3" xr3:uid="{C6F12F95-BB39-D540-97BE-C8A578676B86}" name="NON_CLUB_USERS"/>
    <tableColumn id="4" xr3:uid="{1C181C5F-BDD1-1448-8E45-3907147D1FBB}" name="CLUB_USERS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19D274-EB0D-5145-87BE-81EDF827EB08}" name="tblFeatures" displayName="tblFeatures" ref="A1:F15" totalsRowShown="0">
  <autoFilter ref="A1:F15" xr:uid="{2319D274-EB0D-5145-87BE-81EDF827EB08}"/>
  <tableColumns count="6">
    <tableColumn id="1" xr3:uid="{36CDB647-4D2E-BD41-AF70-3CA170400804}" name="APP_NAME"/>
    <tableColumn id="2" xr3:uid="{D087B292-40E5-4B43-8C45-E7D4532545DB}" name="MONTH"/>
    <tableColumn id="3" xr3:uid="{F3B5F756-2691-CE40-8454-70B07D717751}" name="TOTAL_USERS"/>
    <tableColumn id="4" xr3:uid="{9F7BBADD-6174-4C43-8F29-92B884C03950}" name="TREASURES_PLAYERS"/>
    <tableColumn id="5" xr3:uid="{354BF58B-EF9D-964B-AFCA-6886E80B896F}" name="MISSION_PLAYERS"/>
    <tableColumn id="6" xr3:uid="{A207BC69-1654-3B40-B0A0-F850AA0F8838}" name="LUCKY_LIST_PLAYERS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FB486C-591B-0D4D-B06D-567AB9F2CE9B}" name="tblPayer" displayName="tblPayer" ref="A1:E69" totalsRowShown="0">
  <autoFilter ref="A1:E69" xr:uid="{59FB486C-591B-0D4D-B06D-567AB9F2CE9B}"/>
  <tableColumns count="5">
    <tableColumn id="1" xr3:uid="{3BBC107B-4298-214C-96C9-4DF659398FA6}" name="APP_NAME"/>
    <tableColumn id="2" xr3:uid="{E0EE655F-2635-AA43-8C73-CC953AB76496}" name="INSTALL_MONTH"/>
    <tableColumn id="3" xr3:uid="{F5E721C7-7EF5-434E-86F1-4E933EC48F9C}" name="PAYER_STATUS"/>
    <tableColumn id="4" xr3:uid="{BA397143-E8EF-8B44-B48E-97760FE8059C}" name="USERS"/>
    <tableColumn id="5" xr3:uid="{9EA03655-D477-014F-912C-D7DDC1BFB72D}" name="NET_REVENUE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1BDC15-3D9C-144A-95AE-66E796D1058F}" name="tblFriend" displayName="tblFriend" ref="A1:H9" totalsRowShown="0">
  <autoFilter ref="A1:H9" xr:uid="{071BDC15-3D9C-144A-95AE-66E796D1058F}"/>
  <tableColumns count="8">
    <tableColumn id="1" xr3:uid="{C1014339-48C8-7D4D-A28E-4BF77824712B}" name="APP_NAME"/>
    <tableColumn id="2" xr3:uid="{E273B1FF-EB1E-1E45-8013-EEC28EED2CF9}" name="FRIENDS"/>
    <tableColumn id="3" xr3:uid="{AF76D83B-C728-3843-9069-469A93090FDE}" name="SPENDERS"/>
    <tableColumn id="4" xr3:uid="{62F127CE-37D9-FD45-A6CA-ABDE8529D53E}" name="REVENUE"/>
    <tableColumn id="5" xr3:uid="{D5A6C511-82F2-8F4A-B4BF-EF9D82A71C95}" name="TRANSACTIONS"/>
    <tableColumn id="6" xr3:uid="{7D077AB3-D30F-A74F-8242-7F333E444AB2}" name="ARPPU"/>
    <tableColumn id="7" xr3:uid="{5228377F-D115-624C-8718-B849016C2CE7}" name="ATPPU"/>
    <tableColumn id="8" xr3:uid="{73BE2765-8C1F-3D42-91E3-FF5DBDC32553}" name="AVG_PRIC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7" Type="http://schemas.openxmlformats.org/officeDocument/2006/relationships/drawing" Target="../drawings/drawing4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6" Type="http://schemas.openxmlformats.org/officeDocument/2006/relationships/pivotTable" Target="../pivotTables/pivotTable23.xml"/><Relationship Id="rId5" Type="http://schemas.openxmlformats.org/officeDocument/2006/relationships/pivotTable" Target="../pivotTables/pivotTable22.xml"/><Relationship Id="rId4" Type="http://schemas.openxmlformats.org/officeDocument/2006/relationships/pivotTable" Target="../pivotTables/pivotTable2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2:AG50"/>
  <sheetViews>
    <sheetView showGridLines="0" tabSelected="1" zoomScale="120" zoomScaleNormal="120" workbookViewId="0"/>
  </sheetViews>
  <sheetFormatPr baseColWidth="10" defaultRowHeight="16" x14ac:dyDescent="0.2"/>
  <cols>
    <col min="1" max="3" width="3.33203125" customWidth="1"/>
    <col min="4" max="4" width="17.5" bestFit="1" customWidth="1"/>
    <col min="5" max="5" width="9.5" customWidth="1"/>
    <col min="6" max="6" width="11.83203125" bestFit="1" customWidth="1"/>
    <col min="7" max="7" width="3.5" customWidth="1"/>
    <col min="8" max="8" width="10.1640625" customWidth="1"/>
    <col min="9" max="9" width="3.33203125" customWidth="1"/>
    <col min="10" max="10" width="6.1640625" bestFit="1" customWidth="1"/>
    <col min="11" max="11" width="4.83203125" style="46" customWidth="1"/>
    <col min="12" max="12" width="3.1640625" style="46" customWidth="1"/>
    <col min="13" max="13" width="6.1640625" bestFit="1" customWidth="1"/>
    <col min="14" max="14" width="3" customWidth="1"/>
    <col min="15" max="16" width="10.83203125" bestFit="1" customWidth="1"/>
    <col min="17" max="17" width="9.1640625" bestFit="1" customWidth="1"/>
    <col min="18" max="18" width="11" bestFit="1" customWidth="1"/>
    <col min="19" max="19" width="8.33203125" bestFit="1" customWidth="1"/>
    <col min="20" max="21" width="9.1640625" bestFit="1" customWidth="1"/>
    <col min="22" max="22" width="3" style="46" customWidth="1"/>
    <col min="23" max="23" width="5.83203125" customWidth="1"/>
    <col min="24" max="24" width="3" customWidth="1"/>
    <col min="25" max="26" width="2.83203125" customWidth="1"/>
    <col min="27" max="27" width="17.5" bestFit="1" customWidth="1"/>
    <col min="28" max="28" width="11.83203125" bestFit="1" customWidth="1"/>
    <col min="29" max="29" width="9.33203125" bestFit="1" customWidth="1"/>
    <col min="30" max="30" width="11.83203125" bestFit="1" customWidth="1"/>
    <col min="32" max="33" width="2.83203125" customWidth="1"/>
  </cols>
  <sheetData>
    <row r="2" spans="2:33" ht="17" thickBot="1" x14ac:dyDescent="0.25">
      <c r="B2" s="52"/>
      <c r="C2" s="53"/>
      <c r="D2" s="53"/>
      <c r="E2" s="53"/>
      <c r="F2" s="53"/>
      <c r="G2" s="53"/>
      <c r="H2" s="53"/>
      <c r="I2" s="53"/>
      <c r="J2" s="53"/>
      <c r="K2" s="54"/>
      <c r="L2" s="51"/>
      <c r="M2" s="52"/>
      <c r="N2" s="53"/>
      <c r="O2" s="53"/>
      <c r="P2" s="53"/>
      <c r="Q2" s="53"/>
      <c r="R2" s="53"/>
      <c r="S2" s="53"/>
      <c r="T2" s="53"/>
      <c r="U2" s="53"/>
      <c r="V2" s="72"/>
      <c r="W2" s="68"/>
      <c r="Y2" s="95"/>
      <c r="Z2" s="96"/>
      <c r="AA2" s="96"/>
      <c r="AB2" s="96"/>
      <c r="AC2" s="96"/>
      <c r="AD2" s="96"/>
      <c r="AE2" s="96"/>
      <c r="AF2" s="97"/>
      <c r="AG2" s="98"/>
    </row>
    <row r="3" spans="2:33" ht="17" thickBot="1" x14ac:dyDescent="0.25">
      <c r="B3" s="55"/>
      <c r="C3" s="169" t="s">
        <v>25</v>
      </c>
      <c r="D3" s="170"/>
      <c r="E3" s="170"/>
      <c r="F3" s="170"/>
      <c r="G3" s="171"/>
      <c r="H3" s="11"/>
      <c r="I3" s="11"/>
      <c r="J3" s="11"/>
      <c r="K3" s="56"/>
      <c r="L3" s="51"/>
      <c r="M3" s="55"/>
      <c r="N3" s="153" t="s">
        <v>126</v>
      </c>
      <c r="O3" s="154"/>
      <c r="P3" s="154"/>
      <c r="Q3" s="154"/>
      <c r="R3" s="154"/>
      <c r="S3" s="154"/>
      <c r="T3" s="154"/>
      <c r="U3" s="154"/>
      <c r="V3" s="155"/>
      <c r="W3" s="69"/>
      <c r="Y3" s="99"/>
      <c r="Z3" s="153" t="s">
        <v>192</v>
      </c>
      <c r="AA3" s="154"/>
      <c r="AB3" s="154"/>
      <c r="AC3" s="154"/>
      <c r="AD3" s="154"/>
      <c r="AE3" s="154"/>
      <c r="AF3" s="155"/>
      <c r="AG3" s="100"/>
    </row>
    <row r="4" spans="2:33" x14ac:dyDescent="0.2">
      <c r="B4" s="55"/>
      <c r="C4" s="6"/>
      <c r="D4" s="7"/>
      <c r="E4" s="7"/>
      <c r="F4" s="7"/>
      <c r="G4" s="8"/>
      <c r="H4" s="11"/>
      <c r="I4" s="11"/>
      <c r="J4" s="11"/>
      <c r="K4" s="56"/>
      <c r="L4" s="51"/>
      <c r="M4" s="55"/>
      <c r="N4" s="9"/>
      <c r="O4" s="11"/>
      <c r="P4" s="11"/>
      <c r="Q4" s="11"/>
      <c r="R4" s="11"/>
      <c r="S4" s="11"/>
      <c r="T4" s="11"/>
      <c r="U4" s="11"/>
      <c r="V4" s="66"/>
      <c r="W4" s="69"/>
      <c r="Y4" s="99"/>
      <c r="Z4" s="9"/>
      <c r="AA4" s="11"/>
      <c r="AB4" s="11"/>
      <c r="AC4" s="11"/>
      <c r="AD4" s="11" t="s">
        <v>193</v>
      </c>
      <c r="AE4" s="11"/>
      <c r="AF4" s="66"/>
      <c r="AG4" s="100"/>
    </row>
    <row r="5" spans="2:33" x14ac:dyDescent="0.2">
      <c r="B5" s="55"/>
      <c r="C5" s="9"/>
      <c r="D5" s="10" t="s">
        <v>18</v>
      </c>
      <c r="E5" s="11" t="s">
        <v>12</v>
      </c>
      <c r="F5" s="11" t="s">
        <v>13</v>
      </c>
      <c r="G5" s="12"/>
      <c r="H5" s="11"/>
      <c r="I5" s="11"/>
      <c r="J5" s="11"/>
      <c r="K5" s="56"/>
      <c r="L5" s="51"/>
      <c r="M5" s="55"/>
      <c r="N5" s="9"/>
      <c r="O5" s="11"/>
      <c r="P5" s="10" t="s">
        <v>86</v>
      </c>
      <c r="Q5" s="11"/>
      <c r="R5" s="11"/>
      <c r="S5" s="11"/>
      <c r="T5" s="11"/>
      <c r="U5" s="11"/>
      <c r="V5" s="66"/>
      <c r="W5" s="69"/>
      <c r="Y5" s="99"/>
      <c r="Z5" s="9"/>
      <c r="AA5" s="94" t="s">
        <v>182</v>
      </c>
      <c r="AB5" s="156" t="s">
        <v>184</v>
      </c>
      <c r="AC5" s="157"/>
      <c r="AD5" s="188" t="s">
        <v>183</v>
      </c>
      <c r="AE5" s="189"/>
      <c r="AF5" s="66"/>
      <c r="AG5" s="100"/>
    </row>
    <row r="6" spans="2:33" x14ac:dyDescent="0.2">
      <c r="B6" s="55"/>
      <c r="C6" s="9"/>
      <c r="D6" s="13" t="s">
        <v>7</v>
      </c>
      <c r="E6" s="14">
        <v>169756</v>
      </c>
      <c r="F6" s="14">
        <v>855902</v>
      </c>
      <c r="G6" s="12"/>
      <c r="H6" s="11"/>
      <c r="I6" s="11"/>
      <c r="J6" s="11"/>
      <c r="K6" s="56"/>
      <c r="L6" s="51"/>
      <c r="M6" s="55"/>
      <c r="N6" s="9"/>
      <c r="O6" s="11"/>
      <c r="P6" s="11" t="s">
        <v>7</v>
      </c>
      <c r="Q6" s="11"/>
      <c r="R6" s="11"/>
      <c r="S6" s="11" t="s">
        <v>9</v>
      </c>
      <c r="T6" s="11"/>
      <c r="U6" s="11"/>
      <c r="V6" s="66"/>
      <c r="W6" s="69"/>
      <c r="Y6" s="99"/>
      <c r="Z6" s="9"/>
      <c r="AA6" s="109" t="s">
        <v>195</v>
      </c>
      <c r="AB6" s="110" t="s">
        <v>19</v>
      </c>
      <c r="AC6" s="111" t="s">
        <v>22</v>
      </c>
      <c r="AD6" s="134" t="s">
        <v>19</v>
      </c>
      <c r="AE6" s="135" t="s">
        <v>22</v>
      </c>
      <c r="AF6" s="66"/>
      <c r="AG6" s="100"/>
    </row>
    <row r="7" spans="2:33" x14ac:dyDescent="0.2">
      <c r="B7" s="55"/>
      <c r="C7" s="9"/>
      <c r="D7" s="13" t="s">
        <v>9</v>
      </c>
      <c r="E7" s="14">
        <v>85523</v>
      </c>
      <c r="F7" s="14">
        <v>384020</v>
      </c>
      <c r="G7" s="12"/>
      <c r="H7" s="11"/>
      <c r="I7" s="11"/>
      <c r="J7" s="11"/>
      <c r="K7" s="56"/>
      <c r="L7" s="51"/>
      <c r="M7" s="55"/>
      <c r="N7" s="9"/>
      <c r="O7" s="10" t="s">
        <v>85</v>
      </c>
      <c r="P7" s="11" t="s">
        <v>82</v>
      </c>
      <c r="Q7" s="11" t="s">
        <v>83</v>
      </c>
      <c r="R7" s="11" t="s">
        <v>84</v>
      </c>
      <c r="S7" s="11" t="s">
        <v>82</v>
      </c>
      <c r="T7" s="11" t="s">
        <v>83</v>
      </c>
      <c r="U7" s="11" t="s">
        <v>84</v>
      </c>
      <c r="V7" s="66"/>
      <c r="W7" s="69"/>
      <c r="Y7" s="99"/>
      <c r="Z7" s="9"/>
      <c r="AA7" s="81" t="s">
        <v>139</v>
      </c>
      <c r="AB7" s="91">
        <v>1.9528175090147225E-2</v>
      </c>
      <c r="AC7" s="91">
        <v>1.5438293142310187E-2</v>
      </c>
      <c r="AD7" s="132">
        <v>0.74281508931962303</v>
      </c>
      <c r="AE7" s="136">
        <v>0.87004851380098802</v>
      </c>
      <c r="AF7" s="66"/>
      <c r="AG7" s="100"/>
    </row>
    <row r="8" spans="2:33" x14ac:dyDescent="0.2">
      <c r="B8" s="55"/>
      <c r="C8" s="9"/>
      <c r="D8" s="13" t="s">
        <v>11</v>
      </c>
      <c r="E8" s="14">
        <v>255279</v>
      </c>
      <c r="F8" s="14">
        <v>1239922</v>
      </c>
      <c r="G8" s="12"/>
      <c r="H8" s="11"/>
      <c r="I8" s="11"/>
      <c r="J8" s="11"/>
      <c r="K8" s="56"/>
      <c r="L8" s="51"/>
      <c r="M8" s="55"/>
      <c r="N8" s="9"/>
      <c r="O8" s="13" t="s">
        <v>76</v>
      </c>
      <c r="P8" s="17">
        <v>0.41932394366197184</v>
      </c>
      <c r="Q8" s="77">
        <v>0.12361904761904761</v>
      </c>
      <c r="R8" s="17">
        <v>0.4867551978537894</v>
      </c>
      <c r="S8" s="17">
        <v>0.50174485605613839</v>
      </c>
      <c r="T8" s="77">
        <v>0.14423602356773016</v>
      </c>
      <c r="U8" s="17">
        <v>0.53518657786386337</v>
      </c>
      <c r="V8" s="75"/>
      <c r="W8" s="69"/>
      <c r="Y8" s="99"/>
      <c r="Z8" s="9"/>
      <c r="AA8" s="80" t="s">
        <v>140</v>
      </c>
      <c r="AB8" s="90">
        <v>3.1418327816219969E-3</v>
      </c>
      <c r="AC8" s="90">
        <v>2.511295684482457E-3</v>
      </c>
      <c r="AD8" s="133">
        <v>0.13909488766834999</v>
      </c>
      <c r="AE8" s="137">
        <v>6.5104345410566006E-2</v>
      </c>
      <c r="AF8" s="66"/>
      <c r="AG8" s="100"/>
    </row>
    <row r="9" spans="2:33" x14ac:dyDescent="0.2">
      <c r="B9" s="55"/>
      <c r="C9" s="9"/>
      <c r="D9" s="11"/>
      <c r="E9" s="11"/>
      <c r="F9" s="11"/>
      <c r="G9" s="12"/>
      <c r="H9" s="11"/>
      <c r="I9" s="11"/>
      <c r="J9" s="11"/>
      <c r="K9" s="56"/>
      <c r="L9" s="51"/>
      <c r="M9" s="55"/>
      <c r="N9" s="9"/>
      <c r="O9" s="13" t="s">
        <v>75</v>
      </c>
      <c r="P9" s="17">
        <v>0.41744432719998242</v>
      </c>
      <c r="Q9" s="77">
        <v>0.14069335443733649</v>
      </c>
      <c r="R9" s="17">
        <v>0.49042350898019299</v>
      </c>
      <c r="S9" s="17">
        <v>0.49650880639144285</v>
      </c>
      <c r="T9" s="77">
        <v>0.1616018223535432</v>
      </c>
      <c r="U9" s="17">
        <v>0.44616849067089243</v>
      </c>
      <c r="V9" s="75"/>
      <c r="W9" s="69"/>
      <c r="Y9" s="99"/>
      <c r="Z9" s="9"/>
      <c r="AA9" s="81" t="s">
        <v>138</v>
      </c>
      <c r="AB9" s="91">
        <v>3.1899571349509989E-3</v>
      </c>
      <c r="AC9" s="91">
        <v>2.600494711526916E-3</v>
      </c>
      <c r="AD9" s="132">
        <v>6.6255931503960003E-2</v>
      </c>
      <c r="AE9" s="136">
        <v>3.3315680484294299E-2</v>
      </c>
      <c r="AF9" s="66"/>
      <c r="AG9" s="100"/>
    </row>
    <row r="10" spans="2:33" x14ac:dyDescent="0.2">
      <c r="B10" s="55"/>
      <c r="C10" s="9"/>
      <c r="D10" s="11"/>
      <c r="E10" s="11"/>
      <c r="F10" s="11"/>
      <c r="G10" s="12"/>
      <c r="H10" s="11"/>
      <c r="I10" s="11"/>
      <c r="J10" s="11"/>
      <c r="K10" s="56"/>
      <c r="L10" s="51"/>
      <c r="M10" s="55"/>
      <c r="N10" s="9"/>
      <c r="O10" s="13" t="s">
        <v>74</v>
      </c>
      <c r="P10" s="17">
        <v>0.4542196871910541</v>
      </c>
      <c r="Q10" s="17">
        <v>0.43833009533755113</v>
      </c>
      <c r="R10" s="17">
        <v>0.48542371803197004</v>
      </c>
      <c r="S10" s="17">
        <v>0.53654424243768783</v>
      </c>
      <c r="T10" s="73">
        <v>0.51956717063593305</v>
      </c>
      <c r="U10" s="17">
        <v>0.56613903339951854</v>
      </c>
      <c r="V10" s="75"/>
      <c r="W10" s="69"/>
      <c r="Y10" s="99"/>
      <c r="Z10" s="9"/>
      <c r="AA10" s="80" t="s">
        <v>141</v>
      </c>
      <c r="AB10" s="90">
        <v>3.9633842420242482E-3</v>
      </c>
      <c r="AC10" s="90">
        <v>3.0396283831304054E-3</v>
      </c>
      <c r="AD10" s="133">
        <v>5.1834091508066803E-2</v>
      </c>
      <c r="AE10" s="137">
        <v>3.1531460304151701E-2</v>
      </c>
      <c r="AF10" s="66"/>
      <c r="AG10" s="100"/>
    </row>
    <row r="11" spans="2:33" x14ac:dyDescent="0.2">
      <c r="B11" s="55"/>
      <c r="C11" s="9"/>
      <c r="D11" s="15" t="s">
        <v>23</v>
      </c>
      <c r="E11" s="16" t="s">
        <v>20</v>
      </c>
      <c r="F11" s="16" t="s">
        <v>21</v>
      </c>
      <c r="G11" s="12"/>
      <c r="H11" s="11"/>
      <c r="I11" s="11"/>
      <c r="J11" s="11"/>
      <c r="K11" s="56"/>
      <c r="L11" s="51"/>
      <c r="M11" s="55"/>
      <c r="N11" s="9"/>
      <c r="O11" s="13" t="s">
        <v>73</v>
      </c>
      <c r="P11" s="17">
        <v>0.47449296898648835</v>
      </c>
      <c r="Q11" s="17">
        <v>0.47169982663254356</v>
      </c>
      <c r="R11" s="17">
        <v>0.42894686149866534</v>
      </c>
      <c r="S11" s="17">
        <v>0.52460072127769186</v>
      </c>
      <c r="T11" s="73">
        <v>0.52095139962218784</v>
      </c>
      <c r="U11" s="17">
        <v>0.51699081229606736</v>
      </c>
      <c r="V11" s="75"/>
      <c r="W11" s="69"/>
      <c r="Y11" s="99"/>
      <c r="Z11" s="9"/>
      <c r="AA11" s="88" t="s">
        <v>144</v>
      </c>
      <c r="AB11" s="92">
        <v>0.97017665075125548</v>
      </c>
      <c r="AC11" s="92">
        <v>0.97641028807855001</v>
      </c>
      <c r="AD11" s="131">
        <v>0</v>
      </c>
      <c r="AE11" s="138">
        <v>0</v>
      </c>
      <c r="AF11" s="66"/>
      <c r="AG11" s="100"/>
    </row>
    <row r="12" spans="2:33" ht="17" thickBot="1" x14ac:dyDescent="0.25">
      <c r="B12" s="55"/>
      <c r="C12" s="9"/>
      <c r="D12" s="13" t="s">
        <v>19</v>
      </c>
      <c r="E12" s="17">
        <f>E6/SUM(E6:F6)</f>
        <v>0.16550936082007842</v>
      </c>
      <c r="F12" s="17">
        <f>F6/SUM(E6:F6)</f>
        <v>0.83449063917992161</v>
      </c>
      <c r="G12" s="12"/>
      <c r="H12" s="11"/>
      <c r="I12" s="11"/>
      <c r="J12" s="11"/>
      <c r="K12" s="56"/>
      <c r="L12" s="51"/>
      <c r="M12" s="55"/>
      <c r="N12" s="9"/>
      <c r="O12" s="13" t="s">
        <v>72</v>
      </c>
      <c r="P12" s="17">
        <v>0.47880110891615069</v>
      </c>
      <c r="Q12" s="17">
        <v>0.475303928241394</v>
      </c>
      <c r="R12" s="17">
        <v>0.51329426672642864</v>
      </c>
      <c r="S12" s="17">
        <v>0.51271545346001168</v>
      </c>
      <c r="T12" s="73">
        <v>0.50753640640466979</v>
      </c>
      <c r="U12" s="17">
        <v>0.50393403475829412</v>
      </c>
      <c r="V12" s="75"/>
      <c r="W12" s="69"/>
      <c r="Y12" s="99"/>
      <c r="Z12" s="20"/>
      <c r="AA12" s="21"/>
      <c r="AB12" s="21"/>
      <c r="AC12" s="21"/>
      <c r="AD12" s="21"/>
      <c r="AE12" s="21"/>
      <c r="AF12" s="67"/>
      <c r="AG12" s="100"/>
    </row>
    <row r="13" spans="2:33" x14ac:dyDescent="0.2">
      <c r="B13" s="55"/>
      <c r="C13" s="9"/>
      <c r="D13" s="11" t="s">
        <v>22</v>
      </c>
      <c r="E13" s="17">
        <f>E7/SUM(E7:F7)</f>
        <v>0.18214093277931948</v>
      </c>
      <c r="F13" s="17">
        <f>F7/SUM(E7:F7)</f>
        <v>0.81785906722068058</v>
      </c>
      <c r="G13" s="12"/>
      <c r="H13" s="11"/>
      <c r="I13" s="11"/>
      <c r="J13" s="11"/>
      <c r="K13" s="56"/>
      <c r="L13" s="51"/>
      <c r="M13" s="55"/>
      <c r="N13" s="9"/>
      <c r="O13" s="13" t="s">
        <v>71</v>
      </c>
      <c r="P13" s="17">
        <v>0.46998664826595754</v>
      </c>
      <c r="Q13" s="17">
        <v>0.46696567818954976</v>
      </c>
      <c r="R13" s="17">
        <v>0.3659300773054181</v>
      </c>
      <c r="S13" s="17">
        <v>0.50848207169266058</v>
      </c>
      <c r="T13" s="73">
        <v>0.50471797561565079</v>
      </c>
      <c r="U13" s="17">
        <v>0.48972329780067775</v>
      </c>
      <c r="V13" s="75"/>
      <c r="W13" s="69"/>
      <c r="Y13" s="99"/>
      <c r="Z13" s="11"/>
      <c r="AA13" s="11"/>
      <c r="AB13" s="11"/>
      <c r="AC13" s="11"/>
      <c r="AD13" s="11"/>
      <c r="AE13" s="11"/>
      <c r="AF13" s="51"/>
      <c r="AG13" s="100"/>
    </row>
    <row r="14" spans="2:33" x14ac:dyDescent="0.2">
      <c r="B14" s="55"/>
      <c r="C14" s="9"/>
      <c r="D14" s="18" t="s">
        <v>24</v>
      </c>
      <c r="E14" s="19">
        <f>E8/SUM(E8:F8)</f>
        <v>0.17073222931231319</v>
      </c>
      <c r="F14" s="19">
        <f>F8/SUM(E8:F8)</f>
        <v>0.82926777068768676</v>
      </c>
      <c r="G14" s="12"/>
      <c r="H14" s="11"/>
      <c r="I14" s="11"/>
      <c r="J14" s="11"/>
      <c r="K14" s="56"/>
      <c r="L14" s="51"/>
      <c r="M14" s="55"/>
      <c r="N14" s="9"/>
      <c r="O14" s="13" t="s">
        <v>70</v>
      </c>
      <c r="P14" s="17">
        <v>0.4671071289180409</v>
      </c>
      <c r="Q14" s="17">
        <v>0.46277457523845894</v>
      </c>
      <c r="R14" s="17">
        <v>0.3369676616845575</v>
      </c>
      <c r="S14" s="17">
        <v>0.49727417681152086</v>
      </c>
      <c r="T14" s="73">
        <v>0.49264761711928323</v>
      </c>
      <c r="U14" s="17">
        <v>0.50518589759813726</v>
      </c>
      <c r="V14" s="75"/>
      <c r="W14" s="69"/>
      <c r="Y14" s="99"/>
      <c r="Z14" s="11"/>
      <c r="AA14" s="11"/>
      <c r="AB14" s="11"/>
      <c r="AC14" s="11"/>
      <c r="AD14" s="11"/>
      <c r="AE14" s="11"/>
      <c r="AF14" s="51"/>
      <c r="AG14" s="100"/>
    </row>
    <row r="15" spans="2:33" ht="17" thickBot="1" x14ac:dyDescent="0.25">
      <c r="B15" s="55"/>
      <c r="C15" s="20"/>
      <c r="D15" s="21"/>
      <c r="E15" s="21"/>
      <c r="F15" s="21"/>
      <c r="G15" s="22"/>
      <c r="H15" s="11"/>
      <c r="I15" s="11"/>
      <c r="J15" s="11"/>
      <c r="K15" s="56"/>
      <c r="L15" s="51"/>
      <c r="M15" s="55"/>
      <c r="N15" s="9"/>
      <c r="O15" s="13" t="s">
        <v>11</v>
      </c>
      <c r="P15" s="17">
        <v>0.45424793821180781</v>
      </c>
      <c r="Q15" s="17">
        <v>0.36730400960090553</v>
      </c>
      <c r="R15" s="17">
        <v>0.44481674169660418</v>
      </c>
      <c r="S15" s="17">
        <v>0.51094749079635726</v>
      </c>
      <c r="T15" s="17">
        <v>0.41002001186785508</v>
      </c>
      <c r="U15" s="17">
        <v>0.50878584576632435</v>
      </c>
      <c r="V15" s="75"/>
      <c r="W15" s="69"/>
      <c r="Y15" s="99"/>
      <c r="Z15" s="161" t="s">
        <v>175</v>
      </c>
      <c r="AA15" s="162"/>
      <c r="AB15" s="11"/>
      <c r="AC15" s="11"/>
      <c r="AD15" s="11"/>
      <c r="AE15" s="11"/>
      <c r="AF15" s="51"/>
      <c r="AG15" s="100"/>
    </row>
    <row r="16" spans="2:33" ht="17" thickBot="1" x14ac:dyDescent="0.25">
      <c r="B16" s="55"/>
      <c r="C16" s="11"/>
      <c r="D16" s="11"/>
      <c r="E16" s="11"/>
      <c r="F16" s="11"/>
      <c r="G16" s="11"/>
      <c r="H16" s="11"/>
      <c r="I16" s="11"/>
      <c r="J16" s="11"/>
      <c r="K16" s="56"/>
      <c r="L16" s="51"/>
      <c r="M16" s="55"/>
      <c r="N16" s="20"/>
      <c r="O16" s="21"/>
      <c r="P16" s="21"/>
      <c r="Q16" s="21"/>
      <c r="R16" s="21"/>
      <c r="S16" s="21"/>
      <c r="T16" s="21"/>
      <c r="U16" s="21"/>
      <c r="V16" s="67"/>
      <c r="W16" s="69"/>
      <c r="Y16" s="99"/>
      <c r="Z16" s="163" t="s">
        <v>196</v>
      </c>
      <c r="AA16" s="164"/>
      <c r="AB16" s="164"/>
      <c r="AC16" s="164"/>
      <c r="AD16" s="164"/>
      <c r="AE16" s="165"/>
      <c r="AF16" s="51"/>
      <c r="AG16" s="101"/>
    </row>
    <row r="17" spans="2:33" x14ac:dyDescent="0.2">
      <c r="B17" s="55"/>
      <c r="C17" s="161" t="s">
        <v>129</v>
      </c>
      <c r="D17" s="162"/>
      <c r="E17" s="11"/>
      <c r="F17" s="11"/>
      <c r="G17" s="11"/>
      <c r="H17" s="11"/>
      <c r="I17" s="11"/>
      <c r="J17" s="11"/>
      <c r="K17" s="56"/>
      <c r="L17" s="51"/>
      <c r="M17" s="55"/>
      <c r="N17" s="11"/>
      <c r="O17" s="11"/>
      <c r="P17" s="11"/>
      <c r="Q17" s="11"/>
      <c r="R17" s="11"/>
      <c r="S17" s="181" t="s">
        <v>134</v>
      </c>
      <c r="T17" s="181"/>
      <c r="U17" s="181"/>
      <c r="V17" s="51"/>
      <c r="W17" s="69"/>
      <c r="Y17" s="99"/>
      <c r="Z17" s="190" t="s">
        <v>197</v>
      </c>
      <c r="AA17" s="191"/>
      <c r="AB17" s="191"/>
      <c r="AC17" s="191"/>
      <c r="AD17" s="191"/>
      <c r="AE17" s="192"/>
      <c r="AF17" s="51"/>
      <c r="AG17" s="102"/>
    </row>
    <row r="18" spans="2:33" x14ac:dyDescent="0.2">
      <c r="B18" s="55"/>
      <c r="C18" s="178" t="s">
        <v>28</v>
      </c>
      <c r="D18" s="179"/>
      <c r="E18" s="179"/>
      <c r="F18" s="179"/>
      <c r="G18" s="179"/>
      <c r="H18" s="179"/>
      <c r="I18" s="179"/>
      <c r="J18" s="180"/>
      <c r="K18" s="57"/>
      <c r="L18" s="47"/>
      <c r="M18" s="55"/>
      <c r="N18" s="161" t="s">
        <v>86</v>
      </c>
      <c r="O18" s="162"/>
      <c r="P18" s="11"/>
      <c r="Q18" s="11"/>
      <c r="R18" s="11"/>
      <c r="S18" s="11"/>
      <c r="T18" s="11"/>
      <c r="U18" s="11"/>
      <c r="V18" s="51"/>
      <c r="W18" s="69"/>
      <c r="Y18" s="99"/>
      <c r="Z18" s="166" t="s">
        <v>198</v>
      </c>
      <c r="AA18" s="167"/>
      <c r="AB18" s="167"/>
      <c r="AC18" s="167"/>
      <c r="AD18" s="167"/>
      <c r="AE18" s="168"/>
      <c r="AF18" s="51"/>
      <c r="AG18" s="103"/>
    </row>
    <row r="19" spans="2:33" ht="16" customHeight="1" x14ac:dyDescent="0.2">
      <c r="B19" s="55"/>
      <c r="C19" s="172" t="s">
        <v>65</v>
      </c>
      <c r="D19" s="173"/>
      <c r="E19" s="173"/>
      <c r="F19" s="173"/>
      <c r="G19" s="173"/>
      <c r="H19" s="173"/>
      <c r="I19" s="173"/>
      <c r="J19" s="174"/>
      <c r="K19" s="58"/>
      <c r="L19" s="48"/>
      <c r="M19" s="55"/>
      <c r="N19" s="163" t="s">
        <v>132</v>
      </c>
      <c r="O19" s="164"/>
      <c r="P19" s="164"/>
      <c r="Q19" s="164"/>
      <c r="R19" s="164"/>
      <c r="S19" s="164"/>
      <c r="T19" s="164"/>
      <c r="U19" s="165"/>
      <c r="V19" s="71"/>
      <c r="W19" s="69"/>
      <c r="Y19" s="99"/>
      <c r="Z19" s="185" t="s">
        <v>199</v>
      </c>
      <c r="AA19" s="186"/>
      <c r="AB19" s="186"/>
      <c r="AC19" s="186"/>
      <c r="AD19" s="186"/>
      <c r="AE19" s="187"/>
      <c r="AF19" s="51"/>
      <c r="AG19" s="104"/>
    </row>
    <row r="20" spans="2:33" x14ac:dyDescent="0.2">
      <c r="B20" s="55"/>
      <c r="C20" s="166" t="s">
        <v>122</v>
      </c>
      <c r="D20" s="167"/>
      <c r="E20" s="167"/>
      <c r="F20" s="167"/>
      <c r="G20" s="167"/>
      <c r="H20" s="167"/>
      <c r="I20" s="167"/>
      <c r="J20" s="168"/>
      <c r="K20" s="59"/>
      <c r="L20" s="49"/>
      <c r="M20" s="55"/>
      <c r="N20" s="182" t="s">
        <v>133</v>
      </c>
      <c r="O20" s="183"/>
      <c r="P20" s="183"/>
      <c r="Q20" s="183"/>
      <c r="R20" s="183"/>
      <c r="S20" s="183"/>
      <c r="T20" s="183"/>
      <c r="U20" s="184"/>
      <c r="V20" s="48"/>
      <c r="W20" s="69"/>
      <c r="Y20" s="99"/>
      <c r="Z20" s="206"/>
      <c r="AA20" s="207"/>
      <c r="AB20" s="207"/>
      <c r="AC20" s="207"/>
      <c r="AD20" s="207"/>
      <c r="AE20" s="208"/>
      <c r="AF20" s="51"/>
      <c r="AG20" s="100"/>
    </row>
    <row r="21" spans="2:33" x14ac:dyDescent="0.2">
      <c r="B21" s="55"/>
      <c r="C21" s="175" t="s">
        <v>121</v>
      </c>
      <c r="D21" s="176"/>
      <c r="E21" s="176"/>
      <c r="F21" s="176"/>
      <c r="G21" s="176"/>
      <c r="H21" s="176"/>
      <c r="I21" s="176"/>
      <c r="J21" s="177"/>
      <c r="K21" s="60"/>
      <c r="L21" s="50"/>
      <c r="M21" s="55"/>
      <c r="N21" s="166" t="s">
        <v>127</v>
      </c>
      <c r="O21" s="167"/>
      <c r="P21" s="167"/>
      <c r="Q21" s="167"/>
      <c r="R21" s="167"/>
      <c r="S21" s="167"/>
      <c r="T21" s="167"/>
      <c r="U21" s="168"/>
      <c r="V21" s="49"/>
      <c r="W21" s="69"/>
      <c r="Y21" s="99"/>
      <c r="Z21" s="61" t="s">
        <v>200</v>
      </c>
      <c r="AA21" s="11"/>
      <c r="AB21" s="11"/>
      <c r="AC21" s="11"/>
      <c r="AD21" s="11"/>
      <c r="AE21" s="11"/>
      <c r="AF21" s="51"/>
      <c r="AG21" s="100"/>
    </row>
    <row r="22" spans="2:33" x14ac:dyDescent="0.2">
      <c r="B22" s="55"/>
      <c r="C22" s="28" t="s">
        <v>282</v>
      </c>
      <c r="D22" s="29"/>
      <c r="E22" s="29"/>
      <c r="F22" s="29"/>
      <c r="G22" s="29"/>
      <c r="H22" s="29"/>
      <c r="I22" s="29"/>
      <c r="J22" s="30"/>
      <c r="K22" s="56"/>
      <c r="L22" s="51"/>
      <c r="M22" s="55"/>
      <c r="N22" s="158" t="s">
        <v>131</v>
      </c>
      <c r="O22" s="159"/>
      <c r="P22" s="159"/>
      <c r="Q22" s="159"/>
      <c r="R22" s="159"/>
      <c r="S22" s="159"/>
      <c r="T22" s="159"/>
      <c r="U22" s="160"/>
      <c r="V22" s="50"/>
      <c r="W22" s="69"/>
      <c r="Y22" s="99"/>
      <c r="Z22" s="62" t="s">
        <v>194</v>
      </c>
      <c r="AA22" s="11"/>
      <c r="AB22" s="11"/>
      <c r="AC22" s="11"/>
      <c r="AD22" s="11"/>
      <c r="AE22" s="11"/>
      <c r="AF22" s="51"/>
      <c r="AG22" s="100"/>
    </row>
    <row r="23" spans="2:33" x14ac:dyDescent="0.2">
      <c r="B23" s="55"/>
      <c r="C23" s="61" t="s">
        <v>124</v>
      </c>
      <c r="D23" s="11"/>
      <c r="E23" s="11"/>
      <c r="F23" s="11"/>
      <c r="G23" s="11"/>
      <c r="H23" s="11"/>
      <c r="I23" s="11"/>
      <c r="J23" s="11"/>
      <c r="K23" s="56"/>
      <c r="L23" s="51"/>
      <c r="M23" s="55"/>
      <c r="N23" s="76" t="s">
        <v>128</v>
      </c>
      <c r="O23" s="42"/>
      <c r="P23" s="42"/>
      <c r="Q23" s="42"/>
      <c r="R23" s="42"/>
      <c r="S23" s="42"/>
      <c r="T23" s="42"/>
      <c r="U23" s="42"/>
      <c r="V23" s="51"/>
      <c r="W23" s="69"/>
      <c r="Y23" s="105"/>
      <c r="Z23" s="106"/>
      <c r="AA23" s="106"/>
      <c r="AB23" s="106"/>
      <c r="AC23" s="106"/>
      <c r="AD23" s="106"/>
      <c r="AE23" s="106"/>
      <c r="AF23" s="107"/>
      <c r="AG23" s="108"/>
    </row>
    <row r="24" spans="2:33" x14ac:dyDescent="0.2">
      <c r="B24" s="55"/>
      <c r="C24" s="62" t="s">
        <v>123</v>
      </c>
      <c r="D24" s="11"/>
      <c r="E24" s="11"/>
      <c r="F24" s="11"/>
      <c r="G24" s="11"/>
      <c r="H24" s="11"/>
      <c r="I24" s="11"/>
      <c r="J24" s="11"/>
      <c r="K24" s="56"/>
      <c r="L24" s="51"/>
      <c r="M24" s="55"/>
      <c r="N24" s="62" t="s">
        <v>130</v>
      </c>
      <c r="O24" s="11"/>
      <c r="P24" s="11"/>
      <c r="Q24" s="11"/>
      <c r="R24" s="11"/>
      <c r="S24" s="11"/>
      <c r="T24" s="11"/>
      <c r="U24" s="11"/>
      <c r="V24" s="51"/>
      <c r="W24" s="69"/>
    </row>
    <row r="25" spans="2:33" x14ac:dyDescent="0.2">
      <c r="B25" s="63"/>
      <c r="C25" s="64"/>
      <c r="D25" s="64"/>
      <c r="E25" s="64"/>
      <c r="F25" s="64"/>
      <c r="G25" s="64"/>
      <c r="H25" s="64"/>
      <c r="I25" s="64"/>
      <c r="J25" s="64"/>
      <c r="K25" s="65"/>
      <c r="L25" s="51"/>
      <c r="M25" s="63"/>
      <c r="N25" s="64"/>
      <c r="O25" s="64"/>
      <c r="P25" s="64"/>
      <c r="Q25" s="64"/>
      <c r="R25" s="64"/>
      <c r="S25" s="64"/>
      <c r="T25" s="64"/>
      <c r="U25" s="64"/>
      <c r="V25" s="74"/>
      <c r="W25" s="70"/>
    </row>
    <row r="28" spans="2:33" ht="17" thickBot="1" x14ac:dyDescent="0.25">
      <c r="B28" s="95"/>
      <c r="C28" s="96"/>
      <c r="D28" s="96"/>
      <c r="E28" s="96"/>
      <c r="F28" s="96"/>
      <c r="G28" s="96"/>
      <c r="H28" s="96"/>
      <c r="I28" s="96"/>
      <c r="J28" s="97"/>
      <c r="K28" s="98"/>
      <c r="L28"/>
      <c r="U28" s="46"/>
      <c r="V28"/>
    </row>
    <row r="29" spans="2:33" x14ac:dyDescent="0.2">
      <c r="B29" s="99"/>
      <c r="C29" s="153" t="s">
        <v>265</v>
      </c>
      <c r="D29" s="154"/>
      <c r="E29" s="154"/>
      <c r="F29" s="154"/>
      <c r="G29" s="154"/>
      <c r="H29" s="154"/>
      <c r="I29" s="155"/>
      <c r="J29" s="130"/>
      <c r="K29" s="100"/>
      <c r="L29"/>
      <c r="U29" s="46"/>
      <c r="V29"/>
    </row>
    <row r="30" spans="2:33" x14ac:dyDescent="0.2">
      <c r="B30" s="99"/>
      <c r="C30" s="9"/>
      <c r="D30" s="11"/>
      <c r="E30" s="11"/>
      <c r="F30" s="11"/>
      <c r="G30" s="11"/>
      <c r="H30" s="51"/>
      <c r="I30" s="66"/>
      <c r="J30" s="51"/>
      <c r="K30" s="100"/>
      <c r="L30"/>
      <c r="U30" s="46"/>
      <c r="V30"/>
    </row>
    <row r="31" spans="2:33" x14ac:dyDescent="0.2">
      <c r="B31" s="99"/>
      <c r="C31" s="9"/>
      <c r="D31" s="94" t="s">
        <v>19</v>
      </c>
      <c r="E31" s="93" t="s">
        <v>267</v>
      </c>
      <c r="F31" s="93" t="s">
        <v>268</v>
      </c>
      <c r="G31" s="204" t="s">
        <v>275</v>
      </c>
      <c r="H31" s="205"/>
      <c r="I31" s="66"/>
      <c r="J31" s="51"/>
      <c r="K31" s="100"/>
      <c r="L31"/>
      <c r="U31" s="46"/>
      <c r="V31"/>
    </row>
    <row r="32" spans="2:33" x14ac:dyDescent="0.2">
      <c r="B32" s="99"/>
      <c r="C32" s="9"/>
      <c r="D32" s="83" t="s">
        <v>269</v>
      </c>
      <c r="E32" s="89">
        <v>0.34214977447598832</v>
      </c>
      <c r="F32" s="89">
        <v>0.65785022552401162</v>
      </c>
      <c r="G32" s="196">
        <v>-0.3157004510480233</v>
      </c>
      <c r="H32" s="197"/>
      <c r="I32" s="66"/>
      <c r="J32" s="51"/>
      <c r="K32" s="100"/>
      <c r="L32"/>
      <c r="U32" s="46"/>
      <c r="V32"/>
    </row>
    <row r="33" spans="2:22" x14ac:dyDescent="0.2">
      <c r="B33" s="99"/>
      <c r="C33" s="9"/>
      <c r="D33" s="80" t="s">
        <v>270</v>
      </c>
      <c r="E33" s="90">
        <v>0.46900108690734693</v>
      </c>
      <c r="F33" s="90">
        <v>0.53099891309265301</v>
      </c>
      <c r="G33" s="198">
        <v>-6.1997826185306082E-2</v>
      </c>
      <c r="H33" s="199"/>
      <c r="I33" s="66"/>
      <c r="J33" s="51"/>
      <c r="K33" s="100"/>
      <c r="L33"/>
      <c r="U33" s="46"/>
      <c r="V33"/>
    </row>
    <row r="34" spans="2:22" x14ac:dyDescent="0.2">
      <c r="B34" s="99"/>
      <c r="C34" s="9"/>
      <c r="D34" s="81" t="s">
        <v>210</v>
      </c>
      <c r="E34" s="127">
        <v>2307.7180116370955</v>
      </c>
      <c r="F34" s="127">
        <v>1358.91</v>
      </c>
      <c r="G34" s="200">
        <v>0.41114555888221843</v>
      </c>
      <c r="H34" s="201"/>
      <c r="I34" s="66"/>
      <c r="J34" s="51"/>
      <c r="K34" s="100"/>
      <c r="L34"/>
      <c r="U34" s="46"/>
      <c r="V34"/>
    </row>
    <row r="35" spans="2:22" x14ac:dyDescent="0.2">
      <c r="B35" s="99"/>
      <c r="C35" s="9"/>
      <c r="D35" s="80" t="s">
        <v>209</v>
      </c>
      <c r="E35" s="128">
        <v>67.466873455144665</v>
      </c>
      <c r="F35" s="128">
        <v>36</v>
      </c>
      <c r="G35" s="198">
        <v>0.4664047975495027</v>
      </c>
      <c r="H35" s="199"/>
      <c r="I35" s="66"/>
      <c r="J35" s="51"/>
      <c r="K35" s="100"/>
      <c r="L35"/>
      <c r="U35" s="46"/>
      <c r="V35"/>
    </row>
    <row r="36" spans="2:22" x14ac:dyDescent="0.2">
      <c r="B36" s="99"/>
      <c r="C36" s="9"/>
      <c r="D36" s="88" t="s">
        <v>271</v>
      </c>
      <c r="E36" s="129">
        <v>34.205201656059863</v>
      </c>
      <c r="F36" s="129">
        <v>37.299999999999997</v>
      </c>
      <c r="G36" s="202">
        <v>-9.047741846573365E-2</v>
      </c>
      <c r="H36" s="203"/>
      <c r="I36" s="66"/>
      <c r="J36" s="51"/>
      <c r="K36" s="100"/>
      <c r="L36"/>
      <c r="U36" s="46"/>
      <c r="V36"/>
    </row>
    <row r="37" spans="2:22" ht="17" thickBot="1" x14ac:dyDescent="0.25">
      <c r="B37" s="99"/>
      <c r="C37" s="20"/>
      <c r="D37" s="21"/>
      <c r="E37" s="21"/>
      <c r="F37" s="21"/>
      <c r="G37" s="21"/>
      <c r="H37" s="139"/>
      <c r="I37" s="67"/>
      <c r="J37" s="51"/>
      <c r="K37" s="100"/>
      <c r="L37"/>
      <c r="U37" s="46"/>
      <c r="V37"/>
    </row>
    <row r="38" spans="2:22" x14ac:dyDescent="0.2">
      <c r="B38" s="99"/>
      <c r="C38" s="11"/>
      <c r="D38" s="11"/>
      <c r="E38" s="11"/>
      <c r="F38" s="11"/>
      <c r="G38" s="11"/>
      <c r="H38" s="11"/>
      <c r="I38" s="11"/>
      <c r="J38" s="51"/>
      <c r="K38" s="100"/>
      <c r="L38"/>
      <c r="U38" s="46"/>
      <c r="V38"/>
    </row>
    <row r="39" spans="2:22" x14ac:dyDescent="0.2">
      <c r="B39" s="99"/>
      <c r="C39" s="11"/>
      <c r="D39" s="11"/>
      <c r="E39" s="11"/>
      <c r="F39" s="11"/>
      <c r="G39" s="11"/>
      <c r="H39" s="11"/>
      <c r="I39" s="11"/>
      <c r="J39" s="51"/>
      <c r="K39" s="100"/>
      <c r="L39"/>
      <c r="U39" s="46"/>
      <c r="V39"/>
    </row>
    <row r="40" spans="2:22" x14ac:dyDescent="0.2">
      <c r="B40" s="99"/>
      <c r="C40" s="161" t="s">
        <v>241</v>
      </c>
      <c r="D40" s="162"/>
      <c r="E40" s="11"/>
      <c r="F40" s="11"/>
      <c r="G40" s="11"/>
      <c r="H40" s="11"/>
      <c r="I40" s="11"/>
      <c r="J40" s="51"/>
      <c r="K40" s="100"/>
      <c r="L40"/>
      <c r="U40" s="46"/>
      <c r="V40"/>
    </row>
    <row r="41" spans="2:22" x14ac:dyDescent="0.2">
      <c r="B41" s="99"/>
      <c r="C41" s="163" t="s">
        <v>273</v>
      </c>
      <c r="D41" s="164"/>
      <c r="E41" s="164"/>
      <c r="F41" s="164"/>
      <c r="G41" s="164"/>
      <c r="H41" s="164"/>
      <c r="I41" s="164"/>
      <c r="J41" s="165"/>
      <c r="K41" s="101"/>
      <c r="L41"/>
      <c r="U41" s="46"/>
      <c r="V41"/>
    </row>
    <row r="42" spans="2:22" x14ac:dyDescent="0.2">
      <c r="B42" s="99"/>
      <c r="C42" s="190" t="s">
        <v>280</v>
      </c>
      <c r="D42" s="191"/>
      <c r="E42" s="191"/>
      <c r="F42" s="191"/>
      <c r="G42" s="191"/>
      <c r="H42" s="191"/>
      <c r="I42" s="191"/>
      <c r="J42" s="192"/>
      <c r="K42" s="102"/>
      <c r="L42"/>
      <c r="U42" s="46"/>
      <c r="V42"/>
    </row>
    <row r="43" spans="2:22" x14ac:dyDescent="0.2">
      <c r="B43" s="99"/>
      <c r="C43" s="166" t="s">
        <v>274</v>
      </c>
      <c r="D43" s="167"/>
      <c r="E43" s="167"/>
      <c r="F43" s="167"/>
      <c r="G43" s="167"/>
      <c r="H43" s="167"/>
      <c r="I43" s="167"/>
      <c r="J43" s="168"/>
      <c r="K43" s="103"/>
      <c r="L43"/>
      <c r="U43" s="46"/>
      <c r="V43"/>
    </row>
    <row r="44" spans="2:22" x14ac:dyDescent="0.2">
      <c r="B44" s="99"/>
      <c r="C44" s="185" t="s">
        <v>276</v>
      </c>
      <c r="D44" s="186"/>
      <c r="E44" s="186"/>
      <c r="F44" s="186"/>
      <c r="G44" s="186"/>
      <c r="H44" s="186"/>
      <c r="I44" s="186"/>
      <c r="J44" s="187"/>
      <c r="K44" s="104"/>
      <c r="L44"/>
      <c r="U44" s="46"/>
      <c r="V44"/>
    </row>
    <row r="45" spans="2:22" x14ac:dyDescent="0.2">
      <c r="B45" s="99"/>
      <c r="C45" s="193" t="s">
        <v>277</v>
      </c>
      <c r="D45" s="194"/>
      <c r="E45" s="194"/>
      <c r="F45" s="194"/>
      <c r="G45" s="194"/>
      <c r="H45" s="194"/>
      <c r="I45" s="194"/>
      <c r="J45" s="195"/>
      <c r="K45" s="100"/>
      <c r="L45"/>
      <c r="U45" s="46"/>
      <c r="V45"/>
    </row>
    <row r="46" spans="2:22" x14ac:dyDescent="0.2">
      <c r="B46" s="99"/>
      <c r="C46" s="61" t="s">
        <v>272</v>
      </c>
      <c r="D46" s="11"/>
      <c r="E46" s="11"/>
      <c r="F46" s="11"/>
      <c r="G46" s="11"/>
      <c r="H46" s="11"/>
      <c r="I46" s="11"/>
      <c r="J46" s="51"/>
      <c r="K46" s="100"/>
      <c r="L46"/>
      <c r="U46" s="46"/>
      <c r="V46"/>
    </row>
    <row r="47" spans="2:22" x14ac:dyDescent="0.2">
      <c r="B47" s="99"/>
      <c r="C47" s="62" t="s">
        <v>278</v>
      </c>
      <c r="D47" s="11"/>
      <c r="E47" s="11"/>
      <c r="F47" s="11"/>
      <c r="G47" s="11"/>
      <c r="H47" s="11"/>
      <c r="I47" s="11"/>
      <c r="J47" s="51"/>
      <c r="K47" s="100"/>
      <c r="L47"/>
      <c r="U47" s="46"/>
      <c r="V47"/>
    </row>
    <row r="48" spans="2:22" x14ac:dyDescent="0.2">
      <c r="B48" s="105"/>
      <c r="C48" s="106"/>
      <c r="D48" s="106"/>
      <c r="E48" s="106"/>
      <c r="F48" s="106"/>
      <c r="G48" s="106"/>
      <c r="H48" s="106"/>
      <c r="I48" s="106"/>
      <c r="J48" s="107"/>
      <c r="K48" s="108"/>
      <c r="L48"/>
      <c r="U48" s="46"/>
      <c r="V48"/>
    </row>
    <row r="49" spans="10:22" x14ac:dyDescent="0.2">
      <c r="J49" s="46"/>
      <c r="L49"/>
      <c r="U49" s="46"/>
      <c r="V49"/>
    </row>
    <row r="50" spans="10:22" x14ac:dyDescent="0.2">
      <c r="J50" s="46"/>
      <c r="L50"/>
      <c r="U50" s="46"/>
      <c r="V50"/>
    </row>
  </sheetData>
  <mergeCells count="34">
    <mergeCell ref="C44:J44"/>
    <mergeCell ref="AD5:AE5"/>
    <mergeCell ref="Z17:AE17"/>
    <mergeCell ref="C41:J41"/>
    <mergeCell ref="C45:J45"/>
    <mergeCell ref="G32:H32"/>
    <mergeCell ref="G33:H33"/>
    <mergeCell ref="G34:H34"/>
    <mergeCell ref="G35:H35"/>
    <mergeCell ref="G36:H36"/>
    <mergeCell ref="G31:H31"/>
    <mergeCell ref="C29:I29"/>
    <mergeCell ref="C40:D40"/>
    <mergeCell ref="C42:J42"/>
    <mergeCell ref="C43:J43"/>
    <mergeCell ref="Z19:AE20"/>
    <mergeCell ref="C3:G3"/>
    <mergeCell ref="C17:D17"/>
    <mergeCell ref="C19:J19"/>
    <mergeCell ref="C21:J21"/>
    <mergeCell ref="C18:J18"/>
    <mergeCell ref="C20:J20"/>
    <mergeCell ref="Z3:AF3"/>
    <mergeCell ref="AB5:AC5"/>
    <mergeCell ref="N22:U22"/>
    <mergeCell ref="N18:O18"/>
    <mergeCell ref="N19:U19"/>
    <mergeCell ref="Z15:AA15"/>
    <mergeCell ref="Z16:AE16"/>
    <mergeCell ref="Z18:AE18"/>
    <mergeCell ref="N3:V3"/>
    <mergeCell ref="S17:U17"/>
    <mergeCell ref="N20:U20"/>
    <mergeCell ref="N21:U21"/>
  </mergeCells>
  <conditionalFormatting sqref="G32:H36">
    <cfRule type="cellIs" dxfId="71" priority="1" operator="lessThan">
      <formula>0</formula>
    </cfRule>
    <cfRule type="cellIs" dxfId="70" priority="2" operator="greaterThan">
      <formula>0</formula>
    </cfRule>
  </conditionalFormatting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27:P106"/>
  <sheetViews>
    <sheetView showGridLines="0" zoomScale="120" zoomScaleNormal="120" workbookViewId="0">
      <selection activeCell="J96" sqref="J96"/>
    </sheetView>
  </sheetViews>
  <sheetFormatPr baseColWidth="10" defaultRowHeight="16" x14ac:dyDescent="0.2"/>
  <cols>
    <col min="1" max="1" width="14.5" bestFit="1" customWidth="1"/>
    <col min="2" max="2" width="10" bestFit="1" customWidth="1"/>
    <col min="3" max="3" width="13.83203125" bestFit="1" customWidth="1"/>
    <col min="4" max="4" width="10.5" bestFit="1" customWidth="1"/>
    <col min="5" max="5" width="14.5" bestFit="1" customWidth="1"/>
    <col min="6" max="6" width="12" bestFit="1" customWidth="1"/>
    <col min="7" max="7" width="9.83203125" bestFit="1" customWidth="1"/>
    <col min="8" max="8" width="13.83203125" bestFit="1" customWidth="1"/>
    <col min="9" max="9" width="10.5" bestFit="1" customWidth="1"/>
    <col min="10" max="10" width="14.5" bestFit="1" customWidth="1"/>
    <col min="11" max="11" width="11.33203125" customWidth="1"/>
    <col min="12" max="12" width="9.83203125" bestFit="1" customWidth="1"/>
    <col min="13" max="13" width="9.1640625" customWidth="1"/>
    <col min="14" max="14" width="14.5" bestFit="1" customWidth="1"/>
    <col min="15" max="15" width="10" bestFit="1" customWidth="1"/>
    <col min="16" max="16" width="9.83203125" bestFit="1" customWidth="1"/>
    <col min="17" max="17" width="10.6640625" bestFit="1" customWidth="1"/>
    <col min="18" max="18" width="7.5" bestFit="1" customWidth="1"/>
    <col min="19" max="19" width="13.1640625" bestFit="1" customWidth="1"/>
  </cols>
  <sheetData>
    <row r="27" spans="1:16" x14ac:dyDescent="0.2">
      <c r="A27" s="1" t="s">
        <v>0</v>
      </c>
      <c r="B27" t="s">
        <v>7</v>
      </c>
      <c r="E27" s="1" t="s">
        <v>0</v>
      </c>
      <c r="F27" t="s">
        <v>7</v>
      </c>
      <c r="J27" s="1" t="s">
        <v>0</v>
      </c>
      <c r="K27" t="s">
        <v>9</v>
      </c>
      <c r="N27" s="1" t="s">
        <v>0</v>
      </c>
      <c r="O27" t="s">
        <v>9</v>
      </c>
    </row>
    <row r="29" spans="1:16" x14ac:dyDescent="0.2">
      <c r="A29" s="1" t="s">
        <v>68</v>
      </c>
      <c r="B29" t="s">
        <v>12</v>
      </c>
      <c r="C29" t="s">
        <v>13</v>
      </c>
      <c r="E29" s="1" t="s">
        <v>68</v>
      </c>
      <c r="F29" t="s">
        <v>12</v>
      </c>
      <c r="G29" t="s">
        <v>13</v>
      </c>
      <c r="J29" s="1" t="s">
        <v>68</v>
      </c>
      <c r="K29" t="s">
        <v>12</v>
      </c>
      <c r="L29" t="s">
        <v>13</v>
      </c>
      <c r="N29" s="1" t="s">
        <v>68</v>
      </c>
      <c r="O29" t="s">
        <v>12</v>
      </c>
      <c r="P29" t="s">
        <v>13</v>
      </c>
    </row>
    <row r="30" spans="1:16" x14ac:dyDescent="0.2">
      <c r="A30" s="2" t="s">
        <v>3</v>
      </c>
      <c r="B30" s="3">
        <v>118895</v>
      </c>
      <c r="C30" s="3">
        <v>222160</v>
      </c>
      <c r="E30" s="2" t="s">
        <v>3</v>
      </c>
      <c r="F30" s="4">
        <v>0.70038761516529602</v>
      </c>
      <c r="G30" s="4">
        <v>0.25956242653948702</v>
      </c>
      <c r="J30" s="2" t="s">
        <v>3</v>
      </c>
      <c r="K30" s="3">
        <v>63889</v>
      </c>
      <c r="L30" s="3">
        <v>85442</v>
      </c>
      <c r="N30" s="2" t="s">
        <v>3</v>
      </c>
      <c r="O30" s="4">
        <v>0.74703880827379765</v>
      </c>
      <c r="P30" s="4">
        <v>0.22249362012395188</v>
      </c>
    </row>
    <row r="31" spans="1:16" x14ac:dyDescent="0.2">
      <c r="A31" s="2" t="s">
        <v>4</v>
      </c>
      <c r="B31" s="3">
        <v>4530</v>
      </c>
      <c r="C31" s="3">
        <v>28946</v>
      </c>
      <c r="E31" s="2" t="s">
        <v>4</v>
      </c>
      <c r="F31" s="4">
        <v>2.6685360164000093E-2</v>
      </c>
      <c r="G31" s="4">
        <v>3.3819292395624735E-2</v>
      </c>
      <c r="J31" s="2" t="s">
        <v>4</v>
      </c>
      <c r="K31" s="3">
        <v>1455</v>
      </c>
      <c r="L31" s="3">
        <v>11545</v>
      </c>
      <c r="N31" s="2" t="s">
        <v>4</v>
      </c>
      <c r="O31" s="4">
        <v>1.7012967271961929E-2</v>
      </c>
      <c r="P31" s="4">
        <v>3.0063538357377219E-2</v>
      </c>
    </row>
    <row r="32" spans="1:16" x14ac:dyDescent="0.2">
      <c r="A32" s="2" t="s">
        <v>5</v>
      </c>
      <c r="B32" s="3">
        <v>2233</v>
      </c>
      <c r="C32" s="3">
        <v>20263</v>
      </c>
      <c r="E32" s="2" t="s">
        <v>5</v>
      </c>
      <c r="F32" s="4">
        <v>1.3154174226536912E-2</v>
      </c>
      <c r="G32" s="4">
        <v>2.367443936338506E-2</v>
      </c>
      <c r="J32" s="2" t="s">
        <v>5</v>
      </c>
      <c r="K32" s="3">
        <v>1037</v>
      </c>
      <c r="L32" s="3">
        <v>12258</v>
      </c>
      <c r="N32" s="2" t="s">
        <v>5</v>
      </c>
      <c r="O32" s="4">
        <v>1.2125393169089017E-2</v>
      </c>
      <c r="P32" s="4">
        <v>3.192021248893287E-2</v>
      </c>
    </row>
    <row r="33" spans="1:16" x14ac:dyDescent="0.2">
      <c r="A33" s="2" t="s">
        <v>8</v>
      </c>
      <c r="B33" s="3">
        <v>1523</v>
      </c>
      <c r="C33" s="3">
        <v>14011</v>
      </c>
      <c r="E33" s="2" t="s">
        <v>8</v>
      </c>
      <c r="F33" s="4">
        <v>8.9717005584485972E-3</v>
      </c>
      <c r="G33" s="4">
        <v>1.6369864774238171E-2</v>
      </c>
      <c r="J33" s="2" t="s">
        <v>8</v>
      </c>
      <c r="K33" s="3">
        <v>679</v>
      </c>
      <c r="L33" s="3">
        <v>9170</v>
      </c>
      <c r="N33" s="2" t="s">
        <v>8</v>
      </c>
      <c r="O33" s="4">
        <v>7.9393847269155667E-3</v>
      </c>
      <c r="P33" s="4">
        <v>2.3878964637258478E-2</v>
      </c>
    </row>
    <row r="34" spans="1:16" x14ac:dyDescent="0.2">
      <c r="A34" s="2" t="s">
        <v>6</v>
      </c>
      <c r="B34" s="3">
        <v>6077</v>
      </c>
      <c r="C34" s="3">
        <v>62807</v>
      </c>
      <c r="E34" s="2" t="s">
        <v>6</v>
      </c>
      <c r="F34" s="4">
        <v>3.5798440114046044E-2</v>
      </c>
      <c r="G34" s="4">
        <v>7.3381064654598302E-2</v>
      </c>
      <c r="J34" s="2" t="s">
        <v>6</v>
      </c>
      <c r="K34" s="3">
        <v>2232</v>
      </c>
      <c r="L34" s="3">
        <v>29748</v>
      </c>
      <c r="N34" s="2" t="s">
        <v>6</v>
      </c>
      <c r="O34" s="4">
        <v>2.6098242578019949E-2</v>
      </c>
      <c r="P34" s="4">
        <v>7.7464715379407328E-2</v>
      </c>
    </row>
    <row r="35" spans="1:16" x14ac:dyDescent="0.2">
      <c r="A35" s="2" t="s">
        <v>2</v>
      </c>
      <c r="B35" s="3">
        <v>36498</v>
      </c>
      <c r="C35" s="3">
        <v>507715</v>
      </c>
      <c r="E35" s="2" t="s">
        <v>2</v>
      </c>
      <c r="F35" s="4">
        <v>0.2150027097716723</v>
      </c>
      <c r="G35" s="4">
        <v>0.59319291227266668</v>
      </c>
      <c r="J35" s="2" t="s">
        <v>2</v>
      </c>
      <c r="K35" s="3">
        <v>16231</v>
      </c>
      <c r="L35" s="3">
        <v>235857</v>
      </c>
      <c r="N35" s="2" t="s">
        <v>2</v>
      </c>
      <c r="O35" s="4">
        <v>0.18978520398021584</v>
      </c>
      <c r="P35" s="4">
        <v>0.61417894901307224</v>
      </c>
    </row>
    <row r="36" spans="1:16" x14ac:dyDescent="0.2">
      <c r="A36" s="2" t="s">
        <v>11</v>
      </c>
      <c r="B36" s="3">
        <v>169756</v>
      </c>
      <c r="C36" s="3">
        <v>855902</v>
      </c>
      <c r="E36" s="2" t="s">
        <v>11</v>
      </c>
      <c r="F36" s="4">
        <v>1</v>
      </c>
      <c r="G36" s="4">
        <v>1</v>
      </c>
      <c r="J36" s="2" t="s">
        <v>11</v>
      </c>
      <c r="K36" s="3">
        <v>85523</v>
      </c>
      <c r="L36" s="3">
        <v>384020</v>
      </c>
      <c r="N36" s="2" t="s">
        <v>11</v>
      </c>
      <c r="O36" s="4">
        <v>1</v>
      </c>
      <c r="P36" s="4">
        <v>1</v>
      </c>
    </row>
    <row r="38" spans="1:16" x14ac:dyDescent="0.2">
      <c r="A38" s="2" t="s">
        <v>63</v>
      </c>
    </row>
    <row r="39" spans="1:16" x14ac:dyDescent="0.2">
      <c r="A39" s="2" t="s">
        <v>64</v>
      </c>
    </row>
    <row r="40" spans="1:16" x14ac:dyDescent="0.2">
      <c r="A40" s="2"/>
    </row>
    <row r="41" spans="1:16" x14ac:dyDescent="0.2">
      <c r="A41" s="23" t="s">
        <v>15</v>
      </c>
      <c r="B41" s="24" t="s">
        <v>26</v>
      </c>
      <c r="C41" s="24"/>
      <c r="D41" s="24"/>
      <c r="E41" s="24"/>
      <c r="F41" s="24"/>
      <c r="G41" s="24"/>
      <c r="H41" s="24"/>
      <c r="I41" s="25"/>
    </row>
    <row r="42" spans="1:16" x14ac:dyDescent="0.2">
      <c r="A42" s="26"/>
      <c r="B42" s="11" t="s">
        <v>27</v>
      </c>
      <c r="C42" s="11"/>
      <c r="D42" s="11"/>
      <c r="E42" s="11"/>
      <c r="F42" s="11"/>
      <c r="G42" s="11"/>
      <c r="H42" s="11"/>
      <c r="I42" s="27"/>
    </row>
    <row r="43" spans="1:16" x14ac:dyDescent="0.2">
      <c r="A43" s="26"/>
      <c r="B43" s="11" t="s">
        <v>14</v>
      </c>
      <c r="C43" s="11"/>
      <c r="D43" s="11"/>
      <c r="E43" s="11"/>
      <c r="F43" s="11"/>
      <c r="G43" s="11"/>
      <c r="H43" s="11"/>
      <c r="I43" s="27"/>
    </row>
    <row r="44" spans="1:16" x14ac:dyDescent="0.2">
      <c r="A44" s="28"/>
      <c r="B44" s="29" t="s">
        <v>16</v>
      </c>
      <c r="C44" s="29"/>
      <c r="D44" s="29"/>
      <c r="E44" s="29"/>
      <c r="F44" s="29"/>
      <c r="G44" s="29"/>
      <c r="H44" s="29"/>
      <c r="I44" s="30"/>
    </row>
    <row r="46" spans="1:16" x14ac:dyDescent="0.2">
      <c r="A46" s="5" t="s">
        <v>69</v>
      </c>
    </row>
    <row r="47" spans="1:16" x14ac:dyDescent="0.2">
      <c r="A47" s="5" t="s">
        <v>17</v>
      </c>
    </row>
    <row r="64" spans="11:13" x14ac:dyDescent="0.2">
      <c r="K64" s="210" t="s">
        <v>287</v>
      </c>
      <c r="L64" s="211"/>
      <c r="M64" s="212"/>
    </row>
    <row r="65" spans="11:13" x14ac:dyDescent="0.2">
      <c r="K65" s="213" t="s">
        <v>286</v>
      </c>
      <c r="L65" s="214"/>
      <c r="M65" s="215"/>
    </row>
    <row r="67" spans="11:13" x14ac:dyDescent="0.2">
      <c r="K67" s="1" t="s">
        <v>283</v>
      </c>
      <c r="L67" s="1" t="s">
        <v>18</v>
      </c>
    </row>
    <row r="68" spans="11:13" x14ac:dyDescent="0.2">
      <c r="K68" s="1" t="s">
        <v>68</v>
      </c>
      <c r="L68" t="s">
        <v>7</v>
      </c>
      <c r="M68" t="s">
        <v>9</v>
      </c>
    </row>
    <row r="69" spans="11:13" x14ac:dyDescent="0.2">
      <c r="K69" s="2" t="s">
        <v>3</v>
      </c>
      <c r="L69" s="4">
        <v>0.34860946181700897</v>
      </c>
      <c r="M69" s="4">
        <v>0.42783480991890499</v>
      </c>
    </row>
    <row r="70" spans="11:13" x14ac:dyDescent="0.2">
      <c r="K70" s="2" t="s">
        <v>4</v>
      </c>
      <c r="L70" s="4">
        <v>0.13532082686103478</v>
      </c>
      <c r="M70" s="4">
        <v>0.11192307692307692</v>
      </c>
    </row>
    <row r="71" spans="11:13" x14ac:dyDescent="0.2">
      <c r="K71" s="2" t="s">
        <v>5</v>
      </c>
      <c r="L71" s="4">
        <v>9.926209103840683E-2</v>
      </c>
      <c r="M71" s="4">
        <v>7.7999247837532912E-2</v>
      </c>
    </row>
    <row r="72" spans="11:13" x14ac:dyDescent="0.2">
      <c r="K72" s="2" t="s">
        <v>8</v>
      </c>
      <c r="L72" s="4">
        <v>9.8043002446246946E-2</v>
      </c>
      <c r="M72" s="4">
        <v>6.8941009239516696E-2</v>
      </c>
    </row>
    <row r="73" spans="11:13" x14ac:dyDescent="0.2">
      <c r="K73" s="2" t="s">
        <v>6</v>
      </c>
      <c r="L73" s="4">
        <v>8.8220776958364791E-2</v>
      </c>
      <c r="M73" s="4">
        <v>6.9793621013133203E-2</v>
      </c>
    </row>
    <row r="74" spans="11:13" x14ac:dyDescent="0.2">
      <c r="K74" s="2" t="s">
        <v>2</v>
      </c>
      <c r="L74" s="4">
        <v>6.706565260293304E-2</v>
      </c>
      <c r="M74" s="4">
        <v>6.4386246072799969E-2</v>
      </c>
    </row>
    <row r="75" spans="11:13" x14ac:dyDescent="0.2">
      <c r="K75" s="2" t="s">
        <v>11</v>
      </c>
      <c r="L75" s="4">
        <v>0.16550936082007842</v>
      </c>
      <c r="M75" s="4">
        <v>0.18214093277931948</v>
      </c>
    </row>
    <row r="82" spans="1:8" x14ac:dyDescent="0.2">
      <c r="A82" s="209" t="s">
        <v>290</v>
      </c>
      <c r="B82" s="209"/>
      <c r="C82" s="209"/>
      <c r="D82" s="209"/>
      <c r="E82" s="209"/>
      <c r="F82" s="209"/>
      <c r="G82" s="209"/>
      <c r="H82" s="209"/>
    </row>
    <row r="84" spans="1:8" x14ac:dyDescent="0.2">
      <c r="A84" s="1" t="s">
        <v>0</v>
      </c>
      <c r="B84" t="s">
        <v>7</v>
      </c>
    </row>
    <row r="86" spans="1:8" x14ac:dyDescent="0.2">
      <c r="A86" s="1" t="s">
        <v>68</v>
      </c>
      <c r="B86" t="s">
        <v>287</v>
      </c>
      <c r="C86" t="s">
        <v>288</v>
      </c>
      <c r="D86" t="s">
        <v>289</v>
      </c>
      <c r="F86" s="150" t="s">
        <v>68</v>
      </c>
      <c r="G86" s="150" t="s">
        <v>287</v>
      </c>
      <c r="H86" s="150" t="s">
        <v>288</v>
      </c>
    </row>
    <row r="87" spans="1:8" x14ac:dyDescent="0.2">
      <c r="A87" s="2" t="s">
        <v>3</v>
      </c>
      <c r="B87" s="3">
        <v>118895</v>
      </c>
      <c r="C87" s="3">
        <v>222160</v>
      </c>
      <c r="D87" s="3">
        <v>341055</v>
      </c>
      <c r="F87" s="2" t="s">
        <v>3</v>
      </c>
      <c r="G87" s="4">
        <f>B87/D93</f>
        <v>0.11592070651230722</v>
      </c>
      <c r="H87" s="4">
        <f>C87/D93</f>
        <v>0.21660241523002793</v>
      </c>
    </row>
    <row r="88" spans="1:8" x14ac:dyDescent="0.2">
      <c r="A88" s="2" t="s">
        <v>4</v>
      </c>
      <c r="B88" s="3">
        <v>4530</v>
      </c>
      <c r="C88" s="3">
        <v>28946</v>
      </c>
      <c r="D88" s="3">
        <v>33476</v>
      </c>
      <c r="F88" s="2" t="s">
        <v>4</v>
      </c>
      <c r="G88" s="4">
        <f>B88/D93</f>
        <v>4.4166769039972386E-3</v>
      </c>
      <c r="H88" s="4">
        <f>C88/D93</f>
        <v>2.8221882927837543E-2</v>
      </c>
    </row>
    <row r="89" spans="1:8" x14ac:dyDescent="0.2">
      <c r="A89" s="2" t="s">
        <v>5</v>
      </c>
      <c r="B89" s="3">
        <v>2233</v>
      </c>
      <c r="C89" s="3">
        <v>20263</v>
      </c>
      <c r="D89" s="3">
        <v>22496</v>
      </c>
      <c r="F89" s="2" t="s">
        <v>5</v>
      </c>
      <c r="G89" s="4">
        <f>B89/D93</f>
        <v>2.1771389683500736E-3</v>
      </c>
      <c r="H89" s="4">
        <f>C89/D93</f>
        <v>1.9756098036577494E-2</v>
      </c>
    </row>
    <row r="90" spans="1:8" x14ac:dyDescent="0.2">
      <c r="A90" s="2" t="s">
        <v>8</v>
      </c>
      <c r="B90" s="3">
        <v>1523</v>
      </c>
      <c r="C90" s="3">
        <v>14011</v>
      </c>
      <c r="D90" s="3">
        <v>15534</v>
      </c>
      <c r="F90" s="2" t="s">
        <v>8</v>
      </c>
      <c r="G90" s="4">
        <f>B90/D93</f>
        <v>1.4849004248979679E-3</v>
      </c>
      <c r="H90" s="4">
        <f>C90/D93</f>
        <v>1.3660498918742894E-2</v>
      </c>
    </row>
    <row r="91" spans="1:8" x14ac:dyDescent="0.2">
      <c r="A91" s="2" t="s">
        <v>6</v>
      </c>
      <c r="B91" s="3">
        <v>6077</v>
      </c>
      <c r="C91" s="3">
        <v>62807</v>
      </c>
      <c r="D91" s="3">
        <v>68884</v>
      </c>
      <c r="F91" s="2" t="s">
        <v>6</v>
      </c>
      <c r="G91" s="4">
        <f>B91/D93</f>
        <v>5.9249769416316158E-3</v>
      </c>
      <c r="H91" s="4">
        <f>C91/D93</f>
        <v>6.1235811547318893E-2</v>
      </c>
    </row>
    <row r="92" spans="1:8" x14ac:dyDescent="0.2">
      <c r="A92" s="2" t="s">
        <v>2</v>
      </c>
      <c r="B92" s="3">
        <v>36498</v>
      </c>
      <c r="C92" s="3">
        <v>507715</v>
      </c>
      <c r="D92" s="3">
        <v>544213</v>
      </c>
      <c r="F92" s="2" t="s">
        <v>2</v>
      </c>
      <c r="G92" s="4">
        <f>B92/D93</f>
        <v>3.5584961068894312E-2</v>
      </c>
      <c r="H92" s="4">
        <f>C92/D93</f>
        <v>0.49501393251941678</v>
      </c>
    </row>
    <row r="93" spans="1:8" x14ac:dyDescent="0.2">
      <c r="A93" s="2" t="s">
        <v>11</v>
      </c>
      <c r="B93" s="3">
        <v>169756</v>
      </c>
      <c r="C93" s="3">
        <v>855902</v>
      </c>
      <c r="D93" s="3">
        <v>1025658</v>
      </c>
      <c r="F93" s="151" t="s">
        <v>11</v>
      </c>
      <c r="G93" s="152">
        <f>B93/D93</f>
        <v>0.16550936082007842</v>
      </c>
      <c r="H93" s="152">
        <f>C93/D93</f>
        <v>0.83449063917992161</v>
      </c>
    </row>
    <row r="97" spans="1:8" x14ac:dyDescent="0.2">
      <c r="A97" s="1" t="s">
        <v>0</v>
      </c>
      <c r="B97" t="s">
        <v>9</v>
      </c>
    </row>
    <row r="99" spans="1:8" x14ac:dyDescent="0.2">
      <c r="A99" s="1" t="s">
        <v>68</v>
      </c>
      <c r="B99" t="s">
        <v>287</v>
      </c>
      <c r="C99" t="s">
        <v>288</v>
      </c>
      <c r="D99" t="s">
        <v>289</v>
      </c>
      <c r="F99" s="150" t="s">
        <v>68</v>
      </c>
      <c r="G99" s="150" t="s">
        <v>287</v>
      </c>
      <c r="H99" s="150" t="s">
        <v>288</v>
      </c>
    </row>
    <row r="100" spans="1:8" x14ac:dyDescent="0.2">
      <c r="A100" s="2" t="s">
        <v>3</v>
      </c>
      <c r="B100" s="3">
        <v>63889</v>
      </c>
      <c r="C100" s="3">
        <v>85442</v>
      </c>
      <c r="D100" s="3">
        <v>149331</v>
      </c>
      <c r="F100" s="2" t="s">
        <v>3</v>
      </c>
      <c r="G100" s="4">
        <f>B100/D106</f>
        <v>0.13606634536134071</v>
      </c>
      <c r="H100" s="4">
        <f>C100/D106</f>
        <v>0.18196842461712773</v>
      </c>
    </row>
    <row r="101" spans="1:8" x14ac:dyDescent="0.2">
      <c r="A101" s="2" t="s">
        <v>4</v>
      </c>
      <c r="B101" s="3">
        <v>1455</v>
      </c>
      <c r="C101" s="3">
        <v>11545</v>
      </c>
      <c r="D101" s="3">
        <v>13000</v>
      </c>
      <c r="F101" s="2" t="s">
        <v>4</v>
      </c>
      <c r="G101" s="4">
        <f>B101/D106</f>
        <v>3.0987577282591797E-3</v>
      </c>
      <c r="H101" s="4">
        <f>C101/D106</f>
        <v>2.4587737438317683E-2</v>
      </c>
    </row>
    <row r="102" spans="1:8" x14ac:dyDescent="0.2">
      <c r="A102" s="2" t="s">
        <v>5</v>
      </c>
      <c r="B102" s="3">
        <v>1037</v>
      </c>
      <c r="C102" s="3">
        <v>12258</v>
      </c>
      <c r="D102" s="3">
        <v>13295</v>
      </c>
      <c r="F102" s="2" t="s">
        <v>5</v>
      </c>
      <c r="G102" s="4">
        <f>B102/D106</f>
        <v>2.2085304221338619E-3</v>
      </c>
      <c r="H102" s="4">
        <f>C102/D106</f>
        <v>2.6106235211684554E-2</v>
      </c>
    </row>
    <row r="103" spans="1:8" x14ac:dyDescent="0.2">
      <c r="A103" s="2" t="s">
        <v>8</v>
      </c>
      <c r="B103" s="3">
        <v>679</v>
      </c>
      <c r="C103" s="3">
        <v>9170</v>
      </c>
      <c r="D103" s="3">
        <v>9849</v>
      </c>
      <c r="F103" s="2" t="s">
        <v>8</v>
      </c>
      <c r="G103" s="4">
        <f>B103/D106</f>
        <v>1.4460869398542839E-3</v>
      </c>
      <c r="H103" s="4">
        <f>C103/D106</f>
        <v>1.9529627744423832E-2</v>
      </c>
    </row>
    <row r="104" spans="1:8" x14ac:dyDescent="0.2">
      <c r="A104" s="2" t="s">
        <v>6</v>
      </c>
      <c r="B104" s="3">
        <v>2232</v>
      </c>
      <c r="C104" s="3">
        <v>29748</v>
      </c>
      <c r="D104" s="3">
        <v>31980</v>
      </c>
      <c r="F104" s="2" t="s">
        <v>6</v>
      </c>
      <c r="G104" s="4">
        <f>B104/D106</f>
        <v>4.7535582470615047E-3</v>
      </c>
      <c r="H104" s="4">
        <f>C104/D106</f>
        <v>6.3355219862717582E-2</v>
      </c>
    </row>
    <row r="105" spans="1:8" x14ac:dyDescent="0.2">
      <c r="A105" s="2" t="s">
        <v>2</v>
      </c>
      <c r="B105" s="3">
        <v>16231</v>
      </c>
      <c r="C105" s="3">
        <v>235857</v>
      </c>
      <c r="D105" s="3">
        <v>252088</v>
      </c>
      <c r="F105" s="2" t="s">
        <v>2</v>
      </c>
      <c r="G105" s="4">
        <f>B105/D106</f>
        <v>3.4567654080669925E-2</v>
      </c>
      <c r="H105" s="4">
        <f>C105/D106</f>
        <v>0.50231182234640914</v>
      </c>
    </row>
    <row r="106" spans="1:8" x14ac:dyDescent="0.2">
      <c r="A106" s="2" t="s">
        <v>11</v>
      </c>
      <c r="B106" s="3">
        <v>85523</v>
      </c>
      <c r="C106" s="3">
        <v>384020</v>
      </c>
      <c r="D106" s="3">
        <v>469543</v>
      </c>
      <c r="F106" s="151" t="s">
        <v>11</v>
      </c>
      <c r="G106" s="152">
        <f>B106/D106</f>
        <v>0.18214093277931948</v>
      </c>
      <c r="H106" s="152">
        <f>C106/D106</f>
        <v>0.81785906722068058</v>
      </c>
    </row>
  </sheetData>
  <mergeCells count="3">
    <mergeCell ref="A82:H82"/>
    <mergeCell ref="K64:M64"/>
    <mergeCell ref="K65:M65"/>
  </mergeCells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C1CB-0BB2-9347-9ABB-32440B1E557F}">
  <sheetPr>
    <tabColor theme="3"/>
  </sheetPr>
  <dimension ref="B3:U99"/>
  <sheetViews>
    <sheetView showGridLines="0" zoomScale="140" zoomScaleNormal="140" workbookViewId="0"/>
  </sheetViews>
  <sheetFormatPr baseColWidth="10" defaultRowHeight="16" x14ac:dyDescent="0.2"/>
  <cols>
    <col min="1" max="1" width="2.5" customWidth="1"/>
    <col min="2" max="2" width="10.83203125" bestFit="1" customWidth="1"/>
    <col min="3" max="3" width="8.83203125" bestFit="1" customWidth="1"/>
    <col min="4" max="4" width="9.1640625" bestFit="1" customWidth="1"/>
    <col min="5" max="5" width="9.33203125" bestFit="1" customWidth="1"/>
    <col min="6" max="6" width="9.5" bestFit="1" customWidth="1"/>
    <col min="7" max="7" width="9.1640625" bestFit="1" customWidth="1"/>
    <col min="8" max="8" width="10.83203125" bestFit="1" customWidth="1"/>
    <col min="9" max="9" width="10" bestFit="1" customWidth="1"/>
    <col min="10" max="10" width="9.1640625" bestFit="1" customWidth="1"/>
    <col min="11" max="11" width="9.33203125" bestFit="1" customWidth="1"/>
    <col min="12" max="12" width="9.1640625" bestFit="1" customWidth="1"/>
    <col min="13" max="13" width="7.5" bestFit="1" customWidth="1"/>
    <col min="14" max="14" width="12.5" bestFit="1" customWidth="1"/>
    <col min="15" max="15" width="10" bestFit="1" customWidth="1"/>
    <col min="16" max="16" width="9.1640625" bestFit="1" customWidth="1"/>
    <col min="17" max="17" width="12.5" bestFit="1" customWidth="1"/>
    <col min="18" max="18" width="12.6640625" bestFit="1" customWidth="1"/>
    <col min="19" max="19" width="8.5" bestFit="1" customWidth="1"/>
    <col min="20" max="20" width="12.5" bestFit="1" customWidth="1"/>
    <col min="21" max="21" width="10" bestFit="1" customWidth="1"/>
    <col min="22" max="22" width="7.5" bestFit="1" customWidth="1"/>
    <col min="23" max="23" width="12.5" bestFit="1" customWidth="1"/>
    <col min="24" max="24" width="10.83203125" bestFit="1" customWidth="1"/>
    <col min="25" max="26" width="13.83203125" bestFit="1" customWidth="1"/>
  </cols>
  <sheetData>
    <row r="3" spans="18:21" x14ac:dyDescent="0.2">
      <c r="R3" s="1" t="s">
        <v>85</v>
      </c>
      <c r="S3" t="s">
        <v>82</v>
      </c>
      <c r="T3" t="s">
        <v>83</v>
      </c>
      <c r="U3" t="s">
        <v>84</v>
      </c>
    </row>
    <row r="4" spans="18:21" x14ac:dyDescent="0.2">
      <c r="R4" s="2" t="s">
        <v>76</v>
      </c>
      <c r="S4" s="4">
        <v>0.44664522874785456</v>
      </c>
      <c r="T4" s="4">
        <v>0.13045326312504596</v>
      </c>
      <c r="U4" s="4">
        <v>0.5028094673579887</v>
      </c>
    </row>
    <row r="5" spans="18:21" x14ac:dyDescent="0.2">
      <c r="R5" s="40" t="s">
        <v>7</v>
      </c>
      <c r="S5" s="4">
        <v>0.41932394366197184</v>
      </c>
      <c r="T5" s="4">
        <v>0.12361904761904761</v>
      </c>
      <c r="U5" s="4">
        <v>0.4867551978537894</v>
      </c>
    </row>
    <row r="6" spans="18:21" x14ac:dyDescent="0.2">
      <c r="R6" s="40" t="s">
        <v>9</v>
      </c>
      <c r="S6" s="4">
        <v>0.50174485605613839</v>
      </c>
      <c r="T6" s="4">
        <v>0.14423602356773016</v>
      </c>
      <c r="U6" s="4">
        <v>0.53518657786386337</v>
      </c>
    </row>
    <row r="7" spans="18:21" x14ac:dyDescent="0.2">
      <c r="R7" s="2" t="s">
        <v>75</v>
      </c>
      <c r="S7" s="4">
        <v>0.44377857803923726</v>
      </c>
      <c r="T7" s="4">
        <v>0.14765740257122173</v>
      </c>
      <c r="U7" s="4">
        <v>0.47568335303442649</v>
      </c>
    </row>
    <row r="8" spans="18:21" x14ac:dyDescent="0.2">
      <c r="R8" s="40" t="s">
        <v>7</v>
      </c>
      <c r="S8" s="4">
        <v>0.41744432719998242</v>
      </c>
      <c r="T8" s="4">
        <v>0.14069335443733649</v>
      </c>
      <c r="U8" s="4">
        <v>0.49042350898019299</v>
      </c>
    </row>
    <row r="9" spans="18:21" x14ac:dyDescent="0.2">
      <c r="R9" s="40" t="s">
        <v>9</v>
      </c>
      <c r="S9" s="4">
        <v>0.49650880639144285</v>
      </c>
      <c r="T9" s="4">
        <v>0.1616018223535432</v>
      </c>
      <c r="U9" s="4">
        <v>0.44616849067089243</v>
      </c>
    </row>
    <row r="10" spans="18:21" x14ac:dyDescent="0.2">
      <c r="R10" s="2" t="s">
        <v>74</v>
      </c>
      <c r="S10" s="4">
        <v>0.48083996750317887</v>
      </c>
      <c r="T10" s="4">
        <v>0.46459873061534129</v>
      </c>
      <c r="U10" s="4">
        <v>0.51152363820923141</v>
      </c>
    </row>
    <row r="11" spans="18:21" x14ac:dyDescent="0.2">
      <c r="R11" s="40" t="s">
        <v>7</v>
      </c>
      <c r="S11" s="4">
        <v>0.4542196871910541</v>
      </c>
      <c r="T11" s="4">
        <v>0.43833009533755113</v>
      </c>
      <c r="U11" s="4">
        <v>0.48542371803197004</v>
      </c>
    </row>
    <row r="12" spans="18:21" x14ac:dyDescent="0.2">
      <c r="R12" s="40" t="s">
        <v>9</v>
      </c>
      <c r="S12" s="4">
        <v>0.53654424243768783</v>
      </c>
      <c r="T12" s="4">
        <v>0.51956717063593305</v>
      </c>
      <c r="U12" s="4">
        <v>0.56613903339951854</v>
      </c>
    </row>
    <row r="13" spans="18:21" x14ac:dyDescent="0.2">
      <c r="R13" s="2" t="s">
        <v>73</v>
      </c>
      <c r="S13" s="4">
        <v>0.49147757246337265</v>
      </c>
      <c r="T13" s="4">
        <v>0.4883942182105267</v>
      </c>
      <c r="U13" s="4">
        <v>0.45879037920709592</v>
      </c>
    </row>
    <row r="14" spans="18:21" x14ac:dyDescent="0.2">
      <c r="R14" s="40" t="s">
        <v>7</v>
      </c>
      <c r="S14" s="4">
        <v>0.47449296898648835</v>
      </c>
      <c r="T14" s="4">
        <v>0.47169982663254356</v>
      </c>
      <c r="U14" s="4">
        <v>0.42894686149866534</v>
      </c>
    </row>
    <row r="15" spans="18:21" x14ac:dyDescent="0.2">
      <c r="R15" s="40" t="s">
        <v>9</v>
      </c>
      <c r="S15" s="4">
        <v>0.52460072127769186</v>
      </c>
      <c r="T15" s="4">
        <v>0.52095139962218784</v>
      </c>
      <c r="U15" s="4">
        <v>0.51699081229606736</v>
      </c>
    </row>
    <row r="16" spans="18:21" x14ac:dyDescent="0.2">
      <c r="R16" s="2" t="s">
        <v>72</v>
      </c>
      <c r="S16" s="4">
        <v>0.49072505991934212</v>
      </c>
      <c r="T16" s="4">
        <v>0.48663655151628227</v>
      </c>
      <c r="U16" s="4">
        <v>0.51000330094579271</v>
      </c>
    </row>
    <row r="17" spans="18:21" x14ac:dyDescent="0.2">
      <c r="R17" s="40" t="s">
        <v>7</v>
      </c>
      <c r="S17" s="4">
        <v>0.47880110891615069</v>
      </c>
      <c r="T17" s="4">
        <v>0.475303928241394</v>
      </c>
      <c r="U17" s="4">
        <v>0.51329426672642864</v>
      </c>
    </row>
    <row r="18" spans="18:21" x14ac:dyDescent="0.2">
      <c r="R18" s="40" t="s">
        <v>9</v>
      </c>
      <c r="S18" s="4">
        <v>0.51271545346001168</v>
      </c>
      <c r="T18" s="4">
        <v>0.50753640640466979</v>
      </c>
      <c r="U18" s="4">
        <v>0.50393403475829412</v>
      </c>
    </row>
    <row r="19" spans="18:21" x14ac:dyDescent="0.2">
      <c r="R19" s="2" t="s">
        <v>71</v>
      </c>
      <c r="S19" s="4">
        <v>0.48357372449303693</v>
      </c>
      <c r="T19" s="4">
        <v>0.48029046584521679</v>
      </c>
      <c r="U19" s="4">
        <v>0.4096232692108745</v>
      </c>
    </row>
    <row r="20" spans="18:21" x14ac:dyDescent="0.2">
      <c r="R20" s="40" t="s">
        <v>7</v>
      </c>
      <c r="S20" s="4">
        <v>0.46998664826595754</v>
      </c>
      <c r="T20" s="4">
        <v>0.46696567818954976</v>
      </c>
      <c r="U20" s="4">
        <v>0.3659300773054181</v>
      </c>
    </row>
    <row r="21" spans="18:21" x14ac:dyDescent="0.2">
      <c r="R21" s="40" t="s">
        <v>9</v>
      </c>
      <c r="S21" s="4">
        <v>0.50848207169266058</v>
      </c>
      <c r="T21" s="4">
        <v>0.50471797561565079</v>
      </c>
      <c r="U21" s="4">
        <v>0.48972329780067775</v>
      </c>
    </row>
    <row r="22" spans="18:21" x14ac:dyDescent="0.2">
      <c r="R22" s="2" t="s">
        <v>70</v>
      </c>
      <c r="S22" s="4">
        <v>0.47787052823209847</v>
      </c>
      <c r="T22" s="4">
        <v>0.47343307518927352</v>
      </c>
      <c r="U22" s="4">
        <v>0.39698679419753802</v>
      </c>
    </row>
    <row r="23" spans="18:21" x14ac:dyDescent="0.2">
      <c r="R23" s="40" t="s">
        <v>7</v>
      </c>
      <c r="S23" s="4">
        <v>0.4671071289180409</v>
      </c>
      <c r="T23" s="4">
        <v>0.46277457523845894</v>
      </c>
      <c r="U23" s="4">
        <v>0.3369676616845575</v>
      </c>
    </row>
    <row r="24" spans="18:21" x14ac:dyDescent="0.2">
      <c r="R24" s="40" t="s">
        <v>9</v>
      </c>
      <c r="S24" s="4">
        <v>0.49727417681152086</v>
      </c>
      <c r="T24" s="4">
        <v>0.49264761711928323</v>
      </c>
      <c r="U24" s="4">
        <v>0.50518589759813726</v>
      </c>
    </row>
    <row r="25" spans="18:21" x14ac:dyDescent="0.2">
      <c r="R25" s="2" t="s">
        <v>11</v>
      </c>
      <c r="S25" s="4">
        <v>0.47359193026362884</v>
      </c>
      <c r="T25" s="4">
        <v>0.38187728171103863</v>
      </c>
      <c r="U25" s="4">
        <v>0.46664086171662655</v>
      </c>
    </row>
    <row r="35" spans="2:17" x14ac:dyDescent="0.2">
      <c r="B35" s="41" t="s">
        <v>120</v>
      </c>
    </row>
    <row r="37" spans="2:17" ht="16" customHeight="1" x14ac:dyDescent="0.2">
      <c r="B37" s="216" t="s">
        <v>291</v>
      </c>
      <c r="C37" s="216"/>
      <c r="D37" s="216"/>
      <c r="E37" s="216"/>
      <c r="F37" s="216"/>
      <c r="G37" s="216"/>
      <c r="H37" s="216"/>
      <c r="I37" s="216" t="s">
        <v>292</v>
      </c>
      <c r="J37" s="216"/>
      <c r="K37" s="216"/>
      <c r="L37" s="216"/>
      <c r="M37" s="216"/>
      <c r="N37" s="216"/>
      <c r="O37" s="216"/>
      <c r="P37" s="216"/>
    </row>
    <row r="38" spans="2:17" x14ac:dyDescent="0.2">
      <c r="B38" s="216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</row>
    <row r="39" spans="2:17" x14ac:dyDescent="0.2">
      <c r="B39" s="216"/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</row>
    <row r="40" spans="2:17" x14ac:dyDescent="0.2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2:17" x14ac:dyDescent="0.2">
      <c r="B41" s="44"/>
      <c r="C41" s="44"/>
      <c r="D41" s="44"/>
      <c r="E41" s="216" t="s">
        <v>293</v>
      </c>
      <c r="F41" s="216"/>
      <c r="G41" s="216"/>
      <c r="H41" s="216"/>
      <c r="I41" s="216"/>
      <c r="J41" s="216"/>
      <c r="K41" s="216"/>
      <c r="L41" s="44"/>
      <c r="M41" s="44"/>
      <c r="N41" s="44"/>
      <c r="O41" s="44"/>
    </row>
    <row r="42" spans="2:17" x14ac:dyDescent="0.2">
      <c r="E42" s="216"/>
      <c r="F42" s="216"/>
      <c r="G42" s="216"/>
      <c r="H42" s="216"/>
      <c r="I42" s="216"/>
      <c r="J42" s="216"/>
      <c r="K42" s="216"/>
    </row>
    <row r="43" spans="2:17" x14ac:dyDescent="0.2">
      <c r="E43" s="216"/>
      <c r="F43" s="216"/>
      <c r="G43" s="216"/>
      <c r="H43" s="216"/>
      <c r="I43" s="216"/>
      <c r="J43" s="216"/>
      <c r="K43" s="216"/>
    </row>
    <row r="44" spans="2:17" x14ac:dyDescent="0.2">
      <c r="E44" s="43"/>
      <c r="F44" s="43"/>
      <c r="G44" s="43"/>
      <c r="H44" s="43"/>
      <c r="I44" s="43"/>
      <c r="J44" s="43"/>
      <c r="K44" s="43"/>
    </row>
    <row r="46" spans="2:17" x14ac:dyDescent="0.2">
      <c r="B46" s="1" t="s">
        <v>0</v>
      </c>
      <c r="C46" t="s">
        <v>7</v>
      </c>
      <c r="H46" s="1" t="s">
        <v>0</v>
      </c>
      <c r="I46" t="s">
        <v>9</v>
      </c>
      <c r="N46" s="5" t="s">
        <v>182</v>
      </c>
    </row>
    <row r="48" spans="2:17" x14ac:dyDescent="0.2">
      <c r="B48" s="1" t="s">
        <v>85</v>
      </c>
      <c r="C48" t="s">
        <v>82</v>
      </c>
      <c r="D48" t="s">
        <v>83</v>
      </c>
      <c r="E48" t="s">
        <v>84</v>
      </c>
      <c r="H48" s="1" t="s">
        <v>85</v>
      </c>
      <c r="I48" t="s">
        <v>82</v>
      </c>
      <c r="J48" t="s">
        <v>83</v>
      </c>
      <c r="K48" t="s">
        <v>84</v>
      </c>
      <c r="N48" s="1" t="s">
        <v>85</v>
      </c>
      <c r="O48" t="s">
        <v>82</v>
      </c>
      <c r="P48" t="s">
        <v>83</v>
      </c>
      <c r="Q48" t="s">
        <v>84</v>
      </c>
    </row>
    <row r="49" spans="2:18" x14ac:dyDescent="0.2">
      <c r="B49" s="2" t="s">
        <v>76</v>
      </c>
      <c r="C49" s="4">
        <v>0.41932394366197184</v>
      </c>
      <c r="D49" s="4">
        <v>0.12361904761904761</v>
      </c>
      <c r="E49" s="4">
        <v>0.4867551978537894</v>
      </c>
      <c r="H49" s="2" t="s">
        <v>76</v>
      </c>
      <c r="I49" s="4">
        <v>0.50174485605613839</v>
      </c>
      <c r="J49" s="4">
        <v>0.14423602356773016</v>
      </c>
      <c r="K49" s="4">
        <v>0.53518657786386337</v>
      </c>
      <c r="N49" s="2" t="s">
        <v>76</v>
      </c>
      <c r="O49" s="4">
        <v>0.44664522874785456</v>
      </c>
      <c r="P49" s="4">
        <v>0.13045326312504596</v>
      </c>
      <c r="Q49" s="4">
        <v>0.5028094673579887</v>
      </c>
      <c r="R49" s="4"/>
    </row>
    <row r="50" spans="2:18" x14ac:dyDescent="0.2">
      <c r="B50" s="2" t="s">
        <v>75</v>
      </c>
      <c r="C50" s="4">
        <v>0.41744432719998242</v>
      </c>
      <c r="D50" s="4">
        <v>0.14069335443733649</v>
      </c>
      <c r="E50" s="4">
        <v>0.49042350898019299</v>
      </c>
      <c r="H50" s="2" t="s">
        <v>75</v>
      </c>
      <c r="I50" s="4">
        <v>0.49650880639144285</v>
      </c>
      <c r="J50" s="4">
        <v>0.1616018223535432</v>
      </c>
      <c r="K50" s="4">
        <v>0.44616849067089243</v>
      </c>
      <c r="N50" s="2" t="s">
        <v>75</v>
      </c>
      <c r="O50" s="4">
        <v>0.44377857803923726</v>
      </c>
      <c r="P50" s="4">
        <v>0.14765740257122173</v>
      </c>
      <c r="Q50" s="4">
        <v>0.47568335303442649</v>
      </c>
    </row>
    <row r="51" spans="2:18" x14ac:dyDescent="0.2">
      <c r="B51" s="2" t="s">
        <v>74</v>
      </c>
      <c r="C51" s="4">
        <v>0.4542196871910541</v>
      </c>
      <c r="D51" s="4">
        <v>0.43833009533755113</v>
      </c>
      <c r="E51" s="4">
        <v>0.48542371803197004</v>
      </c>
      <c r="H51" s="2" t="s">
        <v>74</v>
      </c>
      <c r="I51" s="4">
        <v>0.53654424243768783</v>
      </c>
      <c r="J51" s="4">
        <v>0.51956717063593305</v>
      </c>
      <c r="K51" s="4">
        <v>0.56613903339951854</v>
      </c>
      <c r="N51" s="2" t="s">
        <v>74</v>
      </c>
      <c r="O51" s="4">
        <v>0.48083996750317887</v>
      </c>
      <c r="P51" s="4">
        <v>0.46459873061534129</v>
      </c>
      <c r="Q51" s="4">
        <v>0.51152363820923141</v>
      </c>
    </row>
    <row r="52" spans="2:18" x14ac:dyDescent="0.2">
      <c r="B52" s="2" t="s">
        <v>73</v>
      </c>
      <c r="C52" s="4">
        <v>0.47449296898648835</v>
      </c>
      <c r="D52" s="4">
        <v>0.47169982663254356</v>
      </c>
      <c r="E52" s="4">
        <v>0.42894686149866534</v>
      </c>
      <c r="H52" s="2" t="s">
        <v>73</v>
      </c>
      <c r="I52" s="4">
        <v>0.52460072127769186</v>
      </c>
      <c r="J52" s="4">
        <v>0.52095139962218784</v>
      </c>
      <c r="K52" s="4">
        <v>0.51699081229606736</v>
      </c>
      <c r="N52" s="2" t="s">
        <v>73</v>
      </c>
      <c r="O52" s="4">
        <v>0.49147757246337265</v>
      </c>
      <c r="P52" s="4">
        <v>0.4883942182105267</v>
      </c>
      <c r="Q52" s="4">
        <v>0.45879037920709592</v>
      </c>
    </row>
    <row r="53" spans="2:18" x14ac:dyDescent="0.2">
      <c r="B53" s="2" t="s">
        <v>72</v>
      </c>
      <c r="C53" s="4">
        <v>0.47880110891615069</v>
      </c>
      <c r="D53" s="4">
        <v>0.475303928241394</v>
      </c>
      <c r="E53" s="4">
        <v>0.51329426672642864</v>
      </c>
      <c r="H53" s="2" t="s">
        <v>72</v>
      </c>
      <c r="I53" s="4">
        <v>0.51271545346001168</v>
      </c>
      <c r="J53" s="4">
        <v>0.50753640640466979</v>
      </c>
      <c r="K53" s="4">
        <v>0.50393403475829412</v>
      </c>
      <c r="N53" s="2" t="s">
        <v>72</v>
      </c>
      <c r="O53" s="4">
        <v>0.49072505991934212</v>
      </c>
      <c r="P53" s="4">
        <v>0.48663655151628227</v>
      </c>
      <c r="Q53" s="4">
        <v>0.51000330094579271</v>
      </c>
    </row>
    <row r="54" spans="2:18" x14ac:dyDescent="0.2">
      <c r="B54" s="2" t="s">
        <v>71</v>
      </c>
      <c r="C54" s="4">
        <v>0.46998664826595754</v>
      </c>
      <c r="D54" s="4">
        <v>0.46696567818954976</v>
      </c>
      <c r="E54" s="4">
        <v>0.3659300773054181</v>
      </c>
      <c r="H54" s="2" t="s">
        <v>71</v>
      </c>
      <c r="I54" s="4">
        <v>0.50848207169266058</v>
      </c>
      <c r="J54" s="4">
        <v>0.50471797561565079</v>
      </c>
      <c r="K54" s="4">
        <v>0.48972329780067775</v>
      </c>
      <c r="N54" s="2" t="s">
        <v>71</v>
      </c>
      <c r="O54" s="4">
        <v>0.48357372449303693</v>
      </c>
      <c r="P54" s="4">
        <v>0.48029046584521679</v>
      </c>
      <c r="Q54" s="4">
        <v>0.4096232692108745</v>
      </c>
    </row>
    <row r="55" spans="2:18" x14ac:dyDescent="0.2">
      <c r="B55" s="2" t="s">
        <v>70</v>
      </c>
      <c r="C55" s="4">
        <v>0.4671071289180409</v>
      </c>
      <c r="D55" s="4">
        <v>0.46277457523845894</v>
      </c>
      <c r="E55" s="4">
        <v>0.3369676616845575</v>
      </c>
      <c r="H55" s="2" t="s">
        <v>70</v>
      </c>
      <c r="I55" s="4">
        <v>0.49727417681152086</v>
      </c>
      <c r="J55" s="4">
        <v>0.49264761711928323</v>
      </c>
      <c r="K55" s="4">
        <v>0.50518589759813726</v>
      </c>
      <c r="N55" s="2" t="s">
        <v>70</v>
      </c>
      <c r="O55" s="4">
        <v>0.47787052823209847</v>
      </c>
      <c r="P55" s="4">
        <v>0.47343307518927352</v>
      </c>
      <c r="Q55" s="4">
        <v>0.39698679419753802</v>
      </c>
      <c r="R55" s="4"/>
    </row>
    <row r="56" spans="2:18" x14ac:dyDescent="0.2">
      <c r="B56" s="2" t="s">
        <v>11</v>
      </c>
      <c r="C56" s="4">
        <v>0.45424793821180781</v>
      </c>
      <c r="D56" s="4">
        <v>0.36730400960090553</v>
      </c>
      <c r="E56" s="4">
        <v>0.44481674169660418</v>
      </c>
      <c r="H56" s="2" t="s">
        <v>11</v>
      </c>
      <c r="I56" s="4">
        <v>0.51094749079635726</v>
      </c>
      <c r="J56" s="4">
        <v>0.41002001186785508</v>
      </c>
      <c r="K56" s="4">
        <v>0.50878584576632435</v>
      </c>
      <c r="N56" s="2" t="s">
        <v>11</v>
      </c>
      <c r="O56" s="4">
        <v>0.47359193026362884</v>
      </c>
      <c r="P56" s="4">
        <v>0.38187728171103863</v>
      </c>
      <c r="Q56" s="4">
        <v>0.46664086171662655</v>
      </c>
    </row>
    <row r="58" spans="2:18" x14ac:dyDescent="0.2">
      <c r="B58" s="45" t="s">
        <v>125</v>
      </c>
    </row>
    <row r="60" spans="2:18" x14ac:dyDescent="0.2">
      <c r="B60" s="4"/>
    </row>
    <row r="88" spans="6:21" x14ac:dyDescent="0.2">
      <c r="F88" s="4"/>
    </row>
    <row r="89" spans="6:21" x14ac:dyDescent="0.2">
      <c r="F89" s="4"/>
    </row>
    <row r="90" spans="6:21" x14ac:dyDescent="0.2">
      <c r="F90" s="4"/>
    </row>
    <row r="91" spans="6:21" x14ac:dyDescent="0.2">
      <c r="F91" s="4"/>
    </row>
    <row r="92" spans="6:21" x14ac:dyDescent="0.2">
      <c r="F92" s="4"/>
    </row>
    <row r="93" spans="6:21" x14ac:dyDescent="0.2">
      <c r="F93" s="4"/>
    </row>
    <row r="94" spans="6:21" x14ac:dyDescent="0.2">
      <c r="F94" s="4"/>
    </row>
    <row r="95" spans="6:21" ht="16" customHeight="1" x14ac:dyDescent="0.2">
      <c r="U95" s="44"/>
    </row>
    <row r="96" spans="6:21" x14ac:dyDescent="0.2">
      <c r="U96" s="44"/>
    </row>
    <row r="97" spans="2:21" x14ac:dyDescent="0.2">
      <c r="B97" s="4"/>
      <c r="U97" s="44"/>
    </row>
    <row r="98" spans="2:21" x14ac:dyDescent="0.2">
      <c r="U98" s="44"/>
    </row>
    <row r="99" spans="2:21" x14ac:dyDescent="0.2">
      <c r="U99" s="44"/>
    </row>
  </sheetData>
  <mergeCells count="3">
    <mergeCell ref="B37:H39"/>
    <mergeCell ref="E41:K43"/>
    <mergeCell ref="I37:P39"/>
  </mergeCell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99B8-506F-8C48-B34C-D694FE45E4A4}">
  <sheetPr>
    <tabColor theme="3"/>
  </sheetPr>
  <dimension ref="B3:S69"/>
  <sheetViews>
    <sheetView showGridLines="0" zoomScaleNormal="100" workbookViewId="0"/>
  </sheetViews>
  <sheetFormatPr baseColWidth="10" defaultRowHeight="16" x14ac:dyDescent="0.2"/>
  <cols>
    <col min="1" max="1" width="3" customWidth="1"/>
    <col min="2" max="3" width="17.5" bestFit="1" customWidth="1"/>
    <col min="4" max="4" width="16.83203125" bestFit="1" customWidth="1"/>
    <col min="5" max="5" width="17.6640625" bestFit="1" customWidth="1"/>
    <col min="6" max="6" width="17.5" bestFit="1" customWidth="1"/>
    <col min="7" max="7" width="13.5" bestFit="1" customWidth="1"/>
    <col min="8" max="8" width="17.5" bestFit="1" customWidth="1"/>
    <col min="9" max="9" width="13.5" customWidth="1"/>
    <col min="10" max="10" width="17.5" bestFit="1" customWidth="1"/>
    <col min="11" max="11" width="15.1640625" bestFit="1" customWidth="1"/>
    <col min="12" max="12" width="16.83203125" bestFit="1" customWidth="1"/>
    <col min="13" max="13" width="17.6640625" bestFit="1" customWidth="1"/>
    <col min="14" max="15" width="13.5" bestFit="1" customWidth="1"/>
    <col min="17" max="17" width="17.5" bestFit="1" customWidth="1"/>
  </cols>
  <sheetData>
    <row r="3" spans="17:19" x14ac:dyDescent="0.2">
      <c r="Q3" s="94" t="s">
        <v>182</v>
      </c>
      <c r="R3" s="93" t="s">
        <v>184</v>
      </c>
      <c r="S3" s="93" t="s">
        <v>183</v>
      </c>
    </row>
    <row r="4" spans="17:19" x14ac:dyDescent="0.2">
      <c r="Q4" s="83" t="s">
        <v>139</v>
      </c>
      <c r="R4" s="89">
        <v>1.7481232700774042E-2</v>
      </c>
      <c r="S4" s="89">
        <v>0.81484281793485847</v>
      </c>
    </row>
    <row r="5" spans="17:19" x14ac:dyDescent="0.2">
      <c r="Q5" s="80" t="s">
        <v>140</v>
      </c>
      <c r="R5" s="90">
        <v>2.8262556748329315E-3</v>
      </c>
      <c r="S5" s="90">
        <v>9.7208325866200929E-2</v>
      </c>
    </row>
    <row r="6" spans="17:19" x14ac:dyDescent="0.2">
      <c r="Q6" s="81" t="s">
        <v>138</v>
      </c>
      <c r="R6" s="91">
        <v>2.8949374652298436E-3</v>
      </c>
      <c r="S6" s="91">
        <v>4.7608225756562532E-2</v>
      </c>
    </row>
    <row r="7" spans="17:19" x14ac:dyDescent="0.2">
      <c r="Q7" s="80" t="s">
        <v>141</v>
      </c>
      <c r="R7" s="90">
        <v>3.5010542654825925E-3</v>
      </c>
      <c r="S7" s="90">
        <v>4.0340630442378143E-2</v>
      </c>
    </row>
    <row r="8" spans="17:19" x14ac:dyDescent="0.2">
      <c r="Q8" s="88" t="s">
        <v>144</v>
      </c>
      <c r="R8" s="92">
        <v>0.9732965198936806</v>
      </c>
      <c r="S8" s="92">
        <v>0</v>
      </c>
    </row>
    <row r="11" spans="17:19" x14ac:dyDescent="0.2">
      <c r="Q11" s="94" t="s">
        <v>19</v>
      </c>
      <c r="R11" s="93" t="s">
        <v>184</v>
      </c>
      <c r="S11" s="93" t="s">
        <v>183</v>
      </c>
    </row>
    <row r="12" spans="17:19" x14ac:dyDescent="0.2">
      <c r="Q12" s="83" t="s">
        <v>139</v>
      </c>
      <c r="R12" s="89">
        <v>1.9528175090147225E-2</v>
      </c>
      <c r="S12" s="89">
        <v>0.74281508931962303</v>
      </c>
    </row>
    <row r="13" spans="17:19" x14ac:dyDescent="0.2">
      <c r="Q13" s="80" t="s">
        <v>140</v>
      </c>
      <c r="R13" s="90">
        <v>3.1418327816219969E-3</v>
      </c>
      <c r="S13" s="90">
        <v>0.13909488766835026</v>
      </c>
    </row>
    <row r="14" spans="17:19" x14ac:dyDescent="0.2">
      <c r="Q14" s="81" t="s">
        <v>138</v>
      </c>
      <c r="R14" s="91">
        <v>3.1899571349509989E-3</v>
      </c>
      <c r="S14" s="91">
        <v>6.6255931503959989E-2</v>
      </c>
    </row>
    <row r="15" spans="17:19" x14ac:dyDescent="0.2">
      <c r="Q15" s="80" t="s">
        <v>141</v>
      </c>
      <c r="R15" s="90">
        <v>3.9633842420242482E-3</v>
      </c>
      <c r="S15" s="90">
        <v>5.1834091508066775E-2</v>
      </c>
    </row>
    <row r="16" spans="17:19" x14ac:dyDescent="0.2">
      <c r="Q16" s="88" t="s">
        <v>144</v>
      </c>
      <c r="R16" s="92">
        <v>0.97017665075125548</v>
      </c>
      <c r="S16" s="92">
        <v>0</v>
      </c>
    </row>
    <row r="19" spans="2:19" x14ac:dyDescent="0.2">
      <c r="Q19" s="94" t="s">
        <v>22</v>
      </c>
      <c r="R19" s="93" t="s">
        <v>184</v>
      </c>
      <c r="S19" s="93" t="s">
        <v>183</v>
      </c>
    </row>
    <row r="20" spans="2:19" x14ac:dyDescent="0.2">
      <c r="Q20" s="83" t="s">
        <v>139</v>
      </c>
      <c r="R20" s="89">
        <v>1.5438293142310187E-2</v>
      </c>
      <c r="S20" s="89">
        <v>0.8700485138009878</v>
      </c>
    </row>
    <row r="21" spans="2:19" x14ac:dyDescent="0.2">
      <c r="Q21" s="80" t="s">
        <v>140</v>
      </c>
      <c r="R21" s="90">
        <v>2.511295684482457E-3</v>
      </c>
      <c r="S21" s="90">
        <v>6.5104345410566006E-2</v>
      </c>
    </row>
    <row r="22" spans="2:19" x14ac:dyDescent="0.2">
      <c r="Q22" s="81" t="s">
        <v>138</v>
      </c>
      <c r="R22" s="91">
        <v>2.600494711526916E-3</v>
      </c>
      <c r="S22" s="91">
        <v>3.331568048429432E-2</v>
      </c>
    </row>
    <row r="23" spans="2:19" x14ac:dyDescent="0.2">
      <c r="Q23" s="80" t="s">
        <v>141</v>
      </c>
      <c r="R23" s="90">
        <v>3.0396283831304054E-3</v>
      </c>
      <c r="S23" s="90">
        <v>3.1531460304151729E-2</v>
      </c>
    </row>
    <row r="24" spans="2:19" x14ac:dyDescent="0.2">
      <c r="Q24" s="88" t="s">
        <v>144</v>
      </c>
      <c r="R24" s="92">
        <v>0.97641028807855001</v>
      </c>
      <c r="S24" s="92">
        <v>0</v>
      </c>
    </row>
    <row r="31" spans="2:19" x14ac:dyDescent="0.2">
      <c r="B31" t="s">
        <v>188</v>
      </c>
      <c r="I31" t="s">
        <v>186</v>
      </c>
    </row>
    <row r="33" spans="2:16" x14ac:dyDescent="0.2">
      <c r="G33" s="219" t="s">
        <v>191</v>
      </c>
      <c r="H33" s="220"/>
      <c r="I33" s="220"/>
      <c r="J33" s="220"/>
      <c r="K33" s="221"/>
    </row>
    <row r="34" spans="2:16" x14ac:dyDescent="0.2">
      <c r="B34" s="82" t="s">
        <v>187</v>
      </c>
      <c r="C34" s="226" t="s">
        <v>180</v>
      </c>
      <c r="D34" s="227"/>
      <c r="G34" s="228" t="s">
        <v>190</v>
      </c>
      <c r="H34" s="229"/>
      <c r="I34" s="229"/>
      <c r="J34" s="229"/>
      <c r="K34" s="230"/>
    </row>
    <row r="35" spans="2:16" x14ac:dyDescent="0.2">
      <c r="B35" s="81" t="s">
        <v>139</v>
      </c>
      <c r="C35" s="222" t="s">
        <v>181</v>
      </c>
      <c r="D35" s="223"/>
      <c r="G35" s="231"/>
      <c r="H35" s="232"/>
      <c r="I35" s="232"/>
      <c r="J35" s="232"/>
      <c r="K35" s="233"/>
    </row>
    <row r="36" spans="2:16" x14ac:dyDescent="0.2">
      <c r="B36" s="80" t="s">
        <v>140</v>
      </c>
      <c r="C36" s="175" t="s">
        <v>177</v>
      </c>
      <c r="D36" s="177"/>
      <c r="G36" s="231"/>
      <c r="H36" s="232"/>
      <c r="I36" s="232"/>
      <c r="J36" s="232"/>
      <c r="K36" s="233"/>
    </row>
    <row r="37" spans="2:16" x14ac:dyDescent="0.2">
      <c r="B37" s="81" t="s">
        <v>138</v>
      </c>
      <c r="C37" s="222" t="s">
        <v>178</v>
      </c>
      <c r="D37" s="223"/>
      <c r="G37" s="231"/>
      <c r="H37" s="232"/>
      <c r="I37" s="232"/>
      <c r="J37" s="232"/>
      <c r="K37" s="233"/>
    </row>
    <row r="38" spans="2:16" x14ac:dyDescent="0.2">
      <c r="B38" s="84" t="s">
        <v>141</v>
      </c>
      <c r="C38" s="85" t="s">
        <v>179</v>
      </c>
      <c r="D38" s="86"/>
      <c r="G38" s="231"/>
      <c r="H38" s="232"/>
      <c r="I38" s="232"/>
      <c r="J38" s="232"/>
      <c r="K38" s="233"/>
    </row>
    <row r="39" spans="2:16" x14ac:dyDescent="0.2">
      <c r="B39" s="87" t="s">
        <v>144</v>
      </c>
      <c r="C39" s="224" t="s">
        <v>185</v>
      </c>
      <c r="D39" s="225"/>
      <c r="G39" s="234"/>
      <c r="H39" s="235"/>
      <c r="I39" s="235"/>
      <c r="J39" s="235"/>
      <c r="K39" s="236"/>
    </row>
    <row r="40" spans="2:16" ht="16" customHeight="1" x14ac:dyDescent="0.2">
      <c r="G40" s="217" t="s">
        <v>189</v>
      </c>
      <c r="H40" s="217"/>
      <c r="I40" s="217"/>
      <c r="J40" s="217"/>
      <c r="K40" s="217"/>
    </row>
    <row r="41" spans="2:16" x14ac:dyDescent="0.2">
      <c r="G41" s="218"/>
      <c r="H41" s="218"/>
      <c r="I41" s="218"/>
      <c r="J41" s="218"/>
      <c r="K41" s="218"/>
    </row>
    <row r="43" spans="2:16" x14ac:dyDescent="0.2">
      <c r="B43" s="1" t="s">
        <v>0</v>
      </c>
      <c r="C43" t="s">
        <v>136</v>
      </c>
      <c r="J43" s="1" t="s">
        <v>0</v>
      </c>
      <c r="K43" t="s">
        <v>136</v>
      </c>
    </row>
    <row r="45" spans="2:16" x14ac:dyDescent="0.2">
      <c r="B45" s="1" t="s">
        <v>174</v>
      </c>
      <c r="C45" s="1" t="s">
        <v>175</v>
      </c>
      <c r="J45" s="1" t="s">
        <v>174</v>
      </c>
      <c r="K45" s="1" t="s">
        <v>175</v>
      </c>
    </row>
    <row r="46" spans="2:16" x14ac:dyDescent="0.2">
      <c r="B46" s="1" t="s">
        <v>137</v>
      </c>
      <c r="C46" t="s">
        <v>139</v>
      </c>
      <c r="D46" t="s">
        <v>140</v>
      </c>
      <c r="E46" t="s">
        <v>138</v>
      </c>
      <c r="F46" t="s">
        <v>141</v>
      </c>
      <c r="G46" t="s">
        <v>144</v>
      </c>
      <c r="H46" t="s">
        <v>11</v>
      </c>
      <c r="J46" s="1" t="s">
        <v>137</v>
      </c>
      <c r="K46" t="s">
        <v>139</v>
      </c>
      <c r="L46" t="s">
        <v>140</v>
      </c>
      <c r="M46" t="s">
        <v>138</v>
      </c>
      <c r="N46" t="s">
        <v>141</v>
      </c>
      <c r="O46" t="s">
        <v>144</v>
      </c>
      <c r="P46" t="s">
        <v>11</v>
      </c>
    </row>
    <row r="47" spans="2:16" x14ac:dyDescent="0.2">
      <c r="B47" s="2" t="s">
        <v>76</v>
      </c>
      <c r="C47" s="3">
        <v>1326</v>
      </c>
      <c r="D47" s="3">
        <v>259</v>
      </c>
      <c r="E47" s="3">
        <v>255</v>
      </c>
      <c r="F47" s="3">
        <v>499</v>
      </c>
      <c r="G47" s="3">
        <v>72646</v>
      </c>
      <c r="H47" s="3">
        <v>74985</v>
      </c>
      <c r="J47" s="2" t="s">
        <v>76</v>
      </c>
      <c r="K47" s="4">
        <v>1.768353670734147E-2</v>
      </c>
      <c r="L47" s="4">
        <v>3.4540241381609657E-3</v>
      </c>
      <c r="M47" s="4">
        <v>3.4006801360272052E-3</v>
      </c>
      <c r="N47" s="4">
        <v>6.6546642661865704E-3</v>
      </c>
      <c r="O47" s="4">
        <v>0.96880709475228377</v>
      </c>
      <c r="P47" s="4">
        <v>1</v>
      </c>
    </row>
    <row r="48" spans="2:16" x14ac:dyDescent="0.2">
      <c r="B48" s="2" t="s">
        <v>75</v>
      </c>
      <c r="C48" s="3">
        <v>1403</v>
      </c>
      <c r="D48" s="3">
        <v>237</v>
      </c>
      <c r="E48" s="3">
        <v>266</v>
      </c>
      <c r="F48" s="3">
        <v>400</v>
      </c>
      <c r="G48" s="3">
        <v>71350</v>
      </c>
      <c r="H48" s="3">
        <v>73656</v>
      </c>
      <c r="J48" s="2" t="s">
        <v>75</v>
      </c>
      <c r="K48" s="4">
        <v>1.9048006951232758E-2</v>
      </c>
      <c r="L48" s="4">
        <v>3.2176604757249917E-3</v>
      </c>
      <c r="M48" s="4">
        <v>3.6113826436407082E-3</v>
      </c>
      <c r="N48" s="4">
        <v>5.4306505919409142E-3</v>
      </c>
      <c r="O48" s="4">
        <v>0.96869229933746059</v>
      </c>
      <c r="P48" s="4">
        <v>1</v>
      </c>
    </row>
    <row r="49" spans="2:16" x14ac:dyDescent="0.2">
      <c r="B49" s="2" t="s">
        <v>74</v>
      </c>
      <c r="C49" s="3">
        <v>1584</v>
      </c>
      <c r="D49" s="3">
        <v>286</v>
      </c>
      <c r="E49" s="3">
        <v>274</v>
      </c>
      <c r="F49" s="3">
        <v>425</v>
      </c>
      <c r="G49" s="3">
        <v>80365</v>
      </c>
      <c r="H49" s="3">
        <v>82934</v>
      </c>
      <c r="J49" s="2" t="s">
        <v>74</v>
      </c>
      <c r="K49" s="4">
        <v>1.909952492343309E-2</v>
      </c>
      <c r="L49" s="4">
        <v>3.4485253333976416E-3</v>
      </c>
      <c r="M49" s="4">
        <v>3.3038319627655727E-3</v>
      </c>
      <c r="N49" s="4">
        <v>5.1245568765524389E-3</v>
      </c>
      <c r="O49" s="4">
        <v>0.96902356090385122</v>
      </c>
      <c r="P49" s="4">
        <v>1</v>
      </c>
    </row>
    <row r="50" spans="2:16" x14ac:dyDescent="0.2">
      <c r="B50" s="2" t="s">
        <v>73</v>
      </c>
      <c r="C50" s="3">
        <v>1382</v>
      </c>
      <c r="D50" s="3">
        <v>224</v>
      </c>
      <c r="E50" s="3">
        <v>256</v>
      </c>
      <c r="F50" s="3">
        <v>357</v>
      </c>
      <c r="G50" s="3">
        <v>80496</v>
      </c>
      <c r="H50" s="3">
        <v>82715</v>
      </c>
      <c r="J50" s="2" t="s">
        <v>73</v>
      </c>
      <c r="K50" s="4">
        <v>1.6707973160853533E-2</v>
      </c>
      <c r="L50" s="4">
        <v>2.7080940579096899E-3</v>
      </c>
      <c r="M50" s="4">
        <v>3.0949646376110741E-3</v>
      </c>
      <c r="N50" s="4">
        <v>4.3160249047935681E-3</v>
      </c>
      <c r="O50" s="4">
        <v>0.97317294323883219</v>
      </c>
      <c r="P50" s="4">
        <v>1</v>
      </c>
    </row>
    <row r="51" spans="2:16" x14ac:dyDescent="0.2">
      <c r="B51" s="2" t="s">
        <v>72</v>
      </c>
      <c r="C51" s="3">
        <v>1519</v>
      </c>
      <c r="D51" s="3">
        <v>263</v>
      </c>
      <c r="E51" s="3">
        <v>267</v>
      </c>
      <c r="F51" s="3">
        <v>274</v>
      </c>
      <c r="G51" s="3">
        <v>85237</v>
      </c>
      <c r="H51" s="3">
        <v>87560</v>
      </c>
      <c r="J51" s="2" t="s">
        <v>72</v>
      </c>
      <c r="K51" s="4">
        <v>1.7348104157149383E-2</v>
      </c>
      <c r="L51" s="4">
        <v>3.0036546368204659E-3</v>
      </c>
      <c r="M51" s="4">
        <v>3.0493375970762904E-3</v>
      </c>
      <c r="N51" s="4">
        <v>3.1292827775239837E-3</v>
      </c>
      <c r="O51" s="4">
        <v>0.97346962083142985</v>
      </c>
      <c r="P51" s="4">
        <v>1</v>
      </c>
    </row>
    <row r="52" spans="2:16" x14ac:dyDescent="0.2">
      <c r="B52" s="2" t="s">
        <v>71</v>
      </c>
      <c r="C52" s="3">
        <v>1544</v>
      </c>
      <c r="D52" s="3">
        <v>227</v>
      </c>
      <c r="E52" s="3">
        <v>268</v>
      </c>
      <c r="F52" s="3">
        <v>84</v>
      </c>
      <c r="G52" s="3">
        <v>86885</v>
      </c>
      <c r="H52" s="3">
        <v>89008</v>
      </c>
      <c r="J52" s="2" t="s">
        <v>71</v>
      </c>
      <c r="K52" s="4">
        <v>1.7346755347833902E-2</v>
      </c>
      <c r="L52" s="4">
        <v>2.5503325543771347E-3</v>
      </c>
      <c r="M52" s="4">
        <v>3.0109653064893044E-3</v>
      </c>
      <c r="N52" s="4">
        <v>9.4373539457127454E-4</v>
      </c>
      <c r="O52" s="4">
        <v>0.97614821139672836</v>
      </c>
      <c r="P52" s="4">
        <v>1</v>
      </c>
    </row>
    <row r="53" spans="2:16" x14ac:dyDescent="0.2">
      <c r="B53" s="2" t="s">
        <v>70</v>
      </c>
      <c r="C53" s="3">
        <v>1423</v>
      </c>
      <c r="D53" s="3">
        <v>150</v>
      </c>
      <c r="E53" s="3">
        <v>100</v>
      </c>
      <c r="F53" s="3"/>
      <c r="G53" s="3">
        <v>89865</v>
      </c>
      <c r="H53" s="3">
        <v>91538</v>
      </c>
      <c r="J53" s="2" t="s">
        <v>70</v>
      </c>
      <c r="K53" s="4">
        <v>1.5545456531713605E-2</v>
      </c>
      <c r="L53" s="4">
        <v>1.6386637243549127E-3</v>
      </c>
      <c r="M53" s="4">
        <v>1.0924424829032752E-3</v>
      </c>
      <c r="N53" s="4">
        <v>0</v>
      </c>
      <c r="O53" s="4">
        <v>0.98172343726102818</v>
      </c>
      <c r="P53" s="4">
        <v>1</v>
      </c>
    </row>
    <row r="54" spans="2:16" x14ac:dyDescent="0.2">
      <c r="B54" s="2" t="s">
        <v>11</v>
      </c>
      <c r="C54" s="3">
        <v>10181</v>
      </c>
      <c r="D54" s="3">
        <v>1646</v>
      </c>
      <c r="E54" s="3">
        <v>1686</v>
      </c>
      <c r="F54" s="3">
        <v>2039</v>
      </c>
      <c r="G54" s="3">
        <v>566844</v>
      </c>
      <c r="H54" s="3">
        <v>582396</v>
      </c>
      <c r="J54" s="2" t="s">
        <v>11</v>
      </c>
      <c r="K54" s="4">
        <v>1.7481232700774042E-2</v>
      </c>
      <c r="L54" s="4">
        <v>2.8262556748329315E-3</v>
      </c>
      <c r="M54" s="4">
        <v>2.8949374652298436E-3</v>
      </c>
      <c r="N54" s="4">
        <v>3.5010542654825925E-3</v>
      </c>
      <c r="O54" s="4">
        <v>0.9732965198936806</v>
      </c>
      <c r="P54" s="4">
        <v>1</v>
      </c>
    </row>
    <row r="58" spans="2:16" x14ac:dyDescent="0.2">
      <c r="B58" s="1" t="s">
        <v>0</v>
      </c>
      <c r="C58" t="s">
        <v>136</v>
      </c>
      <c r="J58" s="1" t="s">
        <v>0</v>
      </c>
      <c r="K58" t="s">
        <v>136</v>
      </c>
    </row>
    <row r="60" spans="2:16" x14ac:dyDescent="0.2">
      <c r="B60" s="1" t="s">
        <v>176</v>
      </c>
      <c r="C60" s="1" t="s">
        <v>175</v>
      </c>
      <c r="J60" s="1" t="s">
        <v>176</v>
      </c>
      <c r="K60" s="1" t="s">
        <v>175</v>
      </c>
    </row>
    <row r="61" spans="2:16" x14ac:dyDescent="0.2">
      <c r="B61" s="1" t="s">
        <v>137</v>
      </c>
      <c r="C61" t="s">
        <v>139</v>
      </c>
      <c r="D61" t="s">
        <v>140</v>
      </c>
      <c r="E61" t="s">
        <v>138</v>
      </c>
      <c r="F61" t="s">
        <v>141</v>
      </c>
      <c r="G61" t="s">
        <v>144</v>
      </c>
      <c r="H61" t="s">
        <v>11</v>
      </c>
      <c r="J61" s="1" t="s">
        <v>137</v>
      </c>
      <c r="K61" t="s">
        <v>139</v>
      </c>
      <c r="L61" t="s">
        <v>140</v>
      </c>
      <c r="M61" t="s">
        <v>138</v>
      </c>
      <c r="N61" t="s">
        <v>141</v>
      </c>
      <c r="O61" t="s">
        <v>144</v>
      </c>
      <c r="P61" t="s">
        <v>11</v>
      </c>
    </row>
    <row r="62" spans="2:16" x14ac:dyDescent="0.2">
      <c r="B62" s="2" t="s">
        <v>76</v>
      </c>
      <c r="C62" s="79">
        <v>963582.23</v>
      </c>
      <c r="D62" s="79">
        <v>118492.66</v>
      </c>
      <c r="E62" s="79">
        <v>54188.869999999995</v>
      </c>
      <c r="F62" s="79">
        <v>66901.210000000006</v>
      </c>
      <c r="G62" s="79"/>
      <c r="H62" s="79">
        <v>1203164.9699999997</v>
      </c>
      <c r="J62" s="2" t="s">
        <v>76</v>
      </c>
      <c r="K62" s="4">
        <v>0.80087290938997346</v>
      </c>
      <c r="L62" s="4">
        <v>9.848413389229578E-2</v>
      </c>
      <c r="M62" s="4">
        <v>4.5038603475963904E-2</v>
      </c>
      <c r="N62" s="4">
        <v>5.5604353241767018E-2</v>
      </c>
      <c r="O62" s="4">
        <v>0</v>
      </c>
      <c r="P62" s="4">
        <v>1</v>
      </c>
    </row>
    <row r="63" spans="2:16" x14ac:dyDescent="0.2">
      <c r="B63" s="2" t="s">
        <v>75</v>
      </c>
      <c r="C63" s="79">
        <v>721586.53</v>
      </c>
      <c r="D63" s="79">
        <v>119235.79</v>
      </c>
      <c r="E63" s="79">
        <v>41273.440000000002</v>
      </c>
      <c r="F63" s="79">
        <v>35719.89</v>
      </c>
      <c r="G63" s="79"/>
      <c r="H63" s="79">
        <v>917815.65</v>
      </c>
      <c r="J63" s="2" t="s">
        <v>75</v>
      </c>
      <c r="K63" s="4">
        <v>0.78619985396849579</v>
      </c>
      <c r="L63" s="4">
        <v>0.12991257013322882</v>
      </c>
      <c r="M63" s="4">
        <v>4.4969204872459957E-2</v>
      </c>
      <c r="N63" s="4">
        <v>3.8918371025815475E-2</v>
      </c>
      <c r="O63" s="4">
        <v>0</v>
      </c>
      <c r="P63" s="4">
        <v>1</v>
      </c>
    </row>
    <row r="64" spans="2:16" x14ac:dyDescent="0.2">
      <c r="B64" s="2" t="s">
        <v>74</v>
      </c>
      <c r="C64" s="79">
        <v>665895.34000000008</v>
      </c>
      <c r="D64" s="79">
        <v>100390.78</v>
      </c>
      <c r="E64" s="79">
        <v>34315.620000000003</v>
      </c>
      <c r="F64" s="79">
        <v>34656.159999999996</v>
      </c>
      <c r="G64" s="79"/>
      <c r="H64" s="79">
        <v>835257.90000000014</v>
      </c>
      <c r="J64" s="2" t="s">
        <v>74</v>
      </c>
      <c r="K64" s="4">
        <v>0.79723321383730694</v>
      </c>
      <c r="L64" s="4">
        <v>0.12019135646606872</v>
      </c>
      <c r="M64" s="4">
        <v>4.1083861643212233E-2</v>
      </c>
      <c r="N64" s="4">
        <v>4.1491568053411997E-2</v>
      </c>
      <c r="O64" s="4">
        <v>0</v>
      </c>
      <c r="P64" s="4">
        <v>1</v>
      </c>
    </row>
    <row r="65" spans="2:16" x14ac:dyDescent="0.2">
      <c r="B65" s="2" t="s">
        <v>73</v>
      </c>
      <c r="C65" s="79">
        <v>432603.44</v>
      </c>
      <c r="D65" s="79">
        <v>39719.82</v>
      </c>
      <c r="E65" s="79">
        <v>40813.89</v>
      </c>
      <c r="F65" s="79">
        <v>20380.849999999999</v>
      </c>
      <c r="G65" s="79"/>
      <c r="H65" s="79">
        <v>533518</v>
      </c>
      <c r="J65" s="2" t="s">
        <v>73</v>
      </c>
      <c r="K65" s="4">
        <v>0.81085069294756695</v>
      </c>
      <c r="L65" s="4">
        <v>7.4448884573716345E-2</v>
      </c>
      <c r="M65" s="4">
        <v>7.6499555778811582E-2</v>
      </c>
      <c r="N65" s="4">
        <v>3.8200866699905155E-2</v>
      </c>
      <c r="O65" s="4">
        <v>0</v>
      </c>
      <c r="P65" s="4">
        <v>1</v>
      </c>
    </row>
    <row r="66" spans="2:16" x14ac:dyDescent="0.2">
      <c r="B66" s="2" t="s">
        <v>72</v>
      </c>
      <c r="C66" s="79">
        <v>373735.53</v>
      </c>
      <c r="D66" s="79">
        <v>21448.37</v>
      </c>
      <c r="E66" s="79">
        <v>18736.89</v>
      </c>
      <c r="F66" s="79">
        <v>15759.89</v>
      </c>
      <c r="G66" s="79"/>
      <c r="H66" s="79">
        <v>429680.68000000005</v>
      </c>
      <c r="J66" s="2" t="s">
        <v>72</v>
      </c>
      <c r="K66" s="4">
        <v>0.86979831162062016</v>
      </c>
      <c r="L66" s="4">
        <v>4.9916998828059937E-2</v>
      </c>
      <c r="M66" s="4">
        <v>4.3606545213994721E-2</v>
      </c>
      <c r="N66" s="4">
        <v>3.6678144337325101E-2</v>
      </c>
      <c r="O66" s="4">
        <v>0</v>
      </c>
      <c r="P66" s="4">
        <v>1</v>
      </c>
    </row>
    <row r="67" spans="2:16" x14ac:dyDescent="0.2">
      <c r="B67" s="2" t="s">
        <v>71</v>
      </c>
      <c r="C67" s="79">
        <v>239661.49</v>
      </c>
      <c r="D67" s="79">
        <v>18148.32</v>
      </c>
      <c r="E67" s="79">
        <v>15199.55</v>
      </c>
      <c r="F67" s="79">
        <v>1300.96</v>
      </c>
      <c r="G67" s="79"/>
      <c r="H67" s="79">
        <v>274310.32</v>
      </c>
      <c r="J67" s="2" t="s">
        <v>71</v>
      </c>
      <c r="K67" s="4">
        <v>0.87368747191137386</v>
      </c>
      <c r="L67" s="4">
        <v>6.6159814913270484E-2</v>
      </c>
      <c r="M67" s="4">
        <v>5.5410055297955972E-2</v>
      </c>
      <c r="N67" s="4">
        <v>4.7426578773995818E-3</v>
      </c>
      <c r="O67" s="4">
        <v>0</v>
      </c>
      <c r="P67" s="4">
        <v>1</v>
      </c>
    </row>
    <row r="68" spans="2:16" x14ac:dyDescent="0.2">
      <c r="B68" s="2" t="s">
        <v>70</v>
      </c>
      <c r="C68" s="79">
        <v>132094.21</v>
      </c>
      <c r="D68" s="79">
        <v>3582.41</v>
      </c>
      <c r="E68" s="79">
        <v>1667.32</v>
      </c>
      <c r="F68" s="79"/>
      <c r="G68" s="79"/>
      <c r="H68" s="79">
        <v>137343.94</v>
      </c>
      <c r="J68" s="2" t="s">
        <v>70</v>
      </c>
      <c r="K68" s="4">
        <v>0.96177676277526325</v>
      </c>
      <c r="L68" s="4">
        <v>2.6083495201899697E-2</v>
      </c>
      <c r="M68" s="4">
        <v>1.2139742022836974E-2</v>
      </c>
      <c r="N68" s="4">
        <v>0</v>
      </c>
      <c r="O68" s="4">
        <v>0</v>
      </c>
      <c r="P68" s="4">
        <v>1</v>
      </c>
    </row>
    <row r="69" spans="2:16" x14ac:dyDescent="0.2">
      <c r="B69" s="2" t="s">
        <v>11</v>
      </c>
      <c r="C69" s="79">
        <v>3529158.7700000005</v>
      </c>
      <c r="D69" s="79">
        <v>421018.14999999997</v>
      </c>
      <c r="E69" s="79">
        <v>206195.58000000002</v>
      </c>
      <c r="F69" s="79">
        <v>174718.96</v>
      </c>
      <c r="G69" s="79"/>
      <c r="H69" s="79">
        <v>4331091.46</v>
      </c>
      <c r="J69" s="2" t="s">
        <v>11</v>
      </c>
      <c r="K69" s="4">
        <v>0.81484281793485847</v>
      </c>
      <c r="L69" s="4">
        <v>9.7208325866200929E-2</v>
      </c>
      <c r="M69" s="4">
        <v>4.7608225756562532E-2</v>
      </c>
      <c r="N69" s="4">
        <v>4.0340630442378143E-2</v>
      </c>
      <c r="O69" s="4">
        <v>0</v>
      </c>
      <c r="P69" s="4">
        <v>1</v>
      </c>
    </row>
  </sheetData>
  <mergeCells count="8">
    <mergeCell ref="G40:K41"/>
    <mergeCell ref="G33:K33"/>
    <mergeCell ref="C35:D35"/>
    <mergeCell ref="C36:D36"/>
    <mergeCell ref="C37:D37"/>
    <mergeCell ref="C39:D39"/>
    <mergeCell ref="C34:D34"/>
    <mergeCell ref="G34:K39"/>
  </mergeCell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1339-CA93-1846-8578-85011F8EB8BA}">
  <sheetPr>
    <tabColor theme="3"/>
  </sheetPr>
  <dimension ref="B31:U69"/>
  <sheetViews>
    <sheetView showGridLines="0" zoomScale="120" zoomScaleNormal="120" workbookViewId="0"/>
  </sheetViews>
  <sheetFormatPr baseColWidth="10" defaultRowHeight="16" x14ac:dyDescent="0.2"/>
  <cols>
    <col min="1" max="1" width="1.6640625" customWidth="1"/>
    <col min="2" max="2" width="12.33203125" bestFit="1" customWidth="1"/>
    <col min="3" max="3" width="17" bestFit="1" customWidth="1"/>
    <col min="4" max="4" width="15.1640625" bestFit="1" customWidth="1"/>
    <col min="5" max="5" width="10.5" bestFit="1" customWidth="1"/>
    <col min="6" max="6" width="10.33203125" bestFit="1" customWidth="1"/>
    <col min="7" max="8" width="12.5" bestFit="1" customWidth="1"/>
    <col min="9" max="9" width="11.1640625" bestFit="1" customWidth="1"/>
    <col min="10" max="10" width="16.5" customWidth="1"/>
    <col min="11" max="13" width="15.33203125" customWidth="1"/>
  </cols>
  <sheetData>
    <row r="31" spans="2:3" x14ac:dyDescent="0.2">
      <c r="B31" s="1" t="s">
        <v>0</v>
      </c>
      <c r="C31" t="s">
        <v>7</v>
      </c>
    </row>
    <row r="33" spans="2:21" x14ac:dyDescent="0.2">
      <c r="B33" s="1" t="s">
        <v>252</v>
      </c>
      <c r="C33" t="s">
        <v>263</v>
      </c>
      <c r="D33" t="s">
        <v>262</v>
      </c>
      <c r="E33" t="s">
        <v>261</v>
      </c>
      <c r="F33" t="s">
        <v>260</v>
      </c>
      <c r="G33" t="s">
        <v>259</v>
      </c>
      <c r="H33" t="s">
        <v>258</v>
      </c>
      <c r="J33" s="126" t="s">
        <v>187</v>
      </c>
      <c r="K33" s="246" t="s">
        <v>264</v>
      </c>
      <c r="L33" s="246"/>
      <c r="M33" s="247"/>
      <c r="P33" s="5" t="s">
        <v>284</v>
      </c>
    </row>
    <row r="34" spans="2:21" ht="16" customHeight="1" x14ac:dyDescent="0.2">
      <c r="B34" s="2" t="s">
        <v>201</v>
      </c>
      <c r="C34" s="122">
        <v>39671</v>
      </c>
      <c r="D34" s="120">
        <v>53909449.972244099</v>
      </c>
      <c r="E34" s="122">
        <v>1445387</v>
      </c>
      <c r="F34" s="116">
        <v>1358.91</v>
      </c>
      <c r="G34" s="115">
        <v>36</v>
      </c>
      <c r="H34" s="116">
        <v>37.299999999999997</v>
      </c>
      <c r="J34" s="118" t="s">
        <v>254</v>
      </c>
      <c r="K34" s="248" t="s">
        <v>255</v>
      </c>
      <c r="L34" s="249"/>
      <c r="M34" s="250"/>
      <c r="P34" s="237" t="s">
        <v>285</v>
      </c>
      <c r="Q34" s="238"/>
      <c r="R34" s="238"/>
      <c r="S34" s="238"/>
      <c r="T34" s="238"/>
      <c r="U34" s="239"/>
    </row>
    <row r="35" spans="2:21" x14ac:dyDescent="0.2">
      <c r="B35" s="2" t="s">
        <v>205</v>
      </c>
      <c r="C35" s="114">
        <v>2808</v>
      </c>
      <c r="D35" s="116">
        <v>6122820.5700000003</v>
      </c>
      <c r="E35" s="114">
        <v>175989</v>
      </c>
      <c r="F35" s="116">
        <v>2180.4899999999998</v>
      </c>
      <c r="G35" s="115">
        <v>63</v>
      </c>
      <c r="H35" s="116">
        <v>34.79</v>
      </c>
      <c r="J35" s="117" t="s">
        <v>263</v>
      </c>
      <c r="K35" s="251" t="s">
        <v>247</v>
      </c>
      <c r="L35" s="252"/>
      <c r="M35" s="253"/>
      <c r="P35" s="240"/>
      <c r="Q35" s="241"/>
      <c r="R35" s="241"/>
      <c r="S35" s="241"/>
      <c r="T35" s="241"/>
      <c r="U35" s="242"/>
    </row>
    <row r="36" spans="2:21" x14ac:dyDescent="0.2">
      <c r="B36" s="2" t="s">
        <v>206</v>
      </c>
      <c r="C36" s="114">
        <v>4392</v>
      </c>
      <c r="D36" s="116">
        <v>9397113.4100000001</v>
      </c>
      <c r="E36" s="114">
        <v>286372</v>
      </c>
      <c r="F36" s="116">
        <v>2139.6</v>
      </c>
      <c r="G36" s="115">
        <v>65</v>
      </c>
      <c r="H36" s="116">
        <v>32.81</v>
      </c>
      <c r="J36" s="118" t="s">
        <v>262</v>
      </c>
      <c r="K36" s="248" t="s">
        <v>246</v>
      </c>
      <c r="L36" s="249"/>
      <c r="M36" s="250"/>
      <c r="P36" s="240"/>
      <c r="Q36" s="241"/>
      <c r="R36" s="241"/>
      <c r="S36" s="241"/>
      <c r="T36" s="241"/>
      <c r="U36" s="242"/>
    </row>
    <row r="37" spans="2:21" x14ac:dyDescent="0.2">
      <c r="B37" s="2" t="s">
        <v>204</v>
      </c>
      <c r="C37" s="114">
        <v>2770</v>
      </c>
      <c r="D37" s="116">
        <v>5629501.1200000001</v>
      </c>
      <c r="E37" s="114">
        <v>162264</v>
      </c>
      <c r="F37" s="116">
        <v>2032.31</v>
      </c>
      <c r="G37" s="115">
        <v>59</v>
      </c>
      <c r="H37" s="116">
        <v>34.69</v>
      </c>
      <c r="J37" s="117" t="s">
        <v>261</v>
      </c>
      <c r="K37" s="251" t="s">
        <v>248</v>
      </c>
      <c r="L37" s="252"/>
      <c r="M37" s="253"/>
      <c r="P37" s="243"/>
      <c r="Q37" s="244"/>
      <c r="R37" s="244"/>
      <c r="S37" s="244"/>
      <c r="T37" s="244"/>
      <c r="U37" s="245"/>
    </row>
    <row r="38" spans="2:21" x14ac:dyDescent="0.2">
      <c r="B38" s="2" t="s">
        <v>203</v>
      </c>
      <c r="C38" s="114">
        <v>1336</v>
      </c>
      <c r="D38" s="116">
        <v>2514715.7355827</v>
      </c>
      <c r="E38" s="114">
        <v>87599</v>
      </c>
      <c r="F38" s="116">
        <v>1882.27</v>
      </c>
      <c r="G38" s="115">
        <v>66</v>
      </c>
      <c r="H38" s="116">
        <v>28.71</v>
      </c>
      <c r="J38" s="118" t="s">
        <v>260</v>
      </c>
      <c r="K38" s="248" t="s">
        <v>249</v>
      </c>
      <c r="L38" s="249"/>
      <c r="M38" s="250"/>
    </row>
    <row r="39" spans="2:21" x14ac:dyDescent="0.2">
      <c r="B39" s="2" t="s">
        <v>202</v>
      </c>
      <c r="C39" s="114">
        <v>848</v>
      </c>
      <c r="D39" s="116">
        <v>2125122.91</v>
      </c>
      <c r="E39" s="114">
        <v>56389</v>
      </c>
      <c r="F39" s="116">
        <v>2506.04</v>
      </c>
      <c r="G39" s="115">
        <v>66</v>
      </c>
      <c r="H39" s="120">
        <v>37.69</v>
      </c>
      <c r="J39" s="117" t="s">
        <v>259</v>
      </c>
      <c r="K39" s="251" t="s">
        <v>250</v>
      </c>
      <c r="L39" s="252"/>
      <c r="M39" s="253"/>
    </row>
    <row r="40" spans="2:21" x14ac:dyDescent="0.2">
      <c r="B40" s="2" t="s">
        <v>207</v>
      </c>
      <c r="C40" s="114">
        <v>8479</v>
      </c>
      <c r="D40" s="116">
        <v>21825871.988525499</v>
      </c>
      <c r="E40" s="114">
        <v>623431</v>
      </c>
      <c r="F40" s="120">
        <v>2574.11</v>
      </c>
      <c r="G40" s="121">
        <v>74</v>
      </c>
      <c r="H40" s="116">
        <v>35.01</v>
      </c>
      <c r="J40" s="119" t="s">
        <v>258</v>
      </c>
      <c r="K40" s="248" t="s">
        <v>251</v>
      </c>
      <c r="L40" s="249"/>
      <c r="M40" s="250"/>
    </row>
    <row r="41" spans="2:21" x14ac:dyDescent="0.2">
      <c r="B41" s="2" t="s">
        <v>11</v>
      </c>
      <c r="C41" s="114">
        <v>60304</v>
      </c>
      <c r="D41" s="116">
        <v>101524595.70635229</v>
      </c>
      <c r="E41" s="114">
        <v>2837431</v>
      </c>
      <c r="F41" s="116">
        <v>14673.73</v>
      </c>
      <c r="G41" s="115">
        <v>429</v>
      </c>
      <c r="H41" s="116">
        <v>241</v>
      </c>
      <c r="J41" s="123"/>
      <c r="K41" s="268" t="s">
        <v>256</v>
      </c>
      <c r="L41" s="269"/>
      <c r="M41" s="270"/>
    </row>
    <row r="42" spans="2:21" x14ac:dyDescent="0.2">
      <c r="J42" s="254" t="s">
        <v>257</v>
      </c>
      <c r="K42" s="255"/>
      <c r="L42" s="255"/>
      <c r="M42" s="256"/>
    </row>
    <row r="43" spans="2:21" x14ac:dyDescent="0.2">
      <c r="J43" s="267" t="s">
        <v>245</v>
      </c>
      <c r="K43" s="267"/>
      <c r="L43" s="267"/>
      <c r="M43" s="267"/>
    </row>
    <row r="45" spans="2:21" ht="17" thickBot="1" x14ac:dyDescent="0.25">
      <c r="B45" s="1" t="s">
        <v>0</v>
      </c>
      <c r="C45" t="s">
        <v>7</v>
      </c>
      <c r="D45" s="1" t="s">
        <v>0</v>
      </c>
      <c r="E45" t="s">
        <v>7</v>
      </c>
      <c r="F45" s="1" t="s">
        <v>0</v>
      </c>
      <c r="G45" t="s">
        <v>7</v>
      </c>
    </row>
    <row r="46" spans="2:21" ht="17" thickTop="1" x14ac:dyDescent="0.2">
      <c r="J46" s="257" t="s">
        <v>279</v>
      </c>
      <c r="K46" s="258"/>
      <c r="L46" s="258"/>
      <c r="M46" s="259"/>
    </row>
    <row r="47" spans="2:21" x14ac:dyDescent="0.2">
      <c r="B47" s="1" t="s">
        <v>253</v>
      </c>
      <c r="C47" s="113" t="s">
        <v>242</v>
      </c>
      <c r="D47" s="1" t="s">
        <v>253</v>
      </c>
      <c r="E47" s="113" t="s">
        <v>243</v>
      </c>
      <c r="F47" s="1" t="s">
        <v>253</v>
      </c>
      <c r="G47" s="113" t="s">
        <v>244</v>
      </c>
      <c r="J47" s="140" t="s">
        <v>19</v>
      </c>
      <c r="K47" s="93" t="s">
        <v>267</v>
      </c>
      <c r="L47" s="93" t="s">
        <v>268</v>
      </c>
      <c r="M47" s="141" t="s">
        <v>275</v>
      </c>
    </row>
    <row r="48" spans="2:21" x14ac:dyDescent="0.2">
      <c r="B48" s="2" t="s">
        <v>201</v>
      </c>
      <c r="C48" s="124">
        <v>0.53099891309265301</v>
      </c>
      <c r="D48" s="2" t="s">
        <v>201</v>
      </c>
      <c r="E48" s="4">
        <v>9.2608355203482692E-2</v>
      </c>
      <c r="F48" s="2" t="s">
        <v>201</v>
      </c>
      <c r="G48" s="112">
        <v>36</v>
      </c>
      <c r="J48" s="142" t="s">
        <v>269</v>
      </c>
      <c r="K48" s="89">
        <f>B69/C41</f>
        <v>0.34214977447598832</v>
      </c>
      <c r="L48" s="89">
        <v>0.65785022552401162</v>
      </c>
      <c r="M48" s="143">
        <f>K48-L48</f>
        <v>-0.3157004510480233</v>
      </c>
    </row>
    <row r="49" spans="2:13" x14ac:dyDescent="0.2">
      <c r="B49" s="2" t="s">
        <v>205</v>
      </c>
      <c r="C49" s="4">
        <v>6.0308741220792682E-2</v>
      </c>
      <c r="D49" s="2" t="s">
        <v>205</v>
      </c>
      <c r="E49" s="4">
        <v>0.14859820918062414</v>
      </c>
      <c r="F49" s="2" t="s">
        <v>205</v>
      </c>
      <c r="G49" s="112">
        <v>63</v>
      </c>
      <c r="J49" s="144" t="s">
        <v>270</v>
      </c>
      <c r="K49" s="90">
        <f>C69/D41</f>
        <v>0.46900108690734693</v>
      </c>
      <c r="L49" s="90">
        <f>C63/D41</f>
        <v>0.53099891309265301</v>
      </c>
      <c r="M49" s="145">
        <f>K49-L49</f>
        <v>-6.1997826185306082E-2</v>
      </c>
    </row>
    <row r="50" spans="2:13" x14ac:dyDescent="0.2">
      <c r="B50" s="2" t="s">
        <v>206</v>
      </c>
      <c r="C50" s="4">
        <v>9.2559968790026245E-2</v>
      </c>
      <c r="D50" s="2" t="s">
        <v>206</v>
      </c>
      <c r="E50" s="4">
        <v>0.14581159664243515</v>
      </c>
      <c r="F50" s="2" t="s">
        <v>206</v>
      </c>
      <c r="G50" s="112">
        <v>65</v>
      </c>
      <c r="J50" s="146" t="s">
        <v>210</v>
      </c>
      <c r="K50" s="127">
        <f>C69/B69</f>
        <v>2307.7180116370955</v>
      </c>
      <c r="L50" s="127">
        <f>E63</f>
        <v>1358.91</v>
      </c>
      <c r="M50" s="147">
        <f>(K50-L50)/K50</f>
        <v>0.41114555888221843</v>
      </c>
    </row>
    <row r="51" spans="2:13" x14ac:dyDescent="0.2">
      <c r="B51" s="2" t="s">
        <v>204</v>
      </c>
      <c r="C51" s="4">
        <v>5.5449628544029433E-2</v>
      </c>
      <c r="D51" s="2" t="s">
        <v>204</v>
      </c>
      <c r="E51" s="4">
        <v>0.13849989062085782</v>
      </c>
      <c r="F51" s="2" t="s">
        <v>204</v>
      </c>
      <c r="G51" s="112">
        <v>59</v>
      </c>
      <c r="J51" s="144" t="s">
        <v>209</v>
      </c>
      <c r="K51" s="128">
        <f>D69/B69</f>
        <v>67.466873455144665</v>
      </c>
      <c r="L51" s="128">
        <f>F63</f>
        <v>36</v>
      </c>
      <c r="M51" s="145">
        <f>(K51-L51)/K51</f>
        <v>0.4664047975495027</v>
      </c>
    </row>
    <row r="52" spans="2:13" x14ac:dyDescent="0.2">
      <c r="B52" s="2" t="s">
        <v>203</v>
      </c>
      <c r="C52" s="4">
        <v>2.4769522282622167E-2</v>
      </c>
      <c r="D52" s="2" t="s">
        <v>203</v>
      </c>
      <c r="E52" s="4">
        <v>0.12827481492435802</v>
      </c>
      <c r="F52" s="2" t="s">
        <v>203</v>
      </c>
      <c r="G52" s="112">
        <v>66</v>
      </c>
      <c r="J52" s="148" t="s">
        <v>271</v>
      </c>
      <c r="K52" s="129">
        <f>C69/D69</f>
        <v>34.205201656059863</v>
      </c>
      <c r="L52" s="129">
        <f>G63</f>
        <v>37.299999999999997</v>
      </c>
      <c r="M52" s="149">
        <f>(K52-L52)/K52</f>
        <v>-9.047741846573365E-2</v>
      </c>
    </row>
    <row r="53" spans="2:13" ht="16" customHeight="1" x14ac:dyDescent="0.2">
      <c r="B53" s="2" t="s">
        <v>202</v>
      </c>
      <c r="C53" s="4">
        <v>2.0932099214131944E-2</v>
      </c>
      <c r="D53" s="2" t="s">
        <v>202</v>
      </c>
      <c r="E53" s="4">
        <v>0.17078411555889333</v>
      </c>
      <c r="F53" s="2" t="s">
        <v>202</v>
      </c>
      <c r="G53" s="112">
        <v>66</v>
      </c>
      <c r="J53" s="260" t="s">
        <v>281</v>
      </c>
      <c r="K53" s="229"/>
      <c r="L53" s="229"/>
      <c r="M53" s="261"/>
    </row>
    <row r="54" spans="2:13" x14ac:dyDescent="0.2">
      <c r="B54" s="2" t="s">
        <v>207</v>
      </c>
      <c r="C54" s="4">
        <v>0.21498112685574453</v>
      </c>
      <c r="D54" s="2" t="s">
        <v>207</v>
      </c>
      <c r="E54" s="124">
        <v>0.17542301786934883</v>
      </c>
      <c r="F54" s="2" t="s">
        <v>207</v>
      </c>
      <c r="G54" s="125">
        <v>74</v>
      </c>
      <c r="J54" s="262"/>
      <c r="K54" s="232"/>
      <c r="L54" s="232"/>
      <c r="M54" s="263"/>
    </row>
    <row r="55" spans="2:13" x14ac:dyDescent="0.2">
      <c r="B55" s="2" t="s">
        <v>11</v>
      </c>
      <c r="C55" s="4">
        <v>1</v>
      </c>
      <c r="D55" s="2" t="s">
        <v>11</v>
      </c>
      <c r="E55" s="4">
        <v>1</v>
      </c>
      <c r="F55" s="2" t="s">
        <v>11</v>
      </c>
      <c r="G55" s="112">
        <v>429</v>
      </c>
      <c r="J55" s="262"/>
      <c r="K55" s="232"/>
      <c r="L55" s="232"/>
      <c r="M55" s="263"/>
    </row>
    <row r="56" spans="2:13" x14ac:dyDescent="0.2">
      <c r="J56" s="262"/>
      <c r="K56" s="232"/>
      <c r="L56" s="232"/>
      <c r="M56" s="263"/>
    </row>
    <row r="57" spans="2:13" x14ac:dyDescent="0.2">
      <c r="J57" s="262"/>
      <c r="K57" s="232"/>
      <c r="L57" s="232"/>
      <c r="M57" s="263"/>
    </row>
    <row r="58" spans="2:13" x14ac:dyDescent="0.2">
      <c r="J58" s="262"/>
      <c r="K58" s="232"/>
      <c r="L58" s="232"/>
      <c r="M58" s="263"/>
    </row>
    <row r="59" spans="2:13" ht="17" thickBot="1" x14ac:dyDescent="0.25">
      <c r="B59" s="1" t="s">
        <v>0</v>
      </c>
      <c r="C59" t="s">
        <v>7</v>
      </c>
      <c r="J59" s="264"/>
      <c r="K59" s="265"/>
      <c r="L59" s="265"/>
      <c r="M59" s="266"/>
    </row>
    <row r="60" spans="2:13" ht="17" thickTop="1" x14ac:dyDescent="0.2">
      <c r="B60" s="1" t="s">
        <v>214</v>
      </c>
      <c r="C60" t="s">
        <v>201</v>
      </c>
    </row>
    <row r="62" spans="2:13" x14ac:dyDescent="0.2">
      <c r="B62" t="s">
        <v>263</v>
      </c>
      <c r="C62" t="s">
        <v>262</v>
      </c>
      <c r="D62" t="s">
        <v>261</v>
      </c>
      <c r="E62" t="s">
        <v>260</v>
      </c>
      <c r="F62" t="s">
        <v>259</v>
      </c>
      <c r="G62" t="s">
        <v>258</v>
      </c>
    </row>
    <row r="63" spans="2:13" x14ac:dyDescent="0.2">
      <c r="B63" s="114">
        <v>39671</v>
      </c>
      <c r="C63" s="116">
        <v>53909449.972244099</v>
      </c>
      <c r="D63" s="114">
        <v>1445387</v>
      </c>
      <c r="E63" s="116">
        <v>1358.91</v>
      </c>
      <c r="F63" s="115">
        <v>36</v>
      </c>
      <c r="G63" s="116">
        <v>37.299999999999997</v>
      </c>
    </row>
    <row r="65" spans="2:7" x14ac:dyDescent="0.2">
      <c r="B65" s="1" t="s">
        <v>0</v>
      </c>
      <c r="C65" t="s">
        <v>7</v>
      </c>
    </row>
    <row r="66" spans="2:7" x14ac:dyDescent="0.2">
      <c r="B66" s="1" t="s">
        <v>214</v>
      </c>
      <c r="C66" t="s">
        <v>266</v>
      </c>
    </row>
    <row r="68" spans="2:7" x14ac:dyDescent="0.2">
      <c r="B68" t="s">
        <v>263</v>
      </c>
      <c r="C68" t="s">
        <v>262</v>
      </c>
      <c r="D68" t="s">
        <v>261</v>
      </c>
      <c r="E68" t="s">
        <v>260</v>
      </c>
      <c r="F68" t="s">
        <v>259</v>
      </c>
      <c r="G68" t="s">
        <v>258</v>
      </c>
    </row>
    <row r="69" spans="2:7" x14ac:dyDescent="0.2">
      <c r="B69" s="114">
        <v>20633</v>
      </c>
      <c r="C69" s="116">
        <v>47615145.734108195</v>
      </c>
      <c r="D69" s="114">
        <v>1392044</v>
      </c>
      <c r="E69" s="116">
        <v>13314.82</v>
      </c>
      <c r="F69" s="115">
        <v>393</v>
      </c>
      <c r="G69" s="116">
        <v>203.7</v>
      </c>
    </row>
  </sheetData>
  <mergeCells count="14">
    <mergeCell ref="K38:M38"/>
    <mergeCell ref="J42:M42"/>
    <mergeCell ref="J46:M46"/>
    <mergeCell ref="J53:M59"/>
    <mergeCell ref="K40:M40"/>
    <mergeCell ref="J43:M43"/>
    <mergeCell ref="K41:M41"/>
    <mergeCell ref="K39:M39"/>
    <mergeCell ref="P34:U37"/>
    <mergeCell ref="K33:M33"/>
    <mergeCell ref="K36:M36"/>
    <mergeCell ref="K35:M35"/>
    <mergeCell ref="K37:M37"/>
    <mergeCell ref="K34:M34"/>
  </mergeCells>
  <conditionalFormatting sqref="M48:M52">
    <cfRule type="cellIs" dxfId="42" priority="1" operator="greaterThan">
      <formula>0</formula>
    </cfRule>
    <cfRule type="cellIs" dxfId="41" priority="2" operator="lessThan">
      <formula>0</formula>
    </cfRule>
  </conditionalFormatting>
  <pageMargins left="0.7" right="0.7" top="0.75" bottom="0.75" header="0.3" footer="0.3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/>
  </sheetPr>
  <dimension ref="A1:M36"/>
  <sheetViews>
    <sheetView showGridLines="0" workbookViewId="0">
      <selection activeCell="A16" sqref="A16"/>
    </sheetView>
  </sheetViews>
  <sheetFormatPr baseColWidth="10" defaultRowHeight="16" x14ac:dyDescent="0.2"/>
  <cols>
    <col min="1" max="1" width="12.83203125" customWidth="1"/>
    <col min="2" max="2" width="16.6640625" customWidth="1"/>
    <col min="3" max="3" width="19.33203125" customWidth="1"/>
    <col min="4" max="4" width="14.33203125" customWidth="1"/>
  </cols>
  <sheetData>
    <row r="1" spans="1:13" x14ac:dyDescent="0.2">
      <c r="A1" t="s">
        <v>0</v>
      </c>
      <c r="B1" t="s">
        <v>67</v>
      </c>
      <c r="C1" t="s">
        <v>10</v>
      </c>
      <c r="D1" t="s">
        <v>1</v>
      </c>
      <c r="F1" s="271" t="s">
        <v>62</v>
      </c>
      <c r="G1" s="272"/>
      <c r="H1" s="272"/>
      <c r="I1" s="272"/>
      <c r="J1" s="272"/>
      <c r="K1" s="272"/>
      <c r="L1" s="272"/>
      <c r="M1" s="273"/>
    </row>
    <row r="2" spans="1:13" x14ac:dyDescent="0.2">
      <c r="A2" t="s">
        <v>7</v>
      </c>
      <c r="B2" t="s">
        <v>2</v>
      </c>
      <c r="C2">
        <v>507715</v>
      </c>
      <c r="D2">
        <v>36498</v>
      </c>
      <c r="F2" s="31" t="s">
        <v>29</v>
      </c>
      <c r="G2" s="32"/>
      <c r="H2" s="32"/>
      <c r="I2" s="32"/>
      <c r="J2" s="32"/>
      <c r="K2" s="32"/>
      <c r="L2" s="32"/>
      <c r="M2" s="33"/>
    </row>
    <row r="3" spans="1:13" x14ac:dyDescent="0.2">
      <c r="A3" t="s">
        <v>7</v>
      </c>
      <c r="B3" t="s">
        <v>4</v>
      </c>
      <c r="C3">
        <v>28946</v>
      </c>
      <c r="D3">
        <v>4530</v>
      </c>
      <c r="F3" s="34" t="s">
        <v>30</v>
      </c>
      <c r="G3" s="35"/>
      <c r="H3" s="35"/>
      <c r="I3" s="35"/>
      <c r="J3" s="35"/>
      <c r="K3" s="35"/>
      <c r="L3" s="35"/>
      <c r="M3" s="36"/>
    </row>
    <row r="4" spans="1:13" x14ac:dyDescent="0.2">
      <c r="A4" t="s">
        <v>7</v>
      </c>
      <c r="B4" t="s">
        <v>8</v>
      </c>
      <c r="C4">
        <v>14011</v>
      </c>
      <c r="D4">
        <v>1523</v>
      </c>
      <c r="F4" s="34" t="s">
        <v>31</v>
      </c>
      <c r="G4" s="35"/>
      <c r="H4" s="35"/>
      <c r="I4" s="35"/>
      <c r="J4" s="35"/>
      <c r="K4" s="35"/>
      <c r="L4" s="35"/>
      <c r="M4" s="36"/>
    </row>
    <row r="5" spans="1:13" x14ac:dyDescent="0.2">
      <c r="A5" t="s">
        <v>7</v>
      </c>
      <c r="B5" t="s">
        <v>3</v>
      </c>
      <c r="C5">
        <v>222160</v>
      </c>
      <c r="D5">
        <v>118895</v>
      </c>
      <c r="F5" s="34" t="s">
        <v>32</v>
      </c>
      <c r="G5" s="35"/>
      <c r="H5" s="35"/>
      <c r="I5" s="35"/>
      <c r="J5" s="35"/>
      <c r="K5" s="35"/>
      <c r="L5" s="35"/>
      <c r="M5" s="36"/>
    </row>
    <row r="6" spans="1:13" x14ac:dyDescent="0.2">
      <c r="A6" t="s">
        <v>7</v>
      </c>
      <c r="B6" t="s">
        <v>6</v>
      </c>
      <c r="C6">
        <v>62807</v>
      </c>
      <c r="D6">
        <v>6077</v>
      </c>
      <c r="F6" s="34" t="s">
        <v>33</v>
      </c>
      <c r="G6" s="35"/>
      <c r="H6" s="35"/>
      <c r="I6" s="35"/>
      <c r="J6" s="35"/>
      <c r="K6" s="35"/>
      <c r="L6" s="35"/>
      <c r="M6" s="36"/>
    </row>
    <row r="7" spans="1:13" x14ac:dyDescent="0.2">
      <c r="A7" t="s">
        <v>7</v>
      </c>
      <c r="B7" t="s">
        <v>5</v>
      </c>
      <c r="C7">
        <v>20263</v>
      </c>
      <c r="D7">
        <v>2233</v>
      </c>
      <c r="F7" s="34" t="s">
        <v>34</v>
      </c>
      <c r="G7" s="35"/>
      <c r="H7" s="35"/>
      <c r="I7" s="35"/>
      <c r="J7" s="35"/>
      <c r="K7" s="35"/>
      <c r="L7" s="35"/>
      <c r="M7" s="36"/>
    </row>
    <row r="8" spans="1:13" x14ac:dyDescent="0.2">
      <c r="A8" t="s">
        <v>9</v>
      </c>
      <c r="B8" t="s">
        <v>3</v>
      </c>
      <c r="C8">
        <v>85442</v>
      </c>
      <c r="D8">
        <v>63889</v>
      </c>
      <c r="F8" s="34" t="s">
        <v>35</v>
      </c>
      <c r="G8" s="35"/>
      <c r="H8" s="35"/>
      <c r="I8" s="35"/>
      <c r="J8" s="35"/>
      <c r="K8" s="35"/>
      <c r="L8" s="35"/>
      <c r="M8" s="36"/>
    </row>
    <row r="9" spans="1:13" x14ac:dyDescent="0.2">
      <c r="A9" t="s">
        <v>9</v>
      </c>
      <c r="B9" t="s">
        <v>4</v>
      </c>
      <c r="C9">
        <v>11545</v>
      </c>
      <c r="D9">
        <v>1455</v>
      </c>
      <c r="F9" s="34" t="s">
        <v>36</v>
      </c>
      <c r="G9" s="35"/>
      <c r="H9" s="35"/>
      <c r="I9" s="35"/>
      <c r="J9" s="35"/>
      <c r="K9" s="35"/>
      <c r="L9" s="35"/>
      <c r="M9" s="36"/>
    </row>
    <row r="10" spans="1:13" x14ac:dyDescent="0.2">
      <c r="A10" t="s">
        <v>9</v>
      </c>
      <c r="B10" t="s">
        <v>5</v>
      </c>
      <c r="C10">
        <v>12258</v>
      </c>
      <c r="D10">
        <v>1037</v>
      </c>
      <c r="F10" s="34" t="s">
        <v>37</v>
      </c>
      <c r="G10" s="35"/>
      <c r="H10" s="35"/>
      <c r="I10" s="35"/>
      <c r="J10" s="35"/>
      <c r="K10" s="35"/>
      <c r="L10" s="35"/>
      <c r="M10" s="36"/>
    </row>
    <row r="11" spans="1:13" x14ac:dyDescent="0.2">
      <c r="A11" t="s">
        <v>9</v>
      </c>
      <c r="B11" t="s">
        <v>2</v>
      </c>
      <c r="C11">
        <v>235857</v>
      </c>
      <c r="D11">
        <v>16231</v>
      </c>
      <c r="F11" s="34" t="s">
        <v>38</v>
      </c>
      <c r="G11" s="35"/>
      <c r="H11" s="35"/>
      <c r="I11" s="35"/>
      <c r="J11" s="35"/>
      <c r="K11" s="35"/>
      <c r="L11" s="35"/>
      <c r="M11" s="36"/>
    </row>
    <row r="12" spans="1:13" x14ac:dyDescent="0.2">
      <c r="A12" t="s">
        <v>9</v>
      </c>
      <c r="B12" t="s">
        <v>8</v>
      </c>
      <c r="C12">
        <v>9170</v>
      </c>
      <c r="D12">
        <v>679</v>
      </c>
      <c r="F12" s="34" t="s">
        <v>66</v>
      </c>
      <c r="G12" s="35"/>
      <c r="H12" s="35"/>
      <c r="I12" s="35"/>
      <c r="J12" s="35"/>
      <c r="K12" s="35"/>
      <c r="L12" s="35"/>
      <c r="M12" s="36"/>
    </row>
    <row r="13" spans="1:13" x14ac:dyDescent="0.2">
      <c r="A13" t="s">
        <v>9</v>
      </c>
      <c r="B13" t="s">
        <v>6</v>
      </c>
      <c r="C13">
        <v>29748</v>
      </c>
      <c r="D13">
        <v>2232</v>
      </c>
      <c r="F13" s="34" t="s">
        <v>39</v>
      </c>
      <c r="G13" s="35"/>
      <c r="H13" s="35"/>
      <c r="I13" s="35"/>
      <c r="J13" s="35"/>
      <c r="K13" s="35"/>
      <c r="L13" s="35"/>
      <c r="M13" s="36"/>
    </row>
    <row r="14" spans="1:13" x14ac:dyDescent="0.2">
      <c r="F14" s="34" t="s">
        <v>40</v>
      </c>
      <c r="G14" s="35"/>
      <c r="H14" s="35"/>
      <c r="I14" s="35"/>
      <c r="J14" s="35"/>
      <c r="K14" s="35"/>
      <c r="L14" s="35"/>
      <c r="M14" s="36"/>
    </row>
    <row r="15" spans="1:13" x14ac:dyDescent="0.2">
      <c r="F15" s="34" t="s">
        <v>41</v>
      </c>
      <c r="G15" s="35"/>
      <c r="H15" s="35"/>
      <c r="I15" s="35"/>
      <c r="J15" s="35"/>
      <c r="K15" s="35"/>
      <c r="L15" s="35"/>
      <c r="M15" s="36"/>
    </row>
    <row r="16" spans="1:13" x14ac:dyDescent="0.2">
      <c r="F16" s="34" t="s">
        <v>42</v>
      </c>
      <c r="G16" s="35"/>
      <c r="H16" s="35"/>
      <c r="I16" s="35"/>
      <c r="J16" s="35"/>
      <c r="K16" s="35"/>
      <c r="L16" s="35"/>
      <c r="M16" s="36"/>
    </row>
    <row r="17" spans="6:13" x14ac:dyDescent="0.2">
      <c r="F17" s="34" t="s">
        <v>43</v>
      </c>
      <c r="G17" s="35"/>
      <c r="H17" s="35"/>
      <c r="I17" s="35"/>
      <c r="J17" s="35"/>
      <c r="K17" s="35"/>
      <c r="L17" s="35"/>
      <c r="M17" s="36"/>
    </row>
    <row r="18" spans="6:13" x14ac:dyDescent="0.2">
      <c r="F18" s="34" t="s">
        <v>44</v>
      </c>
      <c r="G18" s="35"/>
      <c r="H18" s="35"/>
      <c r="I18" s="35"/>
      <c r="J18" s="35"/>
      <c r="K18" s="35"/>
      <c r="L18" s="35"/>
      <c r="M18" s="36"/>
    </row>
    <row r="19" spans="6:13" x14ac:dyDescent="0.2">
      <c r="F19" s="34" t="s">
        <v>45</v>
      </c>
      <c r="G19" s="35"/>
      <c r="H19" s="35"/>
      <c r="I19" s="35"/>
      <c r="J19" s="35"/>
      <c r="K19" s="35"/>
      <c r="L19" s="35"/>
      <c r="M19" s="36"/>
    </row>
    <row r="20" spans="6:13" x14ac:dyDescent="0.2">
      <c r="F20" s="34" t="s">
        <v>46</v>
      </c>
      <c r="G20" s="35"/>
      <c r="H20" s="35"/>
      <c r="I20" s="35"/>
      <c r="J20" s="35"/>
      <c r="K20" s="35"/>
      <c r="L20" s="35"/>
      <c r="M20" s="36"/>
    </row>
    <row r="21" spans="6:13" x14ac:dyDescent="0.2">
      <c r="F21" s="34" t="s">
        <v>47</v>
      </c>
      <c r="G21" s="35"/>
      <c r="H21" s="35"/>
      <c r="I21" s="35"/>
      <c r="J21" s="35"/>
      <c r="K21" s="35"/>
      <c r="L21" s="35"/>
      <c r="M21" s="36"/>
    </row>
    <row r="22" spans="6:13" x14ac:dyDescent="0.2">
      <c r="F22" s="34" t="s">
        <v>48</v>
      </c>
      <c r="G22" s="35"/>
      <c r="H22" s="35"/>
      <c r="I22" s="35"/>
      <c r="J22" s="35"/>
      <c r="K22" s="35"/>
      <c r="L22" s="35"/>
      <c r="M22" s="36"/>
    </row>
    <row r="23" spans="6:13" x14ac:dyDescent="0.2">
      <c r="F23" s="34" t="s">
        <v>49</v>
      </c>
      <c r="G23" s="35"/>
      <c r="H23" s="35"/>
      <c r="I23" s="35"/>
      <c r="J23" s="35"/>
      <c r="K23" s="35"/>
      <c r="L23" s="35"/>
      <c r="M23" s="36"/>
    </row>
    <row r="24" spans="6:13" x14ac:dyDescent="0.2">
      <c r="F24" s="34" t="s">
        <v>50</v>
      </c>
      <c r="G24" s="35"/>
      <c r="H24" s="35"/>
      <c r="I24" s="35"/>
      <c r="J24" s="35"/>
      <c r="K24" s="35"/>
      <c r="L24" s="35"/>
      <c r="M24" s="36"/>
    </row>
    <row r="25" spans="6:13" x14ac:dyDescent="0.2">
      <c r="F25" s="34" t="s">
        <v>42</v>
      </c>
      <c r="G25" s="35"/>
      <c r="H25" s="35"/>
      <c r="I25" s="35"/>
      <c r="J25" s="35"/>
      <c r="K25" s="35"/>
      <c r="L25" s="35"/>
      <c r="M25" s="36"/>
    </row>
    <row r="26" spans="6:13" x14ac:dyDescent="0.2">
      <c r="F26" s="34" t="s">
        <v>51</v>
      </c>
      <c r="G26" s="35"/>
      <c r="H26" s="35"/>
      <c r="I26" s="35"/>
      <c r="J26" s="35"/>
      <c r="K26" s="35"/>
      <c r="L26" s="35"/>
      <c r="M26" s="36"/>
    </row>
    <row r="27" spans="6:13" x14ac:dyDescent="0.2">
      <c r="F27" s="34" t="s">
        <v>52</v>
      </c>
      <c r="G27" s="35"/>
      <c r="H27" s="35"/>
      <c r="I27" s="35"/>
      <c r="J27" s="35"/>
      <c r="K27" s="35"/>
      <c r="L27" s="35"/>
      <c r="M27" s="36"/>
    </row>
    <row r="28" spans="6:13" x14ac:dyDescent="0.2">
      <c r="F28" s="34" t="s">
        <v>53</v>
      </c>
      <c r="G28" s="35"/>
      <c r="H28" s="35"/>
      <c r="I28" s="35"/>
      <c r="J28" s="35"/>
      <c r="K28" s="35"/>
      <c r="L28" s="35"/>
      <c r="M28" s="36"/>
    </row>
    <row r="29" spans="6:13" x14ac:dyDescent="0.2">
      <c r="F29" s="34" t="s">
        <v>54</v>
      </c>
      <c r="G29" s="35"/>
      <c r="H29" s="35"/>
      <c r="I29" s="35"/>
      <c r="J29" s="35"/>
      <c r="K29" s="35"/>
      <c r="L29" s="35"/>
      <c r="M29" s="36"/>
    </row>
    <row r="30" spans="6:13" x14ac:dyDescent="0.2">
      <c r="F30" s="34" t="s">
        <v>55</v>
      </c>
      <c r="G30" s="35"/>
      <c r="H30" s="35"/>
      <c r="I30" s="35"/>
      <c r="J30" s="35"/>
      <c r="K30" s="35"/>
      <c r="L30" s="35"/>
      <c r="M30" s="36"/>
    </row>
    <row r="31" spans="6:13" x14ac:dyDescent="0.2">
      <c r="F31" s="34" t="s">
        <v>56</v>
      </c>
      <c r="G31" s="35"/>
      <c r="H31" s="35"/>
      <c r="I31" s="35"/>
      <c r="J31" s="35"/>
      <c r="K31" s="35"/>
      <c r="L31" s="35"/>
      <c r="M31" s="36"/>
    </row>
    <row r="32" spans="6:13" x14ac:dyDescent="0.2">
      <c r="F32" s="34" t="s">
        <v>57</v>
      </c>
      <c r="G32" s="35"/>
      <c r="H32" s="35"/>
      <c r="I32" s="35"/>
      <c r="J32" s="35"/>
      <c r="K32" s="35"/>
      <c r="L32" s="35"/>
      <c r="M32" s="36"/>
    </row>
    <row r="33" spans="6:13" x14ac:dyDescent="0.2">
      <c r="F33" s="34" t="s">
        <v>58</v>
      </c>
      <c r="G33" s="35"/>
      <c r="H33" s="35"/>
      <c r="I33" s="35"/>
      <c r="J33" s="35"/>
      <c r="K33" s="35"/>
      <c r="L33" s="35"/>
      <c r="M33" s="36"/>
    </row>
    <row r="34" spans="6:13" x14ac:dyDescent="0.2">
      <c r="F34" s="34" t="s">
        <v>59</v>
      </c>
      <c r="G34" s="35"/>
      <c r="H34" s="35"/>
      <c r="I34" s="35"/>
      <c r="J34" s="35"/>
      <c r="K34" s="35"/>
      <c r="L34" s="35"/>
      <c r="M34" s="36"/>
    </row>
    <row r="35" spans="6:13" x14ac:dyDescent="0.2">
      <c r="F35" s="34" t="s">
        <v>60</v>
      </c>
      <c r="G35" s="35"/>
      <c r="H35" s="35"/>
      <c r="I35" s="35"/>
      <c r="J35" s="35"/>
      <c r="K35" s="35"/>
      <c r="L35" s="35"/>
      <c r="M35" s="36"/>
    </row>
    <row r="36" spans="6:13" x14ac:dyDescent="0.2">
      <c r="F36" s="37" t="s">
        <v>61</v>
      </c>
      <c r="G36" s="38"/>
      <c r="H36" s="38"/>
      <c r="I36" s="38"/>
      <c r="J36" s="38"/>
      <c r="K36" s="38"/>
      <c r="L36" s="38"/>
      <c r="M36" s="39"/>
    </row>
  </sheetData>
  <mergeCells count="1">
    <mergeCell ref="F1:M1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B3F7C-E407-8B4B-9DAA-920BF69D3BD9}">
  <sheetPr>
    <tabColor theme="2"/>
  </sheetPr>
  <dimension ref="A1:P41"/>
  <sheetViews>
    <sheetView showGridLines="0" workbookViewId="0">
      <selection activeCell="A17" sqref="A17"/>
    </sheetView>
  </sheetViews>
  <sheetFormatPr baseColWidth="10" defaultRowHeight="16" x14ac:dyDescent="0.2"/>
  <cols>
    <col min="1" max="1" width="12.83203125" customWidth="1"/>
    <col min="3" max="3" width="15.33203125" customWidth="1"/>
    <col min="4" max="4" width="21.5" customWidth="1"/>
    <col min="5" max="5" width="19" customWidth="1"/>
    <col min="6" max="6" width="21.33203125" customWidth="1"/>
  </cols>
  <sheetData>
    <row r="1" spans="1:16" x14ac:dyDescent="0.2">
      <c r="A1" t="s">
        <v>0</v>
      </c>
      <c r="B1" t="s">
        <v>81</v>
      </c>
      <c r="C1" t="s">
        <v>80</v>
      </c>
      <c r="D1" t="s">
        <v>79</v>
      </c>
      <c r="E1" t="s">
        <v>78</v>
      </c>
      <c r="F1" t="s">
        <v>77</v>
      </c>
      <c r="H1" s="271" t="s">
        <v>62</v>
      </c>
      <c r="I1" s="272"/>
      <c r="J1" s="272"/>
      <c r="K1" s="272"/>
      <c r="L1" s="272"/>
      <c r="M1" s="272"/>
      <c r="N1" s="272"/>
      <c r="O1" s="272"/>
      <c r="P1" s="273"/>
    </row>
    <row r="2" spans="1:16" x14ac:dyDescent="0.2">
      <c r="A2" t="s">
        <v>7</v>
      </c>
      <c r="B2" t="s">
        <v>76</v>
      </c>
      <c r="C2">
        <v>372750</v>
      </c>
      <c r="D2">
        <v>181438</v>
      </c>
      <c r="E2">
        <v>156303</v>
      </c>
      <c r="F2">
        <v>46079</v>
      </c>
      <c r="H2" s="31" t="s">
        <v>87</v>
      </c>
      <c r="I2" s="32"/>
      <c r="J2" s="32"/>
      <c r="K2" s="32"/>
      <c r="L2" s="32"/>
      <c r="M2" s="32"/>
      <c r="N2" s="32"/>
      <c r="O2" s="32"/>
      <c r="P2" s="33"/>
    </row>
    <row r="3" spans="1:16" x14ac:dyDescent="0.2">
      <c r="A3" t="s">
        <v>7</v>
      </c>
      <c r="B3" t="s">
        <v>75</v>
      </c>
      <c r="C3">
        <v>363912</v>
      </c>
      <c r="D3">
        <v>178471</v>
      </c>
      <c r="E3">
        <v>151913</v>
      </c>
      <c r="F3">
        <v>51200</v>
      </c>
      <c r="H3" s="34"/>
      <c r="I3" s="35"/>
      <c r="J3" s="35"/>
      <c r="K3" s="35"/>
      <c r="L3" s="35"/>
      <c r="M3" s="35"/>
      <c r="N3" s="35"/>
      <c r="O3" s="35"/>
      <c r="P3" s="36"/>
    </row>
    <row r="4" spans="1:16" x14ac:dyDescent="0.2">
      <c r="A4" t="s">
        <v>7</v>
      </c>
      <c r="B4" t="s">
        <v>74</v>
      </c>
      <c r="C4">
        <v>377291</v>
      </c>
      <c r="D4">
        <v>183146</v>
      </c>
      <c r="E4">
        <v>171373</v>
      </c>
      <c r="F4">
        <v>165378</v>
      </c>
      <c r="H4" s="34" t="s">
        <v>31</v>
      </c>
      <c r="I4" s="35"/>
      <c r="J4" s="35"/>
      <c r="K4" s="35"/>
      <c r="L4" s="35"/>
      <c r="M4" s="35"/>
      <c r="N4" s="35"/>
      <c r="O4" s="35"/>
      <c r="P4" s="36"/>
    </row>
    <row r="5" spans="1:16" x14ac:dyDescent="0.2">
      <c r="A5" t="s">
        <v>7</v>
      </c>
      <c r="B5" t="s">
        <v>73</v>
      </c>
      <c r="C5">
        <v>363390</v>
      </c>
      <c r="D5">
        <v>155875</v>
      </c>
      <c r="E5">
        <v>172426</v>
      </c>
      <c r="F5">
        <v>171411</v>
      </c>
      <c r="H5" s="34" t="s">
        <v>88</v>
      </c>
      <c r="I5" s="35"/>
      <c r="J5" s="35"/>
      <c r="K5" s="35"/>
      <c r="L5" s="35"/>
      <c r="M5" s="35"/>
      <c r="N5" s="35"/>
      <c r="O5" s="35"/>
      <c r="P5" s="36"/>
    </row>
    <row r="6" spans="1:16" x14ac:dyDescent="0.2">
      <c r="A6" t="s">
        <v>7</v>
      </c>
      <c r="B6" t="s">
        <v>72</v>
      </c>
      <c r="C6">
        <v>361434</v>
      </c>
      <c r="D6">
        <v>185522</v>
      </c>
      <c r="E6">
        <v>173055</v>
      </c>
      <c r="F6">
        <v>171791</v>
      </c>
      <c r="H6" s="34" t="s">
        <v>89</v>
      </c>
      <c r="I6" s="35"/>
      <c r="J6" s="35"/>
      <c r="K6" s="35"/>
      <c r="L6" s="35"/>
      <c r="M6" s="35"/>
      <c r="N6" s="35"/>
      <c r="O6" s="35"/>
      <c r="P6" s="36"/>
    </row>
    <row r="7" spans="1:16" x14ac:dyDescent="0.2">
      <c r="A7" t="s">
        <v>7</v>
      </c>
      <c r="B7" t="s">
        <v>71</v>
      </c>
      <c r="C7">
        <v>356508</v>
      </c>
      <c r="D7">
        <v>130457</v>
      </c>
      <c r="E7">
        <v>167554</v>
      </c>
      <c r="F7">
        <v>166477</v>
      </c>
      <c r="H7" s="34" t="s">
        <v>90</v>
      </c>
      <c r="I7" s="35"/>
      <c r="J7" s="35"/>
      <c r="K7" s="35"/>
      <c r="L7" s="35"/>
      <c r="M7" s="35"/>
      <c r="N7" s="35"/>
      <c r="O7" s="35"/>
      <c r="P7" s="36"/>
    </row>
    <row r="8" spans="1:16" x14ac:dyDescent="0.2">
      <c r="A8" t="s">
        <v>7</v>
      </c>
      <c r="B8" t="s">
        <v>70</v>
      </c>
      <c r="C8">
        <v>356141</v>
      </c>
      <c r="D8">
        <v>120008</v>
      </c>
      <c r="E8">
        <v>166356</v>
      </c>
      <c r="F8">
        <v>164813</v>
      </c>
      <c r="H8" s="34" t="s">
        <v>91</v>
      </c>
      <c r="I8" s="35"/>
      <c r="J8" s="35"/>
      <c r="K8" s="35"/>
      <c r="L8" s="35"/>
      <c r="M8" s="35"/>
      <c r="N8" s="35"/>
      <c r="O8" s="35"/>
      <c r="P8" s="36"/>
    </row>
    <row r="9" spans="1:16" x14ac:dyDescent="0.2">
      <c r="A9" t="s">
        <v>9</v>
      </c>
      <c r="B9" t="s">
        <v>76</v>
      </c>
      <c r="C9">
        <v>184829</v>
      </c>
      <c r="D9">
        <v>98918</v>
      </c>
      <c r="E9">
        <v>92737</v>
      </c>
      <c r="F9">
        <v>26659</v>
      </c>
      <c r="H9" s="34" t="s">
        <v>92</v>
      </c>
      <c r="I9" s="35"/>
      <c r="J9" s="35"/>
      <c r="K9" s="35"/>
      <c r="L9" s="35"/>
      <c r="M9" s="35"/>
      <c r="N9" s="35"/>
      <c r="O9" s="35"/>
      <c r="P9" s="36"/>
    </row>
    <row r="10" spans="1:16" x14ac:dyDescent="0.2">
      <c r="A10" t="s">
        <v>9</v>
      </c>
      <c r="B10" t="s">
        <v>75</v>
      </c>
      <c r="C10">
        <v>181743</v>
      </c>
      <c r="D10">
        <v>81088</v>
      </c>
      <c r="E10">
        <v>90237</v>
      </c>
      <c r="F10">
        <v>29370</v>
      </c>
      <c r="H10" s="34" t="s">
        <v>93</v>
      </c>
      <c r="I10" s="35"/>
      <c r="J10" s="35"/>
      <c r="K10" s="35"/>
      <c r="L10" s="35"/>
      <c r="M10" s="35"/>
      <c r="N10" s="35"/>
      <c r="O10" s="35"/>
      <c r="P10" s="36"/>
    </row>
    <row r="11" spans="1:16" x14ac:dyDescent="0.2">
      <c r="A11" t="s">
        <v>9</v>
      </c>
      <c r="B11" t="s">
        <v>74</v>
      </c>
      <c r="C11">
        <v>180302</v>
      </c>
      <c r="D11">
        <v>102076</v>
      </c>
      <c r="E11">
        <v>96740</v>
      </c>
      <c r="F11">
        <v>93679</v>
      </c>
      <c r="H11" s="34" t="s">
        <v>41</v>
      </c>
      <c r="I11" s="35"/>
      <c r="J11" s="35"/>
      <c r="K11" s="35"/>
      <c r="L11" s="35"/>
      <c r="M11" s="35"/>
      <c r="N11" s="35"/>
      <c r="O11" s="35"/>
      <c r="P11" s="36"/>
    </row>
    <row r="12" spans="1:16" x14ac:dyDescent="0.2">
      <c r="A12" t="s">
        <v>9</v>
      </c>
      <c r="B12" t="s">
        <v>73</v>
      </c>
      <c r="C12">
        <v>186336</v>
      </c>
      <c r="D12">
        <v>96334</v>
      </c>
      <c r="E12">
        <v>97752</v>
      </c>
      <c r="F12">
        <v>97072</v>
      </c>
      <c r="H12" s="34" t="s">
        <v>94</v>
      </c>
      <c r="I12" s="35"/>
      <c r="J12" s="35"/>
      <c r="K12" s="35"/>
      <c r="L12" s="35"/>
      <c r="M12" s="35"/>
      <c r="N12" s="35"/>
      <c r="O12" s="35"/>
      <c r="P12" s="36"/>
    </row>
    <row r="13" spans="1:16" x14ac:dyDescent="0.2">
      <c r="A13" t="s">
        <v>9</v>
      </c>
      <c r="B13" t="s">
        <v>72</v>
      </c>
      <c r="C13">
        <v>195982</v>
      </c>
      <c r="D13">
        <v>98762</v>
      </c>
      <c r="E13">
        <v>100483</v>
      </c>
      <c r="F13">
        <v>99468</v>
      </c>
      <c r="H13" s="34" t="s">
        <v>95</v>
      </c>
      <c r="I13" s="35"/>
      <c r="J13" s="35"/>
      <c r="K13" s="35"/>
      <c r="L13" s="35"/>
      <c r="M13" s="35"/>
      <c r="N13" s="35"/>
      <c r="O13" s="35"/>
      <c r="P13" s="36"/>
    </row>
    <row r="14" spans="1:16" x14ac:dyDescent="0.2">
      <c r="A14" t="s">
        <v>9</v>
      </c>
      <c r="B14" t="s">
        <v>71</v>
      </c>
      <c r="C14">
        <v>194469</v>
      </c>
      <c r="D14">
        <v>95236</v>
      </c>
      <c r="E14">
        <v>98884</v>
      </c>
      <c r="F14">
        <v>98152</v>
      </c>
      <c r="H14" s="34" t="s">
        <v>96</v>
      </c>
      <c r="I14" s="35"/>
      <c r="J14" s="35"/>
      <c r="K14" s="35"/>
      <c r="L14" s="35"/>
      <c r="M14" s="35"/>
      <c r="N14" s="35"/>
      <c r="O14" s="35"/>
      <c r="P14" s="36"/>
    </row>
    <row r="15" spans="1:16" x14ac:dyDescent="0.2">
      <c r="A15" t="s">
        <v>9</v>
      </c>
      <c r="B15" t="s">
        <v>70</v>
      </c>
      <c r="C15">
        <v>197555</v>
      </c>
      <c r="D15">
        <v>99802</v>
      </c>
      <c r="E15">
        <v>98239</v>
      </c>
      <c r="F15">
        <v>97325</v>
      </c>
      <c r="H15" s="34" t="s">
        <v>97</v>
      </c>
      <c r="I15" s="35"/>
      <c r="J15" s="35"/>
      <c r="K15" s="35"/>
      <c r="L15" s="35"/>
      <c r="M15" s="35"/>
      <c r="N15" s="35"/>
      <c r="O15" s="35"/>
      <c r="P15" s="36"/>
    </row>
    <row r="16" spans="1:16" x14ac:dyDescent="0.2">
      <c r="H16" s="34" t="s">
        <v>98</v>
      </c>
      <c r="I16" s="35"/>
      <c r="J16" s="35"/>
      <c r="K16" s="35"/>
      <c r="L16" s="35"/>
      <c r="M16" s="35"/>
      <c r="N16" s="35"/>
      <c r="O16" s="35"/>
      <c r="P16" s="36"/>
    </row>
    <row r="17" spans="8:16" x14ac:dyDescent="0.2">
      <c r="H17" s="34" t="s">
        <v>99</v>
      </c>
      <c r="I17" s="35"/>
      <c r="J17" s="35"/>
      <c r="K17" s="35"/>
      <c r="L17" s="35"/>
      <c r="M17" s="35"/>
      <c r="N17" s="35"/>
      <c r="O17" s="35"/>
      <c r="P17" s="36"/>
    </row>
    <row r="18" spans="8:16" x14ac:dyDescent="0.2">
      <c r="H18" s="34" t="s">
        <v>100</v>
      </c>
      <c r="I18" s="35"/>
      <c r="J18" s="35"/>
      <c r="K18" s="35"/>
      <c r="L18" s="35"/>
      <c r="M18" s="35"/>
      <c r="N18" s="35"/>
      <c r="O18" s="35"/>
      <c r="P18" s="36"/>
    </row>
    <row r="19" spans="8:16" x14ac:dyDescent="0.2">
      <c r="H19" s="34" t="s">
        <v>101</v>
      </c>
      <c r="I19" s="35"/>
      <c r="J19" s="35"/>
      <c r="K19" s="35"/>
      <c r="L19" s="35"/>
      <c r="M19" s="35"/>
      <c r="N19" s="35"/>
      <c r="O19" s="35"/>
      <c r="P19" s="36"/>
    </row>
    <row r="20" spans="8:16" x14ac:dyDescent="0.2">
      <c r="H20" s="34" t="s">
        <v>50</v>
      </c>
      <c r="I20" s="35"/>
      <c r="J20" s="35"/>
      <c r="K20" s="35"/>
      <c r="L20" s="35"/>
      <c r="M20" s="35"/>
      <c r="N20" s="35"/>
      <c r="O20" s="35"/>
      <c r="P20" s="36"/>
    </row>
    <row r="21" spans="8:16" x14ac:dyDescent="0.2">
      <c r="H21" s="34" t="s">
        <v>102</v>
      </c>
      <c r="I21" s="35"/>
      <c r="J21" s="35"/>
      <c r="K21" s="35"/>
      <c r="L21" s="35"/>
      <c r="M21" s="35"/>
      <c r="N21" s="35"/>
      <c r="O21" s="35"/>
      <c r="P21" s="36"/>
    </row>
    <row r="22" spans="8:16" x14ac:dyDescent="0.2">
      <c r="H22" s="34" t="s">
        <v>103</v>
      </c>
      <c r="I22" s="35"/>
      <c r="J22" s="35"/>
      <c r="K22" s="35"/>
      <c r="L22" s="35"/>
      <c r="M22" s="35"/>
      <c r="N22" s="35"/>
      <c r="O22" s="35"/>
      <c r="P22" s="36"/>
    </row>
    <row r="23" spans="8:16" x14ac:dyDescent="0.2">
      <c r="H23" s="34" t="s">
        <v>104</v>
      </c>
      <c r="I23" s="35"/>
      <c r="J23" s="35"/>
      <c r="K23" s="35"/>
      <c r="L23" s="35"/>
      <c r="M23" s="35"/>
      <c r="N23" s="35"/>
      <c r="O23" s="35"/>
      <c r="P23" s="36"/>
    </row>
    <row r="24" spans="8:16" x14ac:dyDescent="0.2">
      <c r="H24" s="34" t="s">
        <v>105</v>
      </c>
      <c r="I24" s="35"/>
      <c r="J24" s="35"/>
      <c r="K24" s="35"/>
      <c r="L24" s="35"/>
      <c r="M24" s="35"/>
      <c r="N24" s="35"/>
      <c r="O24" s="35"/>
      <c r="P24" s="36"/>
    </row>
    <row r="25" spans="8:16" x14ac:dyDescent="0.2">
      <c r="H25" s="34" t="s">
        <v>106</v>
      </c>
      <c r="I25" s="35"/>
      <c r="J25" s="35"/>
      <c r="K25" s="35"/>
      <c r="L25" s="35"/>
      <c r="M25" s="35"/>
      <c r="N25" s="35"/>
      <c r="O25" s="35"/>
      <c r="P25" s="36"/>
    </row>
    <row r="26" spans="8:16" x14ac:dyDescent="0.2">
      <c r="H26" s="34" t="s">
        <v>107</v>
      </c>
      <c r="I26" s="35"/>
      <c r="J26" s="35"/>
      <c r="K26" s="35"/>
      <c r="L26" s="35"/>
      <c r="M26" s="35"/>
      <c r="N26" s="35"/>
      <c r="O26" s="35"/>
      <c r="P26" s="36"/>
    </row>
    <row r="27" spans="8:16" x14ac:dyDescent="0.2">
      <c r="H27" s="34" t="s">
        <v>108</v>
      </c>
      <c r="I27" s="35"/>
      <c r="J27" s="35"/>
      <c r="K27" s="35"/>
      <c r="L27" s="35"/>
      <c r="M27" s="35"/>
      <c r="N27" s="35"/>
      <c r="O27" s="35"/>
      <c r="P27" s="36"/>
    </row>
    <row r="28" spans="8:16" x14ac:dyDescent="0.2">
      <c r="H28" s="34" t="s">
        <v>109</v>
      </c>
      <c r="I28" s="35"/>
      <c r="J28" s="35"/>
      <c r="K28" s="35"/>
      <c r="L28" s="35"/>
      <c r="M28" s="35"/>
      <c r="N28" s="35"/>
      <c r="O28" s="35"/>
      <c r="P28" s="36"/>
    </row>
    <row r="29" spans="8:16" x14ac:dyDescent="0.2">
      <c r="H29" s="34" t="s">
        <v>110</v>
      </c>
      <c r="I29" s="35"/>
      <c r="J29" s="35"/>
      <c r="K29" s="35"/>
      <c r="L29" s="35"/>
      <c r="M29" s="35"/>
      <c r="N29" s="35"/>
      <c r="O29" s="35"/>
      <c r="P29" s="36"/>
    </row>
    <row r="30" spans="8:16" x14ac:dyDescent="0.2">
      <c r="H30" s="34" t="s">
        <v>111</v>
      </c>
      <c r="I30" s="35"/>
      <c r="J30" s="35"/>
      <c r="K30" s="35"/>
      <c r="L30" s="35"/>
      <c r="M30" s="35"/>
      <c r="N30" s="35"/>
      <c r="O30" s="35"/>
      <c r="P30" s="36"/>
    </row>
    <row r="31" spans="8:16" x14ac:dyDescent="0.2">
      <c r="H31" s="34" t="s">
        <v>112</v>
      </c>
      <c r="I31" s="35"/>
      <c r="J31" s="35"/>
      <c r="K31" s="35"/>
      <c r="L31" s="35"/>
      <c r="M31" s="35"/>
      <c r="N31" s="35"/>
      <c r="O31" s="35"/>
      <c r="P31" s="36"/>
    </row>
    <row r="32" spans="8:16" x14ac:dyDescent="0.2">
      <c r="H32" s="34" t="s">
        <v>113</v>
      </c>
      <c r="I32" s="35"/>
      <c r="J32" s="35"/>
      <c r="K32" s="35"/>
      <c r="L32" s="35"/>
      <c r="M32" s="35"/>
      <c r="N32" s="35"/>
      <c r="O32" s="35"/>
      <c r="P32" s="36"/>
    </row>
    <row r="33" spans="8:16" x14ac:dyDescent="0.2">
      <c r="H33" s="34" t="s">
        <v>114</v>
      </c>
      <c r="I33" s="35"/>
      <c r="J33" s="35"/>
      <c r="K33" s="35"/>
      <c r="L33" s="35"/>
      <c r="M33" s="35"/>
      <c r="N33" s="35"/>
      <c r="O33" s="35"/>
      <c r="P33" s="36"/>
    </row>
    <row r="34" spans="8:16" x14ac:dyDescent="0.2">
      <c r="H34" s="34" t="s">
        <v>115</v>
      </c>
      <c r="I34" s="35"/>
      <c r="J34" s="35"/>
      <c r="K34" s="35"/>
      <c r="L34" s="35"/>
      <c r="M34" s="35"/>
      <c r="N34" s="35"/>
      <c r="O34" s="35"/>
      <c r="P34" s="36"/>
    </row>
    <row r="35" spans="8:16" x14ac:dyDescent="0.2">
      <c r="H35" s="34" t="s">
        <v>116</v>
      </c>
      <c r="I35" s="35"/>
      <c r="J35" s="35"/>
      <c r="K35" s="35"/>
      <c r="L35" s="35"/>
      <c r="M35" s="35"/>
      <c r="N35" s="35"/>
      <c r="O35" s="35"/>
      <c r="P35" s="36"/>
    </row>
    <row r="36" spans="8:16" x14ac:dyDescent="0.2">
      <c r="H36" s="34" t="s">
        <v>117</v>
      </c>
      <c r="I36" s="35"/>
      <c r="J36" s="35"/>
      <c r="K36" s="35"/>
      <c r="L36" s="35"/>
      <c r="M36" s="35"/>
      <c r="N36" s="35"/>
      <c r="O36" s="35"/>
      <c r="P36" s="36"/>
    </row>
    <row r="37" spans="8:16" x14ac:dyDescent="0.2">
      <c r="H37" s="34" t="s">
        <v>88</v>
      </c>
      <c r="I37" s="35"/>
      <c r="J37" s="35"/>
      <c r="K37" s="35"/>
      <c r="L37" s="35"/>
      <c r="M37" s="35"/>
      <c r="N37" s="35"/>
      <c r="O37" s="35"/>
      <c r="P37" s="36"/>
    </row>
    <row r="38" spans="8:16" x14ac:dyDescent="0.2">
      <c r="H38" s="34" t="s">
        <v>89</v>
      </c>
      <c r="I38" s="35"/>
      <c r="J38" s="35"/>
      <c r="K38" s="35"/>
      <c r="L38" s="35"/>
      <c r="M38" s="35"/>
      <c r="N38" s="35"/>
      <c r="O38" s="35"/>
      <c r="P38" s="36"/>
    </row>
    <row r="39" spans="8:16" x14ac:dyDescent="0.2">
      <c r="H39" s="34" t="s">
        <v>118</v>
      </c>
      <c r="I39" s="35"/>
      <c r="J39" s="35"/>
      <c r="K39" s="35"/>
      <c r="L39" s="35"/>
      <c r="M39" s="35"/>
      <c r="N39" s="35"/>
      <c r="O39" s="35"/>
      <c r="P39" s="36"/>
    </row>
    <row r="40" spans="8:16" x14ac:dyDescent="0.2">
      <c r="H40" s="34" t="s">
        <v>88</v>
      </c>
      <c r="I40" s="35"/>
      <c r="J40" s="35"/>
      <c r="K40" s="35"/>
      <c r="L40" s="35"/>
      <c r="M40" s="35"/>
      <c r="N40" s="35"/>
      <c r="O40" s="35"/>
      <c r="P40" s="36"/>
    </row>
    <row r="41" spans="8:16" x14ac:dyDescent="0.2">
      <c r="H41" s="37" t="s">
        <v>119</v>
      </c>
      <c r="I41" s="38"/>
      <c r="J41" s="38"/>
      <c r="K41" s="38"/>
      <c r="L41" s="38"/>
      <c r="M41" s="38"/>
      <c r="N41" s="38"/>
      <c r="O41" s="38"/>
      <c r="P41" s="39"/>
    </row>
  </sheetData>
  <mergeCells count="1">
    <mergeCell ref="H1:P1"/>
  </mergeCell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0BD1-57FB-DA4D-95C4-A56D4CF368E7}">
  <sheetPr>
    <tabColor theme="2"/>
  </sheetPr>
  <dimension ref="A1:O69"/>
  <sheetViews>
    <sheetView showGridLines="0" workbookViewId="0"/>
  </sheetViews>
  <sheetFormatPr baseColWidth="10" defaultRowHeight="16" x14ac:dyDescent="0.2"/>
  <cols>
    <col min="1" max="1" width="12.83203125" customWidth="1"/>
    <col min="2" max="2" width="17.83203125" customWidth="1"/>
    <col min="3" max="3" width="17.5" bestFit="1" customWidth="1"/>
    <col min="5" max="5" width="15.83203125" customWidth="1"/>
  </cols>
  <sheetData>
    <row r="1" spans="1:15" x14ac:dyDescent="0.2">
      <c r="A1" t="s">
        <v>0</v>
      </c>
      <c r="B1" t="s">
        <v>135</v>
      </c>
      <c r="C1" t="s">
        <v>143</v>
      </c>
      <c r="D1" t="s">
        <v>172</v>
      </c>
      <c r="E1" t="s">
        <v>142</v>
      </c>
      <c r="G1" s="274" t="s">
        <v>62</v>
      </c>
      <c r="H1" s="274"/>
      <c r="I1" s="274"/>
      <c r="J1" s="274"/>
      <c r="K1" s="274"/>
      <c r="L1" s="274"/>
      <c r="M1" s="274"/>
      <c r="N1" s="274"/>
      <c r="O1" s="274"/>
    </row>
    <row r="2" spans="1:15" x14ac:dyDescent="0.2">
      <c r="A2" t="s">
        <v>7</v>
      </c>
      <c r="B2" t="s">
        <v>76</v>
      </c>
      <c r="C2" t="s">
        <v>144</v>
      </c>
      <c r="D2">
        <v>39235</v>
      </c>
      <c r="G2" s="78" t="s">
        <v>171</v>
      </c>
      <c r="H2" s="32"/>
      <c r="I2" s="32"/>
      <c r="J2" s="32"/>
      <c r="K2" s="32"/>
      <c r="L2" s="32"/>
      <c r="M2" s="32"/>
      <c r="N2" s="32"/>
      <c r="O2" s="33"/>
    </row>
    <row r="3" spans="1:15" x14ac:dyDescent="0.2">
      <c r="A3" t="s">
        <v>7</v>
      </c>
      <c r="B3" t="s">
        <v>76</v>
      </c>
      <c r="C3" t="s">
        <v>141</v>
      </c>
      <c r="D3">
        <v>288</v>
      </c>
      <c r="E3">
        <v>45365.16</v>
      </c>
      <c r="G3" s="34" t="s">
        <v>145</v>
      </c>
      <c r="H3" s="35"/>
      <c r="I3" s="35"/>
      <c r="J3" s="35"/>
      <c r="K3" s="35"/>
      <c r="L3" s="35"/>
      <c r="M3" s="35"/>
      <c r="N3" s="35"/>
      <c r="O3" s="36"/>
    </row>
    <row r="4" spans="1:15" x14ac:dyDescent="0.2">
      <c r="A4" t="s">
        <v>7</v>
      </c>
      <c r="B4" t="s">
        <v>76</v>
      </c>
      <c r="C4" t="s">
        <v>140</v>
      </c>
      <c r="D4">
        <v>142</v>
      </c>
      <c r="E4">
        <v>77287.360000000001</v>
      </c>
      <c r="G4" s="34" t="s">
        <v>87</v>
      </c>
      <c r="H4" s="35"/>
      <c r="I4" s="35"/>
      <c r="J4" s="35"/>
      <c r="K4" s="35"/>
      <c r="L4" s="35"/>
      <c r="M4" s="35"/>
      <c r="N4" s="35"/>
      <c r="O4" s="36"/>
    </row>
    <row r="5" spans="1:15" x14ac:dyDescent="0.2">
      <c r="A5" t="s">
        <v>7</v>
      </c>
      <c r="B5" t="s">
        <v>76</v>
      </c>
      <c r="C5" t="s">
        <v>138</v>
      </c>
      <c r="D5">
        <v>144</v>
      </c>
      <c r="E5">
        <v>37477.68</v>
      </c>
      <c r="G5" s="34"/>
      <c r="H5" s="35"/>
      <c r="I5" s="35"/>
      <c r="J5" s="35"/>
      <c r="K5" s="35"/>
      <c r="L5" s="35"/>
      <c r="M5" s="35"/>
      <c r="N5" s="35"/>
      <c r="O5" s="36"/>
    </row>
    <row r="6" spans="1:15" x14ac:dyDescent="0.2">
      <c r="A6" t="s">
        <v>7</v>
      </c>
      <c r="B6" t="s">
        <v>76</v>
      </c>
      <c r="C6" t="s">
        <v>139</v>
      </c>
      <c r="D6">
        <v>758</v>
      </c>
      <c r="E6">
        <v>293088.55</v>
      </c>
      <c r="G6" s="34" t="s">
        <v>31</v>
      </c>
      <c r="H6" s="35"/>
      <c r="I6" s="35"/>
      <c r="J6" s="35"/>
      <c r="K6" s="35"/>
      <c r="L6" s="35"/>
      <c r="M6" s="35"/>
      <c r="N6" s="35"/>
      <c r="O6" s="36"/>
    </row>
    <row r="7" spans="1:15" x14ac:dyDescent="0.2">
      <c r="A7" t="s">
        <v>7</v>
      </c>
      <c r="B7" t="s">
        <v>75</v>
      </c>
      <c r="C7" t="s">
        <v>141</v>
      </c>
      <c r="D7">
        <v>234</v>
      </c>
      <c r="E7">
        <v>14151.6</v>
      </c>
      <c r="G7" s="34" t="s">
        <v>88</v>
      </c>
      <c r="H7" s="35"/>
      <c r="I7" s="35"/>
      <c r="J7" s="35"/>
      <c r="K7" s="35"/>
      <c r="L7" s="35"/>
      <c r="M7" s="35"/>
      <c r="N7" s="35"/>
      <c r="O7" s="36"/>
    </row>
    <row r="8" spans="1:15" x14ac:dyDescent="0.2">
      <c r="A8" t="s">
        <v>7</v>
      </c>
      <c r="B8" t="s">
        <v>75</v>
      </c>
      <c r="C8" t="s">
        <v>138</v>
      </c>
      <c r="D8">
        <v>153</v>
      </c>
      <c r="E8">
        <v>14347.03</v>
      </c>
      <c r="G8" s="34" t="s">
        <v>146</v>
      </c>
      <c r="H8" s="35"/>
      <c r="I8" s="35"/>
      <c r="J8" s="35"/>
      <c r="K8" s="35"/>
      <c r="L8" s="35"/>
      <c r="M8" s="35"/>
      <c r="N8" s="35"/>
      <c r="O8" s="36"/>
    </row>
    <row r="9" spans="1:15" x14ac:dyDescent="0.2">
      <c r="A9" t="s">
        <v>7</v>
      </c>
      <c r="B9" t="s">
        <v>75</v>
      </c>
      <c r="C9" t="s">
        <v>140</v>
      </c>
      <c r="D9">
        <v>145</v>
      </c>
      <c r="E9">
        <v>108928.54</v>
      </c>
      <c r="G9" s="34" t="s">
        <v>147</v>
      </c>
      <c r="H9" s="35"/>
      <c r="I9" s="35"/>
      <c r="J9" s="35"/>
      <c r="K9" s="35"/>
      <c r="L9" s="35"/>
      <c r="M9" s="35"/>
      <c r="N9" s="35"/>
      <c r="O9" s="36"/>
    </row>
    <row r="10" spans="1:15" x14ac:dyDescent="0.2">
      <c r="A10" t="s">
        <v>7</v>
      </c>
      <c r="B10" t="s">
        <v>75</v>
      </c>
      <c r="C10" t="s">
        <v>139</v>
      </c>
      <c r="D10">
        <v>858</v>
      </c>
      <c r="E10">
        <v>304661</v>
      </c>
      <c r="G10" s="34" t="s">
        <v>148</v>
      </c>
      <c r="H10" s="35"/>
      <c r="I10" s="35"/>
      <c r="J10" s="35"/>
      <c r="K10" s="35"/>
      <c r="L10" s="35"/>
      <c r="M10" s="35"/>
      <c r="N10" s="35"/>
      <c r="O10" s="36"/>
    </row>
    <row r="11" spans="1:15" x14ac:dyDescent="0.2">
      <c r="A11" t="s">
        <v>7</v>
      </c>
      <c r="B11" t="s">
        <v>75</v>
      </c>
      <c r="C11" t="s">
        <v>144</v>
      </c>
      <c r="D11">
        <v>37832</v>
      </c>
      <c r="G11" s="34" t="s">
        <v>149</v>
      </c>
      <c r="H11" s="35"/>
      <c r="I11" s="35"/>
      <c r="J11" s="35"/>
      <c r="K11" s="35"/>
      <c r="L11" s="35"/>
      <c r="M11" s="35"/>
      <c r="N11" s="35"/>
      <c r="O11" s="36"/>
    </row>
    <row r="12" spans="1:15" x14ac:dyDescent="0.2">
      <c r="A12" t="s">
        <v>7</v>
      </c>
      <c r="B12" t="s">
        <v>74</v>
      </c>
      <c r="C12" t="s">
        <v>144</v>
      </c>
      <c r="D12">
        <v>46901</v>
      </c>
      <c r="G12" s="34" t="s">
        <v>150</v>
      </c>
      <c r="H12" s="35"/>
      <c r="I12" s="35"/>
      <c r="J12" s="35"/>
      <c r="K12" s="35"/>
      <c r="L12" s="35"/>
      <c r="M12" s="35"/>
      <c r="N12" s="35"/>
      <c r="O12" s="36"/>
    </row>
    <row r="13" spans="1:15" x14ac:dyDescent="0.2">
      <c r="A13" t="s">
        <v>7</v>
      </c>
      <c r="B13" t="s">
        <v>74</v>
      </c>
      <c r="C13" t="s">
        <v>141</v>
      </c>
      <c r="D13">
        <v>259</v>
      </c>
      <c r="E13">
        <v>20020.439999999999</v>
      </c>
      <c r="G13" s="34" t="s">
        <v>151</v>
      </c>
      <c r="H13" s="35"/>
      <c r="I13" s="35"/>
      <c r="J13" s="35"/>
      <c r="K13" s="35"/>
      <c r="L13" s="35"/>
      <c r="M13" s="35"/>
      <c r="N13" s="35"/>
      <c r="O13" s="36"/>
    </row>
    <row r="14" spans="1:15" x14ac:dyDescent="0.2">
      <c r="A14" t="s">
        <v>7</v>
      </c>
      <c r="B14" t="s">
        <v>74</v>
      </c>
      <c r="C14" t="s">
        <v>138</v>
      </c>
      <c r="D14">
        <v>179</v>
      </c>
      <c r="E14">
        <v>16545.88</v>
      </c>
      <c r="G14" s="34" t="s">
        <v>152</v>
      </c>
      <c r="H14" s="35"/>
      <c r="I14" s="35"/>
      <c r="J14" s="35"/>
      <c r="K14" s="35"/>
      <c r="L14" s="35"/>
      <c r="M14" s="35"/>
      <c r="N14" s="35"/>
      <c r="O14" s="36"/>
    </row>
    <row r="15" spans="1:15" x14ac:dyDescent="0.2">
      <c r="A15" t="s">
        <v>7</v>
      </c>
      <c r="B15" t="s">
        <v>74</v>
      </c>
      <c r="C15" t="s">
        <v>139</v>
      </c>
      <c r="D15">
        <v>1009</v>
      </c>
      <c r="E15">
        <v>294667.39</v>
      </c>
      <c r="G15" s="34" t="s">
        <v>153</v>
      </c>
      <c r="H15" s="35"/>
      <c r="I15" s="35"/>
      <c r="J15" s="35"/>
      <c r="K15" s="35"/>
      <c r="L15" s="35"/>
      <c r="M15" s="35"/>
      <c r="N15" s="35"/>
      <c r="O15" s="36"/>
    </row>
    <row r="16" spans="1:15" x14ac:dyDescent="0.2">
      <c r="A16" t="s">
        <v>7</v>
      </c>
      <c r="B16" t="s">
        <v>74</v>
      </c>
      <c r="C16" t="s">
        <v>140</v>
      </c>
      <c r="D16">
        <v>179</v>
      </c>
      <c r="E16">
        <v>39192.550000000003</v>
      </c>
      <c r="G16" s="34" t="s">
        <v>173</v>
      </c>
      <c r="H16" s="35"/>
      <c r="I16" s="35"/>
      <c r="J16" s="35"/>
      <c r="K16" s="35"/>
      <c r="L16" s="35"/>
      <c r="M16" s="35"/>
      <c r="N16" s="35"/>
      <c r="O16" s="36"/>
    </row>
    <row r="17" spans="1:15" x14ac:dyDescent="0.2">
      <c r="A17" t="s">
        <v>7</v>
      </c>
      <c r="B17" t="s">
        <v>73</v>
      </c>
      <c r="C17" t="s">
        <v>140</v>
      </c>
      <c r="D17">
        <v>143</v>
      </c>
      <c r="E17">
        <v>15484.33</v>
      </c>
      <c r="G17" s="34" t="s">
        <v>154</v>
      </c>
      <c r="H17" s="35"/>
      <c r="I17" s="35"/>
      <c r="J17" s="35"/>
      <c r="K17" s="35"/>
      <c r="L17" s="35"/>
      <c r="M17" s="35"/>
      <c r="N17" s="35"/>
      <c r="O17" s="36"/>
    </row>
    <row r="18" spans="1:15" x14ac:dyDescent="0.2">
      <c r="A18" t="s">
        <v>7</v>
      </c>
      <c r="B18" t="s">
        <v>73</v>
      </c>
      <c r="C18" t="s">
        <v>144</v>
      </c>
      <c r="D18">
        <v>38730</v>
      </c>
      <c r="G18" s="34" t="s">
        <v>41</v>
      </c>
      <c r="H18" s="35"/>
      <c r="I18" s="35"/>
      <c r="J18" s="35"/>
      <c r="K18" s="35"/>
      <c r="L18" s="35"/>
      <c r="M18" s="35"/>
      <c r="N18" s="35"/>
      <c r="O18" s="36"/>
    </row>
    <row r="19" spans="1:15" x14ac:dyDescent="0.2">
      <c r="A19" t="s">
        <v>7</v>
      </c>
      <c r="B19" t="s">
        <v>73</v>
      </c>
      <c r="C19" t="s">
        <v>138</v>
      </c>
      <c r="D19">
        <v>149</v>
      </c>
      <c r="E19">
        <v>35386.6</v>
      </c>
      <c r="G19" s="34" t="s">
        <v>94</v>
      </c>
      <c r="H19" s="35"/>
      <c r="I19" s="35"/>
      <c r="J19" s="35"/>
      <c r="K19" s="35"/>
      <c r="L19" s="35"/>
      <c r="M19" s="35"/>
      <c r="N19" s="35"/>
      <c r="O19" s="36"/>
    </row>
    <row r="20" spans="1:15" x14ac:dyDescent="0.2">
      <c r="A20" t="s">
        <v>7</v>
      </c>
      <c r="B20" t="s">
        <v>73</v>
      </c>
      <c r="C20" t="s">
        <v>141</v>
      </c>
      <c r="D20">
        <v>198</v>
      </c>
      <c r="E20">
        <v>11372.83</v>
      </c>
      <c r="G20" s="34" t="s">
        <v>95</v>
      </c>
      <c r="H20" s="35"/>
      <c r="I20" s="35"/>
      <c r="J20" s="35"/>
      <c r="K20" s="35"/>
      <c r="L20" s="35"/>
      <c r="M20" s="35"/>
      <c r="N20" s="35"/>
      <c r="O20" s="36"/>
    </row>
    <row r="21" spans="1:15" x14ac:dyDescent="0.2">
      <c r="A21" t="s">
        <v>7</v>
      </c>
      <c r="B21" t="s">
        <v>73</v>
      </c>
      <c r="C21" t="s">
        <v>139</v>
      </c>
      <c r="D21">
        <v>818</v>
      </c>
      <c r="E21">
        <v>186215.15</v>
      </c>
      <c r="G21" s="34" t="s">
        <v>155</v>
      </c>
      <c r="H21" s="35"/>
      <c r="I21" s="35"/>
      <c r="J21" s="35"/>
      <c r="K21" s="35"/>
      <c r="L21" s="35"/>
      <c r="M21" s="35"/>
      <c r="N21" s="35"/>
      <c r="O21" s="36"/>
    </row>
    <row r="22" spans="1:15" x14ac:dyDescent="0.2">
      <c r="A22" t="s">
        <v>7</v>
      </c>
      <c r="B22" t="s">
        <v>72</v>
      </c>
      <c r="C22" t="s">
        <v>141</v>
      </c>
      <c r="D22">
        <v>134</v>
      </c>
      <c r="E22">
        <v>5765.61</v>
      </c>
      <c r="G22" s="34" t="s">
        <v>156</v>
      </c>
      <c r="H22" s="35"/>
      <c r="I22" s="35"/>
      <c r="J22" s="35"/>
      <c r="K22" s="35"/>
      <c r="L22" s="35"/>
      <c r="M22" s="35"/>
      <c r="N22" s="35"/>
      <c r="O22" s="36"/>
    </row>
    <row r="23" spans="1:15" x14ac:dyDescent="0.2">
      <c r="A23" t="s">
        <v>7</v>
      </c>
      <c r="B23" t="s">
        <v>72</v>
      </c>
      <c r="C23" t="s">
        <v>139</v>
      </c>
      <c r="D23">
        <v>727</v>
      </c>
      <c r="E23">
        <v>164006.01</v>
      </c>
      <c r="G23" s="34" t="s">
        <v>157</v>
      </c>
      <c r="H23" s="35"/>
      <c r="I23" s="35"/>
      <c r="J23" s="35"/>
      <c r="K23" s="35"/>
      <c r="L23" s="35"/>
      <c r="M23" s="35"/>
      <c r="N23" s="35"/>
      <c r="O23" s="36"/>
    </row>
    <row r="24" spans="1:15" x14ac:dyDescent="0.2">
      <c r="A24" t="s">
        <v>7</v>
      </c>
      <c r="B24" t="s">
        <v>72</v>
      </c>
      <c r="C24" t="s">
        <v>144</v>
      </c>
      <c r="D24">
        <v>37158</v>
      </c>
      <c r="G24" s="34" t="s">
        <v>158</v>
      </c>
      <c r="H24" s="35"/>
      <c r="I24" s="35"/>
      <c r="J24" s="35"/>
      <c r="K24" s="35"/>
      <c r="L24" s="35"/>
      <c r="M24" s="35"/>
      <c r="N24" s="35"/>
      <c r="O24" s="36"/>
    </row>
    <row r="25" spans="1:15" x14ac:dyDescent="0.2">
      <c r="A25" t="s">
        <v>7</v>
      </c>
      <c r="B25" t="s">
        <v>72</v>
      </c>
      <c r="C25" t="s">
        <v>138</v>
      </c>
      <c r="D25">
        <v>118</v>
      </c>
      <c r="E25">
        <v>8834.4599999999991</v>
      </c>
      <c r="G25" s="34" t="s">
        <v>159</v>
      </c>
      <c r="H25" s="35"/>
      <c r="I25" s="35"/>
      <c r="J25" s="35"/>
      <c r="K25" s="35"/>
      <c r="L25" s="35"/>
      <c r="M25" s="35"/>
      <c r="N25" s="35"/>
      <c r="O25" s="36"/>
    </row>
    <row r="26" spans="1:15" x14ac:dyDescent="0.2">
      <c r="A26" t="s">
        <v>7</v>
      </c>
      <c r="B26" t="s">
        <v>72</v>
      </c>
      <c r="C26" t="s">
        <v>140</v>
      </c>
      <c r="D26">
        <v>126</v>
      </c>
      <c r="E26">
        <v>7403.66</v>
      </c>
      <c r="G26" s="34" t="s">
        <v>160</v>
      </c>
      <c r="H26" s="35"/>
      <c r="I26" s="35"/>
      <c r="J26" s="35"/>
      <c r="K26" s="35"/>
      <c r="L26" s="35"/>
      <c r="M26" s="35"/>
      <c r="N26" s="35"/>
      <c r="O26" s="36"/>
    </row>
    <row r="27" spans="1:15" x14ac:dyDescent="0.2">
      <c r="A27" t="s">
        <v>7</v>
      </c>
      <c r="B27" t="s">
        <v>71</v>
      </c>
      <c r="C27" t="s">
        <v>141</v>
      </c>
      <c r="D27">
        <v>40</v>
      </c>
      <c r="E27">
        <v>732.56</v>
      </c>
      <c r="G27" s="34" t="s">
        <v>101</v>
      </c>
      <c r="H27" s="35"/>
      <c r="I27" s="35"/>
      <c r="J27" s="35"/>
      <c r="K27" s="35"/>
      <c r="L27" s="35"/>
      <c r="M27" s="35"/>
      <c r="N27" s="35"/>
      <c r="O27" s="36"/>
    </row>
    <row r="28" spans="1:15" x14ac:dyDescent="0.2">
      <c r="A28" t="s">
        <v>7</v>
      </c>
      <c r="B28" t="s">
        <v>71</v>
      </c>
      <c r="C28" t="s">
        <v>144</v>
      </c>
      <c r="D28">
        <v>40878</v>
      </c>
      <c r="G28" s="34" t="s">
        <v>50</v>
      </c>
      <c r="H28" s="35"/>
      <c r="I28" s="35"/>
      <c r="J28" s="35"/>
      <c r="K28" s="35"/>
      <c r="L28" s="35"/>
      <c r="M28" s="35"/>
      <c r="N28" s="35"/>
      <c r="O28" s="36"/>
    </row>
    <row r="29" spans="1:15" x14ac:dyDescent="0.2">
      <c r="A29" t="s">
        <v>7</v>
      </c>
      <c r="B29" t="s">
        <v>71</v>
      </c>
      <c r="C29" t="s">
        <v>140</v>
      </c>
      <c r="D29">
        <v>103</v>
      </c>
      <c r="E29">
        <v>11258.85</v>
      </c>
      <c r="G29" s="34" t="s">
        <v>94</v>
      </c>
      <c r="H29" s="35"/>
      <c r="I29" s="35"/>
      <c r="J29" s="35"/>
      <c r="K29" s="35"/>
      <c r="L29" s="35"/>
      <c r="M29" s="35"/>
      <c r="N29" s="35"/>
      <c r="O29" s="36"/>
    </row>
    <row r="30" spans="1:15" x14ac:dyDescent="0.2">
      <c r="A30" t="s">
        <v>7</v>
      </c>
      <c r="B30" t="s">
        <v>71</v>
      </c>
      <c r="C30" t="s">
        <v>139</v>
      </c>
      <c r="D30">
        <v>784</v>
      </c>
      <c r="E30">
        <v>101392.3</v>
      </c>
      <c r="G30" s="34" t="s">
        <v>95</v>
      </c>
      <c r="H30" s="35"/>
      <c r="I30" s="35"/>
      <c r="J30" s="35"/>
      <c r="K30" s="35"/>
      <c r="L30" s="35"/>
      <c r="M30" s="35"/>
      <c r="N30" s="35"/>
      <c r="O30" s="36"/>
    </row>
    <row r="31" spans="1:15" x14ac:dyDescent="0.2">
      <c r="A31" t="s">
        <v>7</v>
      </c>
      <c r="B31" t="s">
        <v>71</v>
      </c>
      <c r="C31" t="s">
        <v>138</v>
      </c>
      <c r="D31">
        <v>131</v>
      </c>
      <c r="E31">
        <v>10913.72</v>
      </c>
      <c r="G31" s="34" t="s">
        <v>155</v>
      </c>
      <c r="H31" s="35"/>
      <c r="I31" s="35"/>
      <c r="J31" s="35"/>
      <c r="K31" s="35"/>
      <c r="L31" s="35"/>
      <c r="M31" s="35"/>
      <c r="N31" s="35"/>
      <c r="O31" s="36"/>
    </row>
    <row r="32" spans="1:15" x14ac:dyDescent="0.2">
      <c r="A32" t="s">
        <v>7</v>
      </c>
      <c r="B32" t="s">
        <v>70</v>
      </c>
      <c r="C32" t="s">
        <v>144</v>
      </c>
      <c r="D32">
        <v>41503</v>
      </c>
      <c r="G32" s="34" t="s">
        <v>161</v>
      </c>
      <c r="H32" s="35"/>
      <c r="I32" s="35"/>
      <c r="J32" s="35"/>
      <c r="K32" s="35"/>
      <c r="L32" s="35"/>
      <c r="M32" s="35"/>
      <c r="N32" s="35"/>
      <c r="O32" s="36"/>
    </row>
    <row r="33" spans="1:15" x14ac:dyDescent="0.2">
      <c r="A33" t="s">
        <v>7</v>
      </c>
      <c r="B33" t="s">
        <v>70</v>
      </c>
      <c r="C33" t="s">
        <v>139</v>
      </c>
      <c r="D33">
        <v>727</v>
      </c>
      <c r="E33">
        <v>51890.29</v>
      </c>
      <c r="G33" s="34" t="s">
        <v>162</v>
      </c>
      <c r="H33" s="35"/>
      <c r="I33" s="35"/>
      <c r="J33" s="35"/>
      <c r="K33" s="35"/>
      <c r="L33" s="35"/>
      <c r="M33" s="35"/>
      <c r="N33" s="35"/>
      <c r="O33" s="36"/>
    </row>
    <row r="34" spans="1:15" x14ac:dyDescent="0.2">
      <c r="A34" t="s">
        <v>7</v>
      </c>
      <c r="B34" t="s">
        <v>70</v>
      </c>
      <c r="C34" t="s">
        <v>140</v>
      </c>
      <c r="D34">
        <v>76</v>
      </c>
      <c r="E34">
        <v>1836.05</v>
      </c>
      <c r="G34" s="34" t="s">
        <v>163</v>
      </c>
      <c r="H34" s="35"/>
      <c r="I34" s="35"/>
      <c r="J34" s="35"/>
      <c r="K34" s="35"/>
      <c r="L34" s="35"/>
      <c r="M34" s="35"/>
      <c r="N34" s="35"/>
      <c r="O34" s="36"/>
    </row>
    <row r="35" spans="1:15" x14ac:dyDescent="0.2">
      <c r="A35" t="s">
        <v>7</v>
      </c>
      <c r="B35" t="s">
        <v>70</v>
      </c>
      <c r="C35" t="s">
        <v>138</v>
      </c>
      <c r="D35">
        <v>54</v>
      </c>
      <c r="E35">
        <v>1004.79</v>
      </c>
      <c r="G35" s="34" t="s">
        <v>164</v>
      </c>
      <c r="H35" s="35"/>
      <c r="I35" s="35"/>
      <c r="J35" s="35"/>
      <c r="K35" s="35"/>
      <c r="L35" s="35"/>
      <c r="M35" s="35"/>
      <c r="N35" s="35"/>
      <c r="O35" s="36"/>
    </row>
    <row r="36" spans="1:15" x14ac:dyDescent="0.2">
      <c r="A36" t="s">
        <v>9</v>
      </c>
      <c r="B36" t="s">
        <v>76</v>
      </c>
      <c r="C36" t="s">
        <v>140</v>
      </c>
      <c r="D36">
        <v>117</v>
      </c>
      <c r="E36">
        <v>41205.300000000003</v>
      </c>
      <c r="G36" s="34" t="s">
        <v>159</v>
      </c>
      <c r="H36" s="35"/>
      <c r="I36" s="35"/>
      <c r="J36" s="35"/>
      <c r="K36" s="35"/>
      <c r="L36" s="35"/>
      <c r="M36" s="35"/>
      <c r="N36" s="35"/>
      <c r="O36" s="36"/>
    </row>
    <row r="37" spans="1:15" x14ac:dyDescent="0.2">
      <c r="A37" t="s">
        <v>9</v>
      </c>
      <c r="B37" t="s">
        <v>76</v>
      </c>
      <c r="C37" t="s">
        <v>144</v>
      </c>
      <c r="D37">
        <v>33411</v>
      </c>
      <c r="G37" s="34" t="s">
        <v>165</v>
      </c>
      <c r="H37" s="35"/>
      <c r="I37" s="35"/>
      <c r="J37" s="35"/>
      <c r="K37" s="35"/>
      <c r="L37" s="35"/>
      <c r="M37" s="35"/>
      <c r="N37" s="35"/>
      <c r="O37" s="36"/>
    </row>
    <row r="38" spans="1:15" x14ac:dyDescent="0.2">
      <c r="A38" t="s">
        <v>9</v>
      </c>
      <c r="B38" t="s">
        <v>76</v>
      </c>
      <c r="C38" t="s">
        <v>139</v>
      </c>
      <c r="D38">
        <v>568</v>
      </c>
      <c r="E38">
        <v>670493.68000000005</v>
      </c>
      <c r="G38" s="34" t="s">
        <v>166</v>
      </c>
      <c r="H38" s="35"/>
      <c r="I38" s="35"/>
      <c r="J38" s="35"/>
      <c r="K38" s="35"/>
      <c r="L38" s="35"/>
      <c r="M38" s="35"/>
      <c r="N38" s="35"/>
      <c r="O38" s="36"/>
    </row>
    <row r="39" spans="1:15" x14ac:dyDescent="0.2">
      <c r="A39" t="s">
        <v>9</v>
      </c>
      <c r="B39" t="s">
        <v>76</v>
      </c>
      <c r="C39" t="s">
        <v>138</v>
      </c>
      <c r="D39">
        <v>111</v>
      </c>
      <c r="E39">
        <v>16711.189999999999</v>
      </c>
      <c r="G39" s="34" t="s">
        <v>167</v>
      </c>
      <c r="H39" s="35"/>
      <c r="I39" s="35"/>
      <c r="J39" s="35"/>
      <c r="K39" s="35"/>
      <c r="L39" s="35"/>
      <c r="M39" s="35"/>
      <c r="N39" s="35"/>
      <c r="O39" s="36"/>
    </row>
    <row r="40" spans="1:15" x14ac:dyDescent="0.2">
      <c r="A40" t="s">
        <v>9</v>
      </c>
      <c r="B40" t="s">
        <v>76</v>
      </c>
      <c r="C40" t="s">
        <v>141</v>
      </c>
      <c r="D40">
        <v>211</v>
      </c>
      <c r="E40">
        <v>21536.05</v>
      </c>
      <c r="G40" s="34" t="s">
        <v>117</v>
      </c>
      <c r="H40" s="35"/>
      <c r="I40" s="35"/>
      <c r="J40" s="35"/>
      <c r="K40" s="35"/>
      <c r="L40" s="35"/>
      <c r="M40" s="35"/>
      <c r="N40" s="35"/>
      <c r="O40" s="36"/>
    </row>
    <row r="41" spans="1:15" x14ac:dyDescent="0.2">
      <c r="A41" t="s">
        <v>9</v>
      </c>
      <c r="B41" t="s">
        <v>75</v>
      </c>
      <c r="C41" t="s">
        <v>144</v>
      </c>
      <c r="D41">
        <v>33518</v>
      </c>
      <c r="G41" s="34" t="s">
        <v>88</v>
      </c>
      <c r="H41" s="35"/>
      <c r="I41" s="35"/>
      <c r="J41" s="35"/>
      <c r="K41" s="35"/>
      <c r="L41" s="35"/>
      <c r="M41" s="35"/>
      <c r="N41" s="35"/>
      <c r="O41" s="36"/>
    </row>
    <row r="42" spans="1:15" x14ac:dyDescent="0.2">
      <c r="A42" t="s">
        <v>9</v>
      </c>
      <c r="B42" t="s">
        <v>75</v>
      </c>
      <c r="C42" t="s">
        <v>141</v>
      </c>
      <c r="D42">
        <v>166</v>
      </c>
      <c r="E42">
        <v>21568.29</v>
      </c>
      <c r="G42" s="34" t="s">
        <v>168</v>
      </c>
      <c r="H42" s="35"/>
      <c r="I42" s="35"/>
      <c r="J42" s="35"/>
      <c r="K42" s="35"/>
      <c r="L42" s="35"/>
      <c r="M42" s="35"/>
      <c r="N42" s="35"/>
      <c r="O42" s="36"/>
    </row>
    <row r="43" spans="1:15" x14ac:dyDescent="0.2">
      <c r="A43" t="s">
        <v>9</v>
      </c>
      <c r="B43" t="s">
        <v>75</v>
      </c>
      <c r="C43" t="s">
        <v>140</v>
      </c>
      <c r="D43">
        <v>92</v>
      </c>
      <c r="E43">
        <v>10307.25</v>
      </c>
      <c r="G43" s="34" t="s">
        <v>169</v>
      </c>
      <c r="H43" s="35"/>
      <c r="I43" s="35"/>
      <c r="J43" s="35"/>
      <c r="K43" s="35"/>
      <c r="L43" s="35"/>
      <c r="M43" s="35"/>
      <c r="N43" s="35"/>
      <c r="O43" s="36"/>
    </row>
    <row r="44" spans="1:15" x14ac:dyDescent="0.2">
      <c r="A44" t="s">
        <v>9</v>
      </c>
      <c r="B44" t="s">
        <v>75</v>
      </c>
      <c r="C44" t="s">
        <v>139</v>
      </c>
      <c r="D44">
        <v>545</v>
      </c>
      <c r="E44">
        <v>416925.53</v>
      </c>
      <c r="G44" s="34" t="s">
        <v>118</v>
      </c>
      <c r="H44" s="35"/>
      <c r="I44" s="35"/>
      <c r="J44" s="35"/>
      <c r="K44" s="35"/>
      <c r="L44" s="35"/>
      <c r="M44" s="35"/>
      <c r="N44" s="35"/>
      <c r="O44" s="36"/>
    </row>
    <row r="45" spans="1:15" x14ac:dyDescent="0.2">
      <c r="A45" t="s">
        <v>9</v>
      </c>
      <c r="B45" t="s">
        <v>75</v>
      </c>
      <c r="C45" t="s">
        <v>138</v>
      </c>
      <c r="D45">
        <v>113</v>
      </c>
      <c r="E45">
        <v>26926.41</v>
      </c>
      <c r="G45" s="34" t="s">
        <v>88</v>
      </c>
      <c r="H45" s="35"/>
      <c r="I45" s="35"/>
      <c r="J45" s="35"/>
      <c r="K45" s="35"/>
      <c r="L45" s="35"/>
      <c r="M45" s="35"/>
      <c r="N45" s="35"/>
      <c r="O45" s="36"/>
    </row>
    <row r="46" spans="1:15" x14ac:dyDescent="0.2">
      <c r="A46" t="s">
        <v>9</v>
      </c>
      <c r="B46" t="s">
        <v>74</v>
      </c>
      <c r="C46" t="s">
        <v>140</v>
      </c>
      <c r="D46">
        <v>107</v>
      </c>
      <c r="E46">
        <v>61198.23</v>
      </c>
      <c r="G46" s="37" t="s">
        <v>170</v>
      </c>
      <c r="H46" s="38"/>
      <c r="I46" s="38"/>
      <c r="J46" s="38"/>
      <c r="K46" s="38"/>
      <c r="L46" s="38"/>
      <c r="M46" s="38"/>
      <c r="N46" s="38"/>
      <c r="O46" s="39"/>
    </row>
    <row r="47" spans="1:15" x14ac:dyDescent="0.2">
      <c r="A47" t="s">
        <v>9</v>
      </c>
      <c r="B47" t="s">
        <v>74</v>
      </c>
      <c r="C47" t="s">
        <v>144</v>
      </c>
      <c r="D47">
        <v>33464</v>
      </c>
    </row>
    <row r="48" spans="1:15" x14ac:dyDescent="0.2">
      <c r="A48" t="s">
        <v>9</v>
      </c>
      <c r="B48" t="s">
        <v>74</v>
      </c>
      <c r="C48" t="s">
        <v>139</v>
      </c>
      <c r="D48">
        <v>575</v>
      </c>
      <c r="E48">
        <v>371227.95</v>
      </c>
    </row>
    <row r="49" spans="1:5" x14ac:dyDescent="0.2">
      <c r="A49" t="s">
        <v>9</v>
      </c>
      <c r="B49" t="s">
        <v>74</v>
      </c>
      <c r="C49" t="s">
        <v>138</v>
      </c>
      <c r="D49">
        <v>95</v>
      </c>
      <c r="E49">
        <v>17769.740000000002</v>
      </c>
    </row>
    <row r="50" spans="1:5" x14ac:dyDescent="0.2">
      <c r="A50" t="s">
        <v>9</v>
      </c>
      <c r="B50" t="s">
        <v>74</v>
      </c>
      <c r="C50" t="s">
        <v>141</v>
      </c>
      <c r="D50">
        <v>166</v>
      </c>
      <c r="E50">
        <v>14635.72</v>
      </c>
    </row>
    <row r="51" spans="1:5" x14ac:dyDescent="0.2">
      <c r="A51" t="s">
        <v>9</v>
      </c>
      <c r="B51" t="s">
        <v>73</v>
      </c>
      <c r="C51" t="s">
        <v>140</v>
      </c>
      <c r="D51">
        <v>81</v>
      </c>
      <c r="E51">
        <v>24235.49</v>
      </c>
    </row>
    <row r="52" spans="1:5" x14ac:dyDescent="0.2">
      <c r="A52" t="s">
        <v>9</v>
      </c>
      <c r="B52" t="s">
        <v>73</v>
      </c>
      <c r="C52" t="s">
        <v>138</v>
      </c>
      <c r="D52">
        <v>107</v>
      </c>
      <c r="E52">
        <v>5427.29</v>
      </c>
    </row>
    <row r="53" spans="1:5" x14ac:dyDescent="0.2">
      <c r="A53" t="s">
        <v>9</v>
      </c>
      <c r="B53" t="s">
        <v>73</v>
      </c>
      <c r="C53" t="s">
        <v>144</v>
      </c>
      <c r="D53">
        <v>41766</v>
      </c>
    </row>
    <row r="54" spans="1:5" x14ac:dyDescent="0.2">
      <c r="A54" t="s">
        <v>9</v>
      </c>
      <c r="B54" t="s">
        <v>73</v>
      </c>
      <c r="C54" t="s">
        <v>141</v>
      </c>
      <c r="D54">
        <v>159</v>
      </c>
      <c r="E54">
        <v>9008.02</v>
      </c>
    </row>
    <row r="55" spans="1:5" x14ac:dyDescent="0.2">
      <c r="A55" t="s">
        <v>9</v>
      </c>
      <c r="B55" t="s">
        <v>73</v>
      </c>
      <c r="C55" t="s">
        <v>139</v>
      </c>
      <c r="D55">
        <v>564</v>
      </c>
      <c r="E55">
        <v>246388.29</v>
      </c>
    </row>
    <row r="56" spans="1:5" x14ac:dyDescent="0.2">
      <c r="A56" t="s">
        <v>9</v>
      </c>
      <c r="B56" t="s">
        <v>72</v>
      </c>
      <c r="C56" t="s">
        <v>139</v>
      </c>
      <c r="D56">
        <v>792</v>
      </c>
      <c r="E56">
        <v>209729.52</v>
      </c>
    </row>
    <row r="57" spans="1:5" x14ac:dyDescent="0.2">
      <c r="A57" t="s">
        <v>9</v>
      </c>
      <c r="B57" t="s">
        <v>72</v>
      </c>
      <c r="C57" t="s">
        <v>140</v>
      </c>
      <c r="D57">
        <v>137</v>
      </c>
      <c r="E57">
        <v>14044.71</v>
      </c>
    </row>
    <row r="58" spans="1:5" x14ac:dyDescent="0.2">
      <c r="A58" t="s">
        <v>9</v>
      </c>
      <c r="B58" t="s">
        <v>72</v>
      </c>
      <c r="C58" t="s">
        <v>144</v>
      </c>
      <c r="D58">
        <v>48079</v>
      </c>
    </row>
    <row r="59" spans="1:5" x14ac:dyDescent="0.2">
      <c r="A59" t="s">
        <v>9</v>
      </c>
      <c r="B59" t="s">
        <v>72</v>
      </c>
      <c r="C59" t="s">
        <v>138</v>
      </c>
      <c r="D59">
        <v>149</v>
      </c>
      <c r="E59">
        <v>9902.43</v>
      </c>
    </row>
    <row r="60" spans="1:5" x14ac:dyDescent="0.2">
      <c r="A60" t="s">
        <v>9</v>
      </c>
      <c r="B60" t="s">
        <v>72</v>
      </c>
      <c r="C60" t="s">
        <v>141</v>
      </c>
      <c r="D60">
        <v>140</v>
      </c>
      <c r="E60">
        <v>9994.2800000000007</v>
      </c>
    </row>
    <row r="61" spans="1:5" x14ac:dyDescent="0.2">
      <c r="A61" t="s">
        <v>9</v>
      </c>
      <c r="B61" t="s">
        <v>71</v>
      </c>
      <c r="C61" t="s">
        <v>139</v>
      </c>
      <c r="D61">
        <v>760</v>
      </c>
      <c r="E61">
        <v>138269.19</v>
      </c>
    </row>
    <row r="62" spans="1:5" x14ac:dyDescent="0.2">
      <c r="A62" t="s">
        <v>9</v>
      </c>
      <c r="B62" t="s">
        <v>71</v>
      </c>
      <c r="C62" t="s">
        <v>141</v>
      </c>
      <c r="D62">
        <v>44</v>
      </c>
      <c r="E62">
        <v>568.4</v>
      </c>
    </row>
    <row r="63" spans="1:5" x14ac:dyDescent="0.2">
      <c r="A63" t="s">
        <v>9</v>
      </c>
      <c r="B63" t="s">
        <v>71</v>
      </c>
      <c r="C63" t="s">
        <v>144</v>
      </c>
      <c r="D63">
        <v>46007</v>
      </c>
    </row>
    <row r="64" spans="1:5" x14ac:dyDescent="0.2">
      <c r="A64" t="s">
        <v>9</v>
      </c>
      <c r="B64" t="s">
        <v>71</v>
      </c>
      <c r="C64" t="s">
        <v>138</v>
      </c>
      <c r="D64">
        <v>137</v>
      </c>
      <c r="E64">
        <v>4285.83</v>
      </c>
    </row>
    <row r="65" spans="1:5" x14ac:dyDescent="0.2">
      <c r="A65" t="s">
        <v>9</v>
      </c>
      <c r="B65" t="s">
        <v>71</v>
      </c>
      <c r="C65" t="s">
        <v>140</v>
      </c>
      <c r="D65">
        <v>124</v>
      </c>
      <c r="E65">
        <v>6889.47</v>
      </c>
    </row>
    <row r="66" spans="1:5" x14ac:dyDescent="0.2">
      <c r="A66" t="s">
        <v>9</v>
      </c>
      <c r="B66" t="s">
        <v>70</v>
      </c>
      <c r="C66" t="s">
        <v>140</v>
      </c>
      <c r="D66">
        <v>74</v>
      </c>
      <c r="E66">
        <v>1746.36</v>
      </c>
    </row>
    <row r="67" spans="1:5" x14ac:dyDescent="0.2">
      <c r="A67" t="s">
        <v>9</v>
      </c>
      <c r="B67" t="s">
        <v>70</v>
      </c>
      <c r="C67" t="s">
        <v>144</v>
      </c>
      <c r="D67">
        <v>48362</v>
      </c>
    </row>
    <row r="68" spans="1:5" x14ac:dyDescent="0.2">
      <c r="A68" t="s">
        <v>9</v>
      </c>
      <c r="B68" t="s">
        <v>70</v>
      </c>
      <c r="C68" t="s">
        <v>139</v>
      </c>
      <c r="D68">
        <v>696</v>
      </c>
      <c r="E68">
        <v>80203.92</v>
      </c>
    </row>
    <row r="69" spans="1:5" x14ac:dyDescent="0.2">
      <c r="A69" t="s">
        <v>9</v>
      </c>
      <c r="B69" t="s">
        <v>70</v>
      </c>
      <c r="C69" t="s">
        <v>138</v>
      </c>
      <c r="D69">
        <v>46</v>
      </c>
      <c r="E69">
        <v>662.53</v>
      </c>
    </row>
  </sheetData>
  <mergeCells count="1">
    <mergeCell ref="G1:O1"/>
  </mergeCell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BB3B-9E38-6E42-B454-983CC71E8B54}">
  <sheetPr>
    <tabColor theme="2"/>
  </sheetPr>
  <dimension ref="A1:O36"/>
  <sheetViews>
    <sheetView showGridLines="0" workbookViewId="0"/>
  </sheetViews>
  <sheetFormatPr baseColWidth="10" defaultRowHeight="16" x14ac:dyDescent="0.2"/>
  <cols>
    <col min="1" max="1" width="12.83203125" customWidth="1"/>
    <col min="3" max="3" width="12.33203125" customWidth="1"/>
    <col min="4" max="4" width="11.5" customWidth="1"/>
    <col min="5" max="5" width="16.5" customWidth="1"/>
    <col min="8" max="8" width="12.83203125" customWidth="1"/>
  </cols>
  <sheetData>
    <row r="1" spans="1:15" x14ac:dyDescent="0.2">
      <c r="A1" t="s">
        <v>0</v>
      </c>
      <c r="B1" t="s">
        <v>214</v>
      </c>
      <c r="C1" t="s">
        <v>213</v>
      </c>
      <c r="D1" t="s">
        <v>212</v>
      </c>
      <c r="E1" t="s">
        <v>211</v>
      </c>
      <c r="F1" t="s">
        <v>210</v>
      </c>
      <c r="G1" t="s">
        <v>209</v>
      </c>
      <c r="H1" t="s">
        <v>208</v>
      </c>
      <c r="J1" s="271" t="s">
        <v>62</v>
      </c>
      <c r="K1" s="272"/>
      <c r="L1" s="272"/>
      <c r="M1" s="272"/>
      <c r="N1" s="272"/>
      <c r="O1" s="273"/>
    </row>
    <row r="2" spans="1:15" x14ac:dyDescent="0.2">
      <c r="A2" t="s">
        <v>7</v>
      </c>
      <c r="B2" t="s">
        <v>201</v>
      </c>
      <c r="C2">
        <v>39671</v>
      </c>
      <c r="D2">
        <v>53909449.972244099</v>
      </c>
      <c r="E2">
        <v>1445387</v>
      </c>
      <c r="F2">
        <v>1358.91</v>
      </c>
      <c r="G2">
        <v>36</v>
      </c>
      <c r="H2">
        <v>37.299999999999997</v>
      </c>
      <c r="J2" s="31" t="s">
        <v>31</v>
      </c>
      <c r="K2" s="32"/>
      <c r="L2" s="32"/>
      <c r="M2" s="32"/>
      <c r="N2" s="32"/>
      <c r="O2" s="33"/>
    </row>
    <row r="3" spans="1:15" x14ac:dyDescent="0.2">
      <c r="A3" t="s">
        <v>7</v>
      </c>
      <c r="B3" t="s">
        <v>207</v>
      </c>
      <c r="C3">
        <v>8479</v>
      </c>
      <c r="D3">
        <v>21825871.988525499</v>
      </c>
      <c r="E3">
        <v>623431</v>
      </c>
      <c r="F3">
        <v>2574.11</v>
      </c>
      <c r="G3">
        <v>74</v>
      </c>
      <c r="H3">
        <v>35.01</v>
      </c>
      <c r="J3" s="34" t="s">
        <v>95</v>
      </c>
      <c r="K3" s="35"/>
      <c r="L3" s="35"/>
      <c r="M3" s="35"/>
      <c r="N3" s="35"/>
      <c r="O3" s="36"/>
    </row>
    <row r="4" spans="1:15" x14ac:dyDescent="0.2">
      <c r="A4" t="s">
        <v>7</v>
      </c>
      <c r="B4" t="s">
        <v>206</v>
      </c>
      <c r="C4">
        <v>4392</v>
      </c>
      <c r="D4">
        <v>9397113.4100000001</v>
      </c>
      <c r="E4">
        <v>286372</v>
      </c>
      <c r="F4">
        <v>2139.6</v>
      </c>
      <c r="G4">
        <v>65</v>
      </c>
      <c r="H4">
        <v>32.81</v>
      </c>
      <c r="J4" s="34" t="s">
        <v>147</v>
      </c>
      <c r="K4" s="35"/>
      <c r="L4" s="35"/>
      <c r="M4" s="35"/>
      <c r="N4" s="35"/>
      <c r="O4" s="36"/>
    </row>
    <row r="5" spans="1:15" x14ac:dyDescent="0.2">
      <c r="A5" t="s">
        <v>7</v>
      </c>
      <c r="B5" t="s">
        <v>205</v>
      </c>
      <c r="C5">
        <v>2808</v>
      </c>
      <c r="D5">
        <v>6122820.5700000003</v>
      </c>
      <c r="E5">
        <v>175989</v>
      </c>
      <c r="F5">
        <v>2180.4899999999998</v>
      </c>
      <c r="G5">
        <v>63</v>
      </c>
      <c r="H5">
        <v>34.79</v>
      </c>
      <c r="J5" s="34" t="s">
        <v>215</v>
      </c>
      <c r="K5" s="35"/>
      <c r="L5" s="35"/>
      <c r="M5" s="35"/>
      <c r="N5" s="35"/>
      <c r="O5" s="36"/>
    </row>
    <row r="6" spans="1:15" x14ac:dyDescent="0.2">
      <c r="A6" t="s">
        <v>7</v>
      </c>
      <c r="B6" t="s">
        <v>204</v>
      </c>
      <c r="C6">
        <v>2770</v>
      </c>
      <c r="D6">
        <v>5629501.1200000001</v>
      </c>
      <c r="E6">
        <v>162264</v>
      </c>
      <c r="F6">
        <v>2032.31</v>
      </c>
      <c r="G6">
        <v>59</v>
      </c>
      <c r="H6">
        <v>34.69</v>
      </c>
      <c r="J6" s="34" t="s">
        <v>216</v>
      </c>
      <c r="K6" s="35"/>
      <c r="L6" s="35"/>
      <c r="M6" s="35"/>
      <c r="N6" s="35"/>
      <c r="O6" s="36"/>
    </row>
    <row r="7" spans="1:15" x14ac:dyDescent="0.2">
      <c r="A7" t="s">
        <v>7</v>
      </c>
      <c r="B7" t="s">
        <v>203</v>
      </c>
      <c r="C7">
        <v>1336</v>
      </c>
      <c r="D7">
        <v>2514715.7355827</v>
      </c>
      <c r="E7">
        <v>87599</v>
      </c>
      <c r="F7">
        <v>1882.27</v>
      </c>
      <c r="G7">
        <v>66</v>
      </c>
      <c r="H7">
        <v>28.71</v>
      </c>
      <c r="J7" s="34" t="s">
        <v>217</v>
      </c>
      <c r="K7" s="35"/>
      <c r="L7" s="35"/>
      <c r="M7" s="35"/>
      <c r="N7" s="35"/>
      <c r="O7" s="36"/>
    </row>
    <row r="8" spans="1:15" x14ac:dyDescent="0.2">
      <c r="A8" t="s">
        <v>7</v>
      </c>
      <c r="B8" t="s">
        <v>202</v>
      </c>
      <c r="C8">
        <v>848</v>
      </c>
      <c r="D8">
        <v>2125122.91</v>
      </c>
      <c r="E8">
        <v>56389</v>
      </c>
      <c r="F8">
        <v>2506.04</v>
      </c>
      <c r="G8">
        <v>66</v>
      </c>
      <c r="H8">
        <v>37.69</v>
      </c>
      <c r="J8" s="34" t="s">
        <v>218</v>
      </c>
      <c r="K8" s="35"/>
      <c r="L8" s="35"/>
      <c r="M8" s="35"/>
      <c r="N8" s="35"/>
      <c r="O8" s="36"/>
    </row>
    <row r="9" spans="1:15" x14ac:dyDescent="0.2">
      <c r="A9" s="46" t="s">
        <v>9</v>
      </c>
      <c r="B9" s="46" t="s">
        <v>201</v>
      </c>
      <c r="C9" s="46">
        <v>35205</v>
      </c>
      <c r="D9" s="46">
        <v>64415125.688294798</v>
      </c>
      <c r="E9" s="46">
        <v>1589778</v>
      </c>
      <c r="F9" s="46">
        <v>1829.72</v>
      </c>
      <c r="G9" s="46">
        <v>45</v>
      </c>
      <c r="H9" s="46">
        <v>40.520000000000003</v>
      </c>
      <c r="J9" s="34" t="s">
        <v>219</v>
      </c>
      <c r="K9" s="35"/>
      <c r="L9" s="35"/>
      <c r="M9" s="35"/>
      <c r="N9" s="35"/>
      <c r="O9" s="36"/>
    </row>
    <row r="10" spans="1:15" x14ac:dyDescent="0.2">
      <c r="J10" s="34" t="s">
        <v>220</v>
      </c>
      <c r="K10" s="35"/>
      <c r="L10" s="35"/>
      <c r="M10" s="35"/>
      <c r="N10" s="35"/>
      <c r="O10" s="36"/>
    </row>
    <row r="11" spans="1:15" x14ac:dyDescent="0.2">
      <c r="J11" s="34" t="s">
        <v>221</v>
      </c>
      <c r="K11" s="35"/>
      <c r="L11" s="35"/>
      <c r="M11" s="35"/>
      <c r="N11" s="35"/>
      <c r="O11" s="36"/>
    </row>
    <row r="12" spans="1:15" x14ac:dyDescent="0.2">
      <c r="J12" s="34" t="s">
        <v>222</v>
      </c>
      <c r="K12" s="35"/>
      <c r="L12" s="35"/>
      <c r="M12" s="35"/>
      <c r="N12" s="35"/>
      <c r="O12" s="36"/>
    </row>
    <row r="13" spans="1:15" x14ac:dyDescent="0.2">
      <c r="J13" s="34" t="s">
        <v>223</v>
      </c>
      <c r="K13" s="35"/>
      <c r="L13" s="35"/>
      <c r="M13" s="35"/>
      <c r="N13" s="35"/>
      <c r="O13" s="36"/>
    </row>
    <row r="14" spans="1:15" x14ac:dyDescent="0.2">
      <c r="J14" s="34" t="s">
        <v>224</v>
      </c>
      <c r="K14" s="35"/>
      <c r="L14" s="35"/>
      <c r="M14" s="35"/>
      <c r="N14" s="35"/>
      <c r="O14" s="36"/>
    </row>
    <row r="15" spans="1:15" x14ac:dyDescent="0.2">
      <c r="J15" s="34" t="s">
        <v>225</v>
      </c>
      <c r="K15" s="35"/>
      <c r="L15" s="35"/>
      <c r="M15" s="35"/>
      <c r="N15" s="35"/>
      <c r="O15" s="36"/>
    </row>
    <row r="16" spans="1:15" x14ac:dyDescent="0.2">
      <c r="J16" s="34" t="s">
        <v>226</v>
      </c>
      <c r="K16" s="35"/>
      <c r="L16" s="35"/>
      <c r="M16" s="35"/>
      <c r="N16" s="35"/>
      <c r="O16" s="36"/>
    </row>
    <row r="17" spans="10:15" x14ac:dyDescent="0.2">
      <c r="J17" s="34" t="s">
        <v>227</v>
      </c>
      <c r="K17" s="35"/>
      <c r="L17" s="35"/>
      <c r="M17" s="35"/>
      <c r="N17" s="35"/>
      <c r="O17" s="36"/>
    </row>
    <row r="18" spans="10:15" x14ac:dyDescent="0.2">
      <c r="J18" s="34" t="s">
        <v>228</v>
      </c>
      <c r="K18" s="35"/>
      <c r="L18" s="35"/>
      <c r="M18" s="35"/>
      <c r="N18" s="35"/>
      <c r="O18" s="36"/>
    </row>
    <row r="19" spans="10:15" x14ac:dyDescent="0.2">
      <c r="J19" s="34" t="s">
        <v>41</v>
      </c>
      <c r="K19" s="35"/>
      <c r="L19" s="35"/>
      <c r="M19" s="35"/>
      <c r="N19" s="35"/>
      <c r="O19" s="36"/>
    </row>
    <row r="20" spans="10:15" x14ac:dyDescent="0.2">
      <c r="J20" s="34" t="s">
        <v>229</v>
      </c>
      <c r="K20" s="35"/>
      <c r="L20" s="35"/>
      <c r="M20" s="35"/>
      <c r="N20" s="35"/>
      <c r="O20" s="36"/>
    </row>
    <row r="21" spans="10:15" x14ac:dyDescent="0.2">
      <c r="J21" s="34" t="s">
        <v>95</v>
      </c>
      <c r="K21" s="35"/>
      <c r="L21" s="35"/>
      <c r="M21" s="35"/>
      <c r="N21" s="35"/>
      <c r="O21" s="36"/>
    </row>
    <row r="22" spans="10:15" x14ac:dyDescent="0.2">
      <c r="J22" s="34" t="s">
        <v>155</v>
      </c>
      <c r="K22" s="35"/>
      <c r="L22" s="35"/>
      <c r="M22" s="35"/>
      <c r="N22" s="35"/>
      <c r="O22" s="36"/>
    </row>
    <row r="23" spans="10:15" x14ac:dyDescent="0.2">
      <c r="J23" s="34" t="s">
        <v>162</v>
      </c>
      <c r="K23" s="35"/>
      <c r="L23" s="35"/>
      <c r="M23" s="35"/>
      <c r="N23" s="35"/>
      <c r="O23" s="36"/>
    </row>
    <row r="24" spans="10:15" x14ac:dyDescent="0.2">
      <c r="J24" s="34" t="s">
        <v>230</v>
      </c>
      <c r="K24" s="35"/>
      <c r="L24" s="35"/>
      <c r="M24" s="35"/>
      <c r="N24" s="35"/>
      <c r="O24" s="36"/>
    </row>
    <row r="25" spans="10:15" x14ac:dyDescent="0.2">
      <c r="J25" s="34" t="s">
        <v>163</v>
      </c>
      <c r="K25" s="35"/>
      <c r="L25" s="35"/>
      <c r="M25" s="35"/>
      <c r="N25" s="35"/>
      <c r="O25" s="36"/>
    </row>
    <row r="26" spans="10:15" x14ac:dyDescent="0.2">
      <c r="J26" s="34" t="s">
        <v>231</v>
      </c>
      <c r="K26" s="35"/>
      <c r="L26" s="35"/>
      <c r="M26" s="35"/>
      <c r="N26" s="35"/>
      <c r="O26" s="36"/>
    </row>
    <row r="27" spans="10:15" x14ac:dyDescent="0.2">
      <c r="J27" s="34" t="s">
        <v>159</v>
      </c>
      <c r="K27" s="35"/>
      <c r="L27" s="35"/>
      <c r="M27" s="35"/>
      <c r="N27" s="35"/>
      <c r="O27" s="36"/>
    </row>
    <row r="28" spans="10:15" x14ac:dyDescent="0.2">
      <c r="J28" s="34" t="s">
        <v>232</v>
      </c>
      <c r="K28" s="35"/>
      <c r="L28" s="35"/>
      <c r="M28" s="35"/>
      <c r="N28" s="35"/>
      <c r="O28" s="36"/>
    </row>
    <row r="29" spans="10:15" x14ac:dyDescent="0.2">
      <c r="J29" s="34" t="s">
        <v>233</v>
      </c>
      <c r="K29" s="35"/>
      <c r="L29" s="35"/>
      <c r="M29" s="35"/>
      <c r="N29" s="35"/>
      <c r="O29" s="36"/>
    </row>
    <row r="30" spans="10:15" x14ac:dyDescent="0.2">
      <c r="J30" s="34" t="s">
        <v>234</v>
      </c>
      <c r="K30" s="35"/>
      <c r="L30" s="35"/>
      <c r="M30" s="35"/>
      <c r="N30" s="35"/>
      <c r="O30" s="36"/>
    </row>
    <row r="31" spans="10:15" x14ac:dyDescent="0.2">
      <c r="J31" s="34" t="s">
        <v>235</v>
      </c>
      <c r="K31" s="35"/>
      <c r="L31" s="35"/>
      <c r="M31" s="35"/>
      <c r="N31" s="35"/>
      <c r="O31" s="36"/>
    </row>
    <row r="32" spans="10:15" x14ac:dyDescent="0.2">
      <c r="J32" s="34" t="s">
        <v>236</v>
      </c>
      <c r="K32" s="35"/>
      <c r="L32" s="35"/>
      <c r="M32" s="35"/>
      <c r="N32" s="35"/>
      <c r="O32" s="36"/>
    </row>
    <row r="33" spans="10:15" x14ac:dyDescent="0.2">
      <c r="J33" s="34" t="s">
        <v>237</v>
      </c>
      <c r="K33" s="35"/>
      <c r="L33" s="35"/>
      <c r="M33" s="35"/>
      <c r="N33" s="35"/>
      <c r="O33" s="36"/>
    </row>
    <row r="34" spans="10:15" x14ac:dyDescent="0.2">
      <c r="J34" s="34" t="s">
        <v>238</v>
      </c>
      <c r="K34" s="35"/>
      <c r="L34" s="35"/>
      <c r="M34" s="35"/>
      <c r="N34" s="35"/>
      <c r="O34" s="36"/>
    </row>
    <row r="35" spans="10:15" x14ac:dyDescent="0.2">
      <c r="J35" s="34" t="s">
        <v>239</v>
      </c>
      <c r="K35" s="35"/>
      <c r="L35" s="35"/>
      <c r="M35" s="35"/>
      <c r="N35" s="35"/>
      <c r="O35" s="36"/>
    </row>
    <row r="36" spans="10:15" x14ac:dyDescent="0.2">
      <c r="J36" s="37" t="s">
        <v>240</v>
      </c>
      <c r="K36" s="38"/>
      <c r="L36" s="38"/>
      <c r="M36" s="38"/>
      <c r="N36" s="38"/>
      <c r="O36" s="39"/>
    </row>
  </sheetData>
  <mergeCells count="1">
    <mergeCell ref="J1:O1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Club Rates</vt:lpstr>
      <vt:lpstr>Features</vt:lpstr>
      <vt:lpstr>Conversion</vt:lpstr>
      <vt:lpstr>Friends</vt:lpstr>
      <vt:lpstr>club_data</vt:lpstr>
      <vt:lpstr>feature_data</vt:lpstr>
      <vt:lpstr>conv_data</vt:lpstr>
      <vt:lpstr>friend_data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2022-07-01T17:16:30Z</dcterms:created>
  <dcterms:modified xsi:type="dcterms:W3CDTF">2022-08-22T22:47:31Z</dcterms:modified>
</cp:coreProperties>
</file>