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it_datatransfer" sheetId="1" state="visible" r:id="rId1"/>
    <sheet name="comments_datatransfer" sheetId="2" state="visible" r:id="rId2"/>
    <sheet name="git_UI"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22"/>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7</v>
      </c>
      <c r="B2" t="inlineStr">
        <is>
          <t>deflate</t>
        </is>
      </c>
      <c r="C2" t="inlineStr">
        <is>
          <t>issues/1355"&gt;#1355&lt;/a&gt;) 03/02/22&lt;/li&gt;. &lt;li&gt;Fix wsproto version check expression (&lt;a href="https://github-redirect.dependabot.com/encode/uvicorn/issues/1342"&gt;#1342&lt;/a&gt;) 28/01/22&lt;/li&gt;. &lt;/ul&gt;. &lt;h2&gt;Version 0.17.1&lt;/h2&gt;. &lt;h3&gt;Fixed&lt;/h3&gt;. &lt;ul&gt;. &lt;li&gt;Move all data handling logic to protocol and ensure connection is closed. (&lt;a href="https://github-redirect.dependabot.com/encode/uvicorn/issues/1332"&gt;#1332&lt;/a&gt;) 28/01/22&lt;/li&gt;. &lt;li&gt;Change &lt;code&gt;spec_version&lt;/code&gt; field from &amp;quot;2.1&amp;quot; to &amp;quot;2.3&amp;quot;, as Uvicorn is compliant with that version of the ASGI specifications. (&lt;a href="https://github-redirect.dependabot.com/encode/uvicorn/issues/1337"&gt;#1337&lt;/a&gt;) 25/01/22&lt;/li&gt;. &lt;/ul&gt;. &lt;h2&gt;Version 0.17.0.post1&lt;/h2&gt;. &lt;h3&gt;Fixed&lt;/h3&gt;. &lt;ul&gt;. &lt;li&gt;Add the &lt;code&gt;python_requires&lt;/code&gt; version specifier (&lt;a href="https://github-redirect.dependabot.com/encode/uvicorn/issues/1328"&gt;#1328&lt;/a&gt;) 17/01/22&lt;/li&gt;. &lt;/ul&gt;. &lt;h2&gt;Version 0.17.0&lt;/h2&gt;. &lt;h3&gt;Added&lt;/h3&gt;. &lt;ul&gt;. &lt;li&gt;Allow configurable websocket per-message-deflate setting (&lt;a href="https://github-redirect.dependabot.com/encode/uvicorn/issues/1300"&gt;#1300&lt;/a&gt;) 29/12/21&lt;/li&gt;. &lt;li&gt;Support extra_headers for WS accept message (&lt;a href="https://github-redirect.dependabot.com/encode/uvicorn/issues/1293"&gt;#1293&lt;/a&gt;) 06/01/22&lt;/li&gt;. &lt;li&gt;Add missing http version on websockets scope (&lt;a href="https://github-redirect.dependabot.com/encode/uvicorn/issues/1309"&gt;#1309&lt;/a&gt;) 08/01/22&lt;/li&gt;. &lt;/ul&gt;. &lt;h3&gt;Fixed/Removed&lt;/h3&gt;. &lt;!-- raw HTML omitted --&gt;. &lt;/blockquote&gt;. &lt;p&gt;... (truncated)&lt;/p&gt;. &lt;/details&gt;. &lt;details&gt;. &lt;summary&gt;Changelog&lt;/summary&gt;. &lt;p&gt;&lt;em&gt;Sourced from &lt;a href="https://github.com/encode/uvicorn/blob/master/CHANGELOG.md"&gt;uvicorn's changelog&lt;/a&gt;.&lt;/em&gt;&lt;/p&gt;. &lt;blockquote&gt;. &lt;h3&gt;0.17.5 - 2022-02-16&lt;/h3&gt;. &lt;h3&gt;Fixed&lt;/h3&gt;. &lt;ul&gt;. &lt;li&gt;Fix case where url is fragmented in httptools protocol (&lt;a href="https://github-redirect.dependabot.com/encode/uvicorn/issues/1263"&gt;#1263&lt;/a&gt;) 2/16/22&lt;/li&gt;. &lt;li&gt;Fix WSGI middleware not to explode quadratically in the case of a larger body</t>
        </is>
      </c>
      <c r="D2" t="inlineStr">
        <is>
          <t>pr_corpus</t>
        </is>
      </c>
      <c r="E2">
        <f>HYPERLINK("https://github.com/paperless-ngx/paperless-ngx/pull/92", "https://github.com/paperless-ngx/paperless-ngx/pull/92")</f>
        <v/>
      </c>
      <c r="F2" t="inlineStr"/>
      <c r="G2" t="inlineStr"/>
      <c r="H2" t="inlineStr"/>
    </row>
    <row r="3">
      <c r="A3" t="n">
        <v>8</v>
      </c>
      <c r="B3" t="inlineStr">
        <is>
          <t>deflate</t>
        </is>
      </c>
      <c r="C3" t="inlineStr">
        <is>
          <t>355&lt;/a&gt;) 03/02/22&lt;/li&gt;. &lt;li&gt;Fix wsproto version check expression (&lt;a href="https://github-redirect.dependabot.com/encode/uvicorn/issues/1342"&gt;#1342&lt;/a&gt;) 28/01/22&lt;/li&gt;. &lt;/ul&gt;. &lt;h2&gt;0.17.1 - 2022-01-28&lt;/h2&gt;. &lt;h3&gt;Fixed&lt;/h3&gt;. &lt;ul&gt;. &lt;li&gt;Move all data handling logic to protocol and ensure connection is closed. (&lt;a href="https://github-redirect.dependabot.com/encode/uvicorn/issues/1332"&gt;#1332&lt;/a&gt;) 28/01/22&lt;/li&gt;. &lt;li&gt;Change &lt;code&gt;spec_version&lt;/code&gt; field from &amp;quot;2.1&amp;quot; to &amp;quot;2.3&amp;quot;, as Uvicorn is compliant with that version of the ASGI specifications. (&lt;a href="https://github-redirect.dependabot.com/encode/uvicorn/issues/1337"&gt;#1337&lt;/a&gt;) 25/01/22&lt;/li&gt;. &lt;/ul&gt;. &lt;h2&gt;0.17.0.post1 - 2022-01-24&lt;/h2&gt;. &lt;h3&gt;Fixed&lt;/h3&gt;. &lt;ul&gt;. &lt;li&gt;Add the &lt;code&gt;python_requires&lt;/code&gt; version specifier (&lt;a href="https://github-redirect.dependabot.com/encode/uvicorn/issues/1328"&gt;#1328&lt;/a&gt;) 17/01/22&lt;/li&gt;. &lt;/ul&gt;. &lt;h2&gt;0.17.0 - 2022-01-14&lt;/h2&gt;. &lt;h3&gt;Added&lt;/h3&gt;. &lt;ul&gt;. &lt;li&gt;Allow configurable websocket per-message-deflate setting (&lt;a href="https://github-redirect.dependabot.com/encode/uvicorn/issues/1300"&gt;#1300&lt;/a&gt;) 29/12/21&lt;/li&gt;. &lt;li&gt;Support extra_headers for WS accept message (&lt;a href="https://github-redirect.dependabot.com/encode/uvicorn/issues/1293"&gt;#1293&lt;/a&gt;) 06/01/22&lt;/li&gt;. &lt;/ul&gt;. &lt;!-- raw HTML omitted --&gt;. &lt;/blockquote&gt;. &lt;p&gt;... (truncated)&lt;/p&gt;. &lt;/details&gt;. &lt;details&gt;. &lt;summary&gt;Commits&lt;/summary&gt;. &lt;ul&gt;. &lt;li&gt;&lt;a href="https://github.com/encode/uvicorn/commit/b6b783bb8d2148355b644ab5d143e94a958e511d"&gt;&lt;code&gt;b6b783b&lt;/code&gt;&lt;/a&gt; Release 0.17.5 (&lt;a href="https://github-redirect.dependabot.com/encode/uvicorn/issues/1381"&gt;#1381&lt;/a&gt;)&lt;/li&gt;. &lt;li&gt;&lt;a href="https://github.com/encode/uvicorn/commit/a694ee4a09380b26d681bcdf91bdc3258804e107"&gt;&lt;code&gt;a694ee4&lt;/code&gt;&lt;/a&gt; Fix WSGI middleware not to explode quadratically in the case of a larger body...&lt;/li&gt;. &lt;li&gt;&lt;a href="https://github.com/encode/uvicorn/commit/399f90afa199640696968b1ed6b1a7cec812ae21"&gt;&lt;code&gt;399f90a&lt;/code&gt;&lt;/a&gt; Fix case where url is fragmented in httptools</t>
        </is>
      </c>
      <c r="D3" t="inlineStr">
        <is>
          <t>pr_corpus</t>
        </is>
      </c>
      <c r="E3">
        <f>HYPERLINK("https://github.com/paperless-ngx/paperless-ngx/pull/92", "https://github.com/paperless-ngx/paperless-ngx/pull/92")</f>
        <v/>
      </c>
      <c r="F3" t="inlineStr"/>
      <c r="G3" t="inlineStr"/>
      <c r="H3" t="inlineStr"/>
    </row>
    <row r="4">
      <c r="A4" t="n">
        <v>25</v>
      </c>
      <c r="B4" t="inlineStr">
        <is>
          <t>rate limits</t>
        </is>
      </c>
      <c r="C4" t="inlineStr">
        <is>
          <t>Bugfix: Configure scheduled tasks to expire after some time; &lt;!--. Note: All PRs with code changes should be targeted to the `dev` branch, pure documentation changes can target `main`. --&gt;. ## Proposed change. This configures the scheduled tasks to expire based on the default timing. This means if the worker goes away for some reason, it won't come back to a deluge of waiting tasks, all of which are doing the same thing. I chose to expire tasks based on the default scheduling, but an argument could also be made to default all these to the same timeout. Basically, if the task isn't run in x minutes, no matter which scheduled task, expire it. I looked into rate limits as well, but it's cumbersome to apply them and not very flexible. . This doesn't change consume tasks, those will never expire and shouldn't ever be configured to do so. Fixes #2604. ## Type of change. &lt;!--. What type of change does your PR introduce to Paperless-ngx? NOTE: Please check only one box! --&gt;. - [x] Bug fix (non-breaking change which fixes an issue). - [ ] New feature (non-breaking change which adds functionality). - [ ] Breaking change (fix or feature that would cause existing functionality to not work as expected). - [ ] Other (please explain). ## Checklist:. - [x] I have read &amp; agree with the [contributing guidelines](https://github.com/paperless-ngx/paperless-ngx/blob/main/CONTRIBUTING.md). - [x] If applicable, I have tested my code for new features &amp; regressions on both mobile &amp; desktop devices, using the latest version of major browsers. - [x] If applicable, I have checked that all tests pass, see [documentation](https://docs.paperless-ngx.com/development/#back-end-development). - [x] I have run all `pre-commit` hooks, see [documentation](https://docs.paperless-ngx.com/development/#code-formatting-with-pre-commit-hooks). - [ ] I have made corresponding changes to the documentation as needed. - [x] I have checked my modifications for any breaking changes. I am having a look at rate limit</t>
        </is>
      </c>
      <c r="D4" t="inlineStr">
        <is>
          <t>pr_corpus</t>
        </is>
      </c>
      <c r="E4">
        <f>HYPERLINK("https://github.com/paperless-ngx/paperless-ngx/pull/2614", "https://github.com/paperless-ngx/paperless-ngx/pull/2614")</f>
        <v/>
      </c>
      <c r="F4" t="inlineStr"/>
      <c r="G4" t="inlineStr"/>
      <c r="H4" t="inlineStr"/>
    </row>
    <row r="5">
      <c r="A5" t="n">
        <v>26</v>
      </c>
      <c r="B5" t="inlineStr">
        <is>
          <t>rate limits</t>
        </is>
      </c>
      <c r="C5" t="inlineStr">
        <is>
          <t>(non-breaking change which fixes an issue). - [ ] New feature (non-breaking change which adds functionality). - [ ] Breaking change (fix or feature that would cause existing functionality to not work as expected). - [ ] Other (please explain). ## Checklist:. - [x] I have read &amp; agree with the [contributing guidelines](https://github.com/paperless-ngx/paperless-ngx/blob/main/CONTRIBUTING.md). - [x] If applicable, I have tested my code for new features &amp; regressions on both mobile &amp; desktop devices, using the latest version of major browsers. - [x] If applicable, I have checked that all tests pass, see [documentation](https://docs.paperless-ngx.com/development/#back-end-development). - [x] I have run all `pre-commit` hooks, see [documentation](https://docs.paperless-ngx.com/development/#code-formatting-with-pre-commit-hooks). - [ ] I have made corresponding changes to the documentation as needed. - [x] I have checked my modifications for any breaking changes. I am having a look at rate limits, but they're a little weird, not so well documented and I'm not positive they are actually applying how I think yet. So the simple change first. @hashworks, if you'd like to chime in on the expiration settings? Thanks! [BUG] Duplicate tasks pile up if the task-queue is offline; ### Discussed in https://github.com/paperless-ngx/paperless-ngx/discussions/2593. &lt;div type='discussions-op-text'&gt;. &lt;sup&gt;Originally posted by **hashworks** February 3, 2023&lt;/sup&gt;. ### Description. Recent versions added a new service to run, paperless-task-queue, otherwise known as the Celery Workers. They handle tasks that get queued in the redis DB. This works fine for normal system operation where all required processes are running fine. If the task-queue service goes down for a while, the webserver, the consumer and the scheduler service don't mind at all - they will happily queue new tasks in the redis DB since their job is done. This is a problem when one restarts the task-queue service days later:. `</t>
        </is>
      </c>
      <c r="D5" t="inlineStr">
        <is>
          <t>pr_corpus</t>
        </is>
      </c>
      <c r="E5">
        <f>HYPERLINK("https://github.com/paperless-ngx/paperless-ngx/pull/2614", "https://github.com/paperless-ngx/paperless-ngx/pull/2614")</f>
        <v/>
      </c>
      <c r="F5" t="inlineStr"/>
      <c r="G5" t="inlineStr"/>
      <c r="H5" t="inlineStr"/>
    </row>
    <row r="6">
      <c r="A6" t="n">
        <v>27</v>
      </c>
      <c r="B6" t="inlineStr">
        <is>
          <t>rate limit</t>
        </is>
      </c>
      <c r="C6" t="inlineStr">
        <is>
          <t>have checked that all tests pass, see [documentation](https://docs.paperless-ngx.com/development/#back-end-development). - [x] I have run all `pre-commit` hooks, see [documentation](https://docs.paperless-ngx.com/development/#code-formatting-with-pre-commit-hooks). - [x] I have made corresponding changes to the documentation as needed. - [x] I have checked my modifications for any breaking changes. Thanks for the deep dive. So am I understanding correctly that overall this will slow down processing a large number of files when using polling? Ok with that tradeoff for stability, just trying to understand. Correct, during polling, it will slow the consumption down a bit, if there's enough files every thread in the pool is working when a new file event comes in. Yeah I agree this is probably not the most useful way of large volume data ingress, but I couldn't think of a better way to do it. Once my data is all across, I'll be using more "normal" methods. I'll definitely tolerate the rate limit - there's no rush on import as long at is reliable. As I mentioned in my comment after the original report, I am using consumer polling not inotify (on macos) - should have put that in the bug report. Many thanks again for the fix. [BUG] PAPERLESS_CONSUMER_SUBDIRS_AS_TAGS not applied consistently; ### Description. I'm currently migrating some medical records from a program that structures the documents into a file structure as follows:. Adams12345/File1,2,3 etc. Adams123456/Archived Letters/Letter1,2,3, etc. Bones4567/File1,2,3. Bones4567/Archived Letters/Letter1,2,3, etc. I have enabled PAPERLESS_CONSUMER_SUBDIRS_AS_TAGS and PAPERLESS_CONSUMER_RECURSIVE. Without the initial subdir "Adams" - the documents have no way of being linked to the patient, so it's important to preserve this information. I figured the best way was the SUBDIRS as tag. As a test, I have been manually copying the patient dir's across to /consume. Unfortunately, the patient name subdir is not being applied co</t>
        </is>
      </c>
      <c r="D6" t="inlineStr">
        <is>
          <t>pr_corpus</t>
        </is>
      </c>
      <c r="E6">
        <f>HYPERLINK("https://github.com/paperless-ngx/paperless-ngx/pull/2922", "https://github.com/paperless-ngx/paperless-ngx/pull/2922")</f>
        <v/>
      </c>
      <c r="F6" t="inlineStr"/>
      <c r="G6" t="inlineStr"/>
      <c r="H6" t="inlineStr"/>
    </row>
    <row r="7">
      <c r="A7" t="n">
        <v>30</v>
      </c>
      <c r="B7" t="inlineStr">
        <is>
          <t>gzip</t>
        </is>
      </c>
      <c r="C7" t="inlineStr">
        <is>
          <t>n/Rechnung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t>
        </is>
      </c>
      <c r="D7" t="inlineStr">
        <is>
          <t>pr_corpus</t>
        </is>
      </c>
      <c r="E7">
        <f>HYPERLINK("https://github.com/paperless-ngx/paperless-ngx/pull/3834", "https://github.com/paperless-ngx/paperless-ngx/pull/3834")</f>
        <v/>
      </c>
      <c r="F7" t="inlineStr"/>
      <c r="G7" t="inlineStr"/>
      <c r="H7" t="inlineStr"/>
    </row>
    <row r="8">
      <c r="A8" t="n">
        <v>31</v>
      </c>
      <c r="B8" t="inlineStr">
        <is>
          <t>deflate</t>
        </is>
      </c>
      <c r="C8" t="inlineStr">
        <is>
          <t>ng (RE)/RE-2023-24-0000041_1688665491709.pdf. [2023-07-08 17:12:05,964] [DEBUG] [paperless.handlers] Deleted file /usr/src/paperless/media/documents/thumbnails/0000037.webp. [2023-07-08 17:12:07,279] [DEBUG] [paperless.consumer] Saving record to database. [2023-07-08 17:12:07,280] [DEBUG] [paperless.consumer] Creation date from post_documents parameter: 2023-01-24 00:00:00+01:00. [2023-07-08 17:12:08,173] [DEBUG] [paperless.consumer] Deleting file /tmp/paperless/paperless-ngxfylpx4xe/test.jpg. [2023-07-08 17:12:08,179] [DEBUG] [paperless.parsing.tesseract] Deleting directory /tmp/paperless/paperless-pz649c1e. [2023-07-08 17:12:08,181] [INFO] [paperless.consumer] Document 2023-01-24 test consumption finished. ```. ### Browser logs. ```bash. POST /api/documents/post_document/ HTTP/1.1. Authorization: Basic xxxx=. User-Agent: PostmanRuntime/7.32.3. Accept: */*. Cache-Control: no-cache. Postman-Token: b02fe41b-b6e4-4784-8117-8452d51069d4. Host: 192.168.2.6:8808. Accept-Encoding: gzip, deflate, br. Connection: keep-alive. Content-Type: multipart/form-data; boundary=--------------------------271215561418376712309544. Content-Length: 871130. . ----------------------------271215561418376712309544. Content-Disposition: form-data; name="archive_serial_number". 12. ----------------------------271215561418376712309544. Content-Disposition: form-data; name="created". 2023-01-24. ----------------------------271215561418376712309544. Content-Disposition: form-data; name="title". test. ----------------------------271215561418376712309544. Content-Disposition: form-data; name="document"; filename="test.jpg". &lt;test.jpg&gt;. ----------------------------271215561418376712309544--. . HTTP/1.1 200 OK. date: Sat, 08 Jul 2023 15:09:52 GMT. server: uvicorn. content-type: application/json. vary: Accept, Accept-Language, origin. allow: POST, OPTIONS. x-frame-options: SAMEORIGIN. x-api-version: 3. x-version: 1.16.5. content-length: 38. content-language: en-us. x-content-type-options: nosniff. ref</t>
        </is>
      </c>
      <c r="D8" t="inlineStr">
        <is>
          <t>pr_corpus</t>
        </is>
      </c>
      <c r="E8">
        <f>HYPERLINK("https://github.com/paperless-ngx/paperless-ngx/pull/3834", "https://github.com/paperless-ngx/paperless-ngx/pull/3834")</f>
        <v/>
      </c>
      <c r="F8" t="inlineStr"/>
      <c r="G8" t="inlineStr"/>
      <c r="H8" t="inlineStr"/>
    </row>
    <row r="9">
      <c r="A9" t="n">
        <v>32</v>
      </c>
      <c r="B9" t="inlineStr">
        <is>
          <t>rate limit</t>
        </is>
      </c>
      <c r="C9" t="inlineStr">
        <is>
          <t>Bump stumpylog/image-cleaner-action from 0.1.0 to 0.2.0; Bumps [stumpylog/image-cleaner-action](https://github.com/stumpylog/image-cleaner-action) from 0.1.0 to 0.2.0. &lt;details&gt;. &lt;summary&gt;Release notes&lt;/summary&gt;. &lt;p&gt;&lt;em&gt;Sourced from &lt;a href="https://github.com/stumpylog/image-cleaner-action/releases"&gt;stumpylog/image-cleaner-action's releases&lt;/a&gt;.&lt;/em&gt;&lt;/p&gt;. &lt;blockquote&gt;. &lt;h2&gt;v0.2.0&lt;/h2&gt;. &lt;h2&gt;[0.2.0] - 2023-07-20&lt;/h2&gt;. &lt;h3&gt;Added&lt;/h3&gt;. &lt;ul&gt;. &lt;li&gt;Added increased logging during initial information gathering&lt;/li&gt;. &lt;li&gt;Added better handling of encountering a rate limit while the action is executing&lt;/li&gt;. &lt;/ul&gt;. &lt;h3&gt;Changed&lt;/h3&gt;. &lt;ul&gt;. &lt;li&gt;Bump &lt;code&gt;httpx&lt;/code&gt; from 0.24.0 to 0.24.1&lt;/li&gt;. &lt;li&gt;Changelog format updated to &lt;a href="https://keepachangelog.com/en/1.1.0/"&gt;Keep a Changelog&lt;/a&gt;&lt;/li&gt;. &lt;li&gt;HTTP connection to the API now uses HTTP/2 if possible&lt;/li&gt;. &lt;li&gt;Updated &lt;code&gt;pipenv&lt;/code&gt; from 2023.4.20 to 2023.6.26&lt;/li&gt;. &lt;/ul&gt;. &lt;/blockquote&gt;. &lt;/details&gt;. &lt;details&gt;. &lt;summary&gt;Changelog&lt;/summary&gt;. &lt;p&gt;&lt;em&gt;Sourced from &lt;a href="https://github.com/stumpylog/image-cleaner-action/blob/main/CHANGELOG.md"&gt;stumpylog/image-cleaner-action's changelog&lt;/a&gt;.&lt;/em&gt;&lt;/p&gt;. &lt;blockquote&gt;. &lt;h2&gt;[0.2.0] - 2023-07-20&lt;/h2&gt;. &lt;h3&gt;Added&lt;/h3&gt;. &lt;ul&gt;. &lt;li&gt;Added increased logging during initial information gathering&lt;/li&gt;. &lt;li&gt;Added better handling of encountering a rate limit while the action is executing&lt;/li&gt;. &lt;/ul&gt;. &lt;h3&gt;Changed&lt;/h3&gt;. &lt;ul&gt;. &lt;li&gt;Bump &lt;code&gt;httpx&lt;/code&gt; from 0.24.0 to 0.24.1&lt;/li&gt;. &lt;li&gt;Changelog format updated to &lt;a href="https://keepachangelog.com/en/1.1.0/"&gt;Keep a Changelog&lt;/a&gt;&lt;/li&gt;. &lt;li&gt;HTTP connection to the API now uses HTTP/2 if possible&lt;/li&gt;. &lt;li&gt;Updated &lt;code&gt;pipenv&lt;/code&gt; from 2023.4.20 to 2023.6.26&lt;/li&gt;. &lt;/ul&gt;. &lt;/blockquote&gt;. &lt;/details&gt;. &lt;details&gt;. &lt;summary&gt;Commits&lt;/summary&gt;. &lt;ul&gt;. &lt;li&gt;&lt;a href="https://github.com/stumpylog/image-cleaner-action/commit/424f5e43b40173d88dfdd16ab7b3516ed0b5699f"&gt;&lt;code&gt;424f5e4&lt;/code&gt;&lt;/a&gt; Merge branch 'release/v0.2.0'&lt;/li&gt;. &lt;li&gt;&lt;a href="https://github.co</t>
        </is>
      </c>
      <c r="D9" t="inlineStr">
        <is>
          <t>pr_corpus</t>
        </is>
      </c>
      <c r="E9">
        <f>HYPERLINK("https://github.com/paperless-ngx/paperless-ngx/pull/3910", "https://github.com/paperless-ngx/paperless-ngx/pull/3910")</f>
        <v/>
      </c>
      <c r="F9" t="inlineStr"/>
      <c r="G9" t="inlineStr"/>
      <c r="H9" t="inlineStr"/>
    </row>
    <row r="10">
      <c r="A10" t="n">
        <v>33</v>
      </c>
      <c r="B10" t="inlineStr">
        <is>
          <t>rate limit</t>
        </is>
      </c>
      <c r="C10" t="inlineStr">
        <is>
          <t>&gt;&lt;/p&gt;. &lt;blockquote&gt;. &lt;h2&gt;v0.2.0&lt;/h2&gt;. &lt;h2&gt;[0.2.0] - 2023-07-20&lt;/h2&gt;. &lt;h3&gt;Added&lt;/h3&gt;. &lt;ul&gt;. &lt;li&gt;Added increased logging during initial information gathering&lt;/li&gt;. &lt;li&gt;Added better handling of encountering a rate limit while the action is executing&lt;/li&gt;. &lt;/ul&gt;. &lt;h3&gt;Changed&lt;/h3&gt;. &lt;ul&gt;. &lt;li&gt;Bump &lt;code&gt;httpx&lt;/code&gt; from 0.24.0 to 0.24.1&lt;/li&gt;. &lt;li&gt;Changelog format updated to &lt;a href="https://keepachangelog.com/en/1.1.0/"&gt;Keep a Changelog&lt;/a&gt;&lt;/li&gt;. &lt;li&gt;HTTP connection to the API now uses HTTP/2 if possible&lt;/li&gt;. &lt;li&gt;Updated &lt;code&gt;pipenv&lt;/code&gt; from 2023.4.20 to 2023.6.26&lt;/li&gt;. &lt;/ul&gt;. &lt;/blockquote&gt;. &lt;/details&gt;. &lt;details&gt;. &lt;summary&gt;Changelog&lt;/summary&gt;. &lt;p&gt;&lt;em&gt;Sourced from &lt;a href="https://github.com/stumpylog/image-cleaner-action/blob/main/CHANGELOG.md"&gt;stumpylog/image-cleaner-action's changelog&lt;/a&gt;.&lt;/em&gt;&lt;/p&gt;. &lt;blockquote&gt;. &lt;h2&gt;[0.2.0] - 2023-07-20&lt;/h2&gt;. &lt;h3&gt;Added&lt;/h3&gt;. &lt;ul&gt;. &lt;li&gt;Added increased logging during initial information gathering&lt;/li&gt;. &lt;li&gt;Added better handling of encountering a rate limit while the action is executing&lt;/li&gt;. &lt;/ul&gt;. &lt;h3&gt;Changed&lt;/h3&gt;. &lt;ul&gt;. &lt;li&gt;Bump &lt;code&gt;httpx&lt;/code&gt; from 0.24.0 to 0.24.1&lt;/li&gt;. &lt;li&gt;Changelog format updated to &lt;a href="https://keepachangelog.com/en/1.1.0/"&gt;Keep a Changelog&lt;/a&gt;&lt;/li&gt;. &lt;li&gt;HTTP connection to the API now uses HTTP/2 if possible&lt;/li&gt;. &lt;li&gt;Updated &lt;code&gt;pipenv&lt;/code&gt; from 2023.4.20 to 2023.6.26&lt;/li&gt;. &lt;/ul&gt;. &lt;/blockquote&gt;. &lt;/details&gt;. &lt;details&gt;. &lt;summary&gt;Commits&lt;/summary&gt;. &lt;ul&gt;. &lt;li&gt;&lt;a href="https://github.com/stumpylog/image-cleaner-action/commit/424f5e43b40173d88dfdd16ab7b3516ed0b5699f"&gt;&lt;code&gt;424f5e4&lt;/code&gt;&lt;/a&gt; Merge branch 'release/v0.2.0'&lt;/li&gt;. &lt;li&gt;&lt;a href="https://github.com/stumpylog/image-cleaner-action/commit/d78835e052797867f0193a7d99ca75803e4c4120"&gt;&lt;code&gt;d78835e&lt;/code&gt;&lt;/a&gt; Bumps version to 0.2.0&lt;/li&gt;. &lt;li&gt;&lt;a href="https://github.com/stumpylog/image-cleaner-action/commit/d1a0c7b28ebd7c302b246c4c2190b25575314e08"&gt;&lt;code&gt;d1a0c7b&lt;/code&gt;&lt;/a&gt; Bump black from 23.3.0 to 23.7.0&lt;/li&gt;. &lt;li&gt;&lt;a href="https://github.com/stumpylo</t>
        </is>
      </c>
      <c r="D10" t="inlineStr">
        <is>
          <t>pr_corpus</t>
        </is>
      </c>
      <c r="E10">
        <f>HYPERLINK("https://github.com/paperless-ngx/paperless-ngx/pull/3910", "https://github.com/paperless-ngx/paperless-ngx/pull/3910")</f>
        <v/>
      </c>
      <c r="F10" t="inlineStr"/>
      <c r="G10" t="inlineStr"/>
      <c r="H10" t="inlineStr"/>
    </row>
    <row r="11">
      <c r="A11" t="n">
        <v>34</v>
      </c>
      <c r="B11" t="inlineStr">
        <is>
          <t>rate limiting</t>
        </is>
      </c>
      <c r="C11" t="inlineStr">
        <is>
          <t>age-cleaner-action/commit/d78835e052797867f0193a7d99ca75803e4c4120"&gt;&lt;code&gt;d78835e&lt;/code&gt;&lt;/a&gt; Bumps version to 0.2.0&lt;/li&gt;. &lt;li&gt;&lt;a href="https://github.com/stumpylog/image-cleaner-action/commit/d1a0c7b28ebd7c302b246c4c2190b25575314e08"&gt;&lt;code&gt;d1a0c7b&lt;/code&gt;&lt;/a&gt; Bump black from 23.3.0 to 23.7.0&lt;/li&gt;. &lt;li&gt;&lt;a href="https://github.com/stumpylog/image-cleaner-action/commit/4edda75a7cb9f90460e5ff87299fd1712e110a9a"&gt;&lt;code&gt;4edda75&lt;/code&gt;&lt;/a&gt; Bump ruff from 0.0.275 to 0.0.278&lt;/li&gt;. &lt;li&gt;&lt;a href="https://github.com/stumpylog/image-cleaner-action/commit/5c5a645350948c6c37293ad675800e752c712547"&gt;&lt;code&gt;5c5a645&lt;/code&gt;&lt;/a&gt; Updates the locked pipenv version&lt;/li&gt;. &lt;li&gt;&lt;a href="https://github.com/stumpylog/image-cleaner-action/commit/6cf1c6222603c2c6cd5901538e7d4f4a31dcad80"&gt;&lt;code&gt;6cf1c62&lt;/code&gt;&lt;/a&gt; Enables HTTP/2 for the connection to the server&lt;/li&gt;. &lt;li&gt;&lt;a href="https://github.com/stumpylog/image-cleaner-action/commit/b6d72b23d7be1530d5eb89105491d435e5ce1a01"&gt;&lt;code&gt;b6d72b2&lt;/code&gt;&lt;/a&gt; Also handles rate limiting during delete and restore operations&lt;/li&gt;. &lt;li&gt;&lt;a href="https://github.com/stumpylog/image-cleaner-action/commit/2931a025cb7c7d78bbc95aa2d2b6e2db13fd3921"&gt;&lt;code&gt;2931a02&lt;/code&gt;&lt;/a&gt; Use the rate limit headers to check if a 403 is due to limiting during execution&lt;/li&gt;. &lt;li&gt;&lt;a href="https://github.com/stumpylog/image-cleaner-action/commit/5e38bdcf5783e22a84f55ed84fffc6a4e04cb47f"&gt;&lt;code&gt;5e38bdc&lt;/code&gt;&lt;/a&gt; Adds a changelog&lt;/li&gt;. &lt;li&gt;&lt;a href="https://github.com/stumpylog/image-cleaner-action/commit/f0bd776b72a1f3e21bb01dfc70b67a2830f3e45a"&gt;&lt;code&gt;f0bd776&lt;/code&gt;&lt;/a&gt; Adds more logging during the initial phases, instead of seemingly going quiet...&lt;/li&gt;. &lt;li&gt;Additional commits viewable in &lt;a href="https://github.com/stumpylog/image-cleaner-action/compare/v0.1.0...v0.2.0"&gt;compare view&lt;/a&gt;&lt;/li&gt;. &lt;/ul&gt;. &lt;/details&gt;. &lt;br /&gt;. [![Dependabot compatibility score](https://dependabot-badges.githubapp.com/badges/compatibility_score?dependency-name=stumpylog/image-cleaner-action&amp;package-manager=github_a</t>
        </is>
      </c>
      <c r="D11" t="inlineStr">
        <is>
          <t>pr_corpus</t>
        </is>
      </c>
      <c r="E11">
        <f>HYPERLINK("https://github.com/paperless-ngx/paperless-ngx/pull/3910", "https://github.com/paperless-ngx/paperless-ngx/pull/3910")</f>
        <v/>
      </c>
      <c r="F11" t="inlineStr"/>
      <c r="G11" t="inlineStr"/>
      <c r="H11" t="inlineStr"/>
    </row>
    <row r="12">
      <c r="A12" t="n">
        <v>35</v>
      </c>
      <c r="B12" t="inlineStr">
        <is>
          <t>rate limit</t>
        </is>
      </c>
      <c r="C12" t="inlineStr">
        <is>
          <t>8ebd7c302b246c4c2190b25575314e08"&gt;&lt;code&gt;d1a0c7b&lt;/code&gt;&lt;/a&gt; Bump black from 23.3.0 to 23.7.0&lt;/li&gt;. &lt;li&gt;&lt;a href="https://github.com/stumpylog/image-cleaner-action/commit/4edda75a7cb9f90460e5ff87299fd1712e110a9a"&gt;&lt;code&gt;4edda75&lt;/code&gt;&lt;/a&gt; Bump ruff from 0.0.275 to 0.0.278&lt;/li&gt;. &lt;li&gt;&lt;a href="https://github.com/stumpylog/image-cleaner-action/commit/5c5a645350948c6c37293ad675800e752c712547"&gt;&lt;code&gt;5c5a645&lt;/code&gt;&lt;/a&gt; Updates the locked pipenv version&lt;/li&gt;. &lt;li&gt;&lt;a href="https://github.com/stumpylog/image-cleaner-action/commit/6cf1c6222603c2c6cd5901538e7d4f4a31dcad80"&gt;&lt;code&gt;6cf1c62&lt;/code&gt;&lt;/a&gt; Enables HTTP/2 for the connection to the server&lt;/li&gt;. &lt;li&gt;&lt;a href="https://github.com/stumpylog/image-cleaner-action/commit/b6d72b23d7be1530d5eb89105491d435e5ce1a01"&gt;&lt;code&gt;b6d72b2&lt;/code&gt;&lt;/a&gt; Also handles rate limiting during delete and restore operations&lt;/li&gt;. &lt;li&gt;&lt;a href="https://github.com/stumpylog/image-cleaner-action/commit/2931a025cb7c7d78bbc95aa2d2b6e2db13fd3921"&gt;&lt;code&gt;2931a02&lt;/code&gt;&lt;/a&gt; Use the rate limit headers to check if a 403 is due to limiting during execution&lt;/li&gt;. &lt;li&gt;&lt;a href="https://github.com/stumpylog/image-cleaner-action/commit/5e38bdcf5783e22a84f55ed84fffc6a4e04cb47f"&gt;&lt;code&gt;5e38bdc&lt;/code&gt;&lt;/a&gt; Adds a changelog&lt;/li&gt;. &lt;li&gt;&lt;a href="https://github.com/stumpylog/image-cleaner-action/commit/f0bd776b72a1f3e21bb01dfc70b67a2830f3e45a"&gt;&lt;code&gt;f0bd776&lt;/code&gt;&lt;/a&gt; Adds more logging during the initial phases, instead of seemingly going quiet...&lt;/li&gt;. &lt;li&gt;Additional commits viewable in &lt;a href="https://github.com/stumpylog/image-cleaner-action/compare/v0.1.0...v0.2.0"&gt;compare view&lt;/a&gt;&lt;/li&gt;. &lt;/ul&gt;. &lt;/details&gt;. &lt;br /&gt;. [![Dependabot compatibility score](https://dependabot-badges.githubapp.com/badges/compatibility_score?dependency-name=stumpylog/image-cleaner-action&amp;package-manager=github_actions&amp;previous-version=0.1.0&amp;new-version=0.2.0)](https://docs.github.com/en/github/managing-security-vulnerabilities/about-dependabot-security-updates#about-compatibility-scores). Dependabot will res</t>
        </is>
      </c>
      <c r="D12" t="inlineStr">
        <is>
          <t>pr_corpus</t>
        </is>
      </c>
      <c r="E12">
        <f>HYPERLINK("https://github.com/paperless-ngx/paperless-ngx/pull/3910", "https://github.com/paperless-ngx/paperless-ngx/pull/3910")</f>
        <v/>
      </c>
      <c r="F12" t="inlineStr"/>
      <c r="G12" t="inlineStr"/>
      <c r="H12" t="inlineStr"/>
    </row>
    <row r="13">
      <c r="A13" t="n">
        <v>36</v>
      </c>
      <c r="B13" t="inlineStr">
        <is>
          <t>gzip</t>
        </is>
      </c>
      <c r="C13" t="inlineStr">
        <is>
          <t>Feature: Add ahead of time compression of the static files for x86_64; &lt;!--. Note: All PRs with code changes should be targeted to the `dev` branch, pure documentation changes can target `main`. --&gt;. ## Proposed change. This PR adds compression of the static files, using whitenoise. The static files are compressed once, on x86_64, then used throughout. I considered making it more configurable, but then I think it would be easy for a user to change this and not run `collectstatic`, leaving them with no or wrong static files in place. Or a "release" vs "development" build, but that proved to become complicated quickly. . Perhaps in the future GitHub will have native arm64 runners, which would allow this to be revisited and simplified. Some improvements to whitenoise could be built in as well. In some testing, this reduced main.js to about 50% size when using gzip and to about 40% size when using Brotli (requires HTTPs). ## Type of change. &lt;!--. What type of change does your PR introduce to Paperless-ngx? NOTE: Please check only one box! --&gt;. - [ ] Bug fix (non-breaking change which fixes an issue). - [x] New feature (non-breaking change which adds functionality). - [ ] Breaking change (fix or feature that would cause existing functionality to not work as expected). - [ ] Other (please explain):. ## Checklist:. &lt;!--. NOTE: PRs that do not address the following will not be merged, please do not skip any relevant items. --&gt;. - [x] I have read &amp; agree with the [contributing guidelines](https://github.com/paperless-ngx/paperless-ngx/blob/main/CONTRIBUTING.md). - [x] If applicable, I have included testing coverage for new code in this PR, for [backend](https://docs.paperless-ngx.com/development/#testing) and / or [front-end](https://docs.paperless-ngx.com/development/#testing-and-code-style) changes. - [x] If applicable, I have tested my code for new features &amp; regressions on both mobile &amp; desktop devices, using the latest version of major browsers. - [x] If applicable, I h</t>
        </is>
      </c>
      <c r="D13" t="inlineStr">
        <is>
          <t>pr_corpus</t>
        </is>
      </c>
      <c r="E13">
        <f>HYPERLINK("https://github.com/paperless-ngx/paperless-ngx/pull/4390", "https://github.com/paperless-ngx/paperless-ngx/pull/4390")</f>
        <v/>
      </c>
      <c r="F13" t="inlineStr"/>
      <c r="G13" t="inlineStr"/>
      <c r="H13" t="inlineStr"/>
    </row>
    <row r="14">
      <c r="A14" t="n">
        <v>37</v>
      </c>
      <c r="B14" t="inlineStr">
        <is>
          <t>gzip</t>
        </is>
      </c>
      <c r="C14" t="inlineStr">
        <is>
          <t>rance in trying to test this out:. - No issues running on either `x86_64` or `arm64` machines I have. - On both e.g. main.js seems to be the same size, and seems to be served with brotli even when testing `dev` on localhost vs this branch either locally or via https, assuming that's what this `Content-Encoding: br` means? Am I missing something here? Again my understanding of this stuff fairly limited. Also, just curious if this change requires the css map to be added or did you just not like seeing the error log =)? No problem with that obv, just curious. - The CSS map was required. I'm not sure why, but `collectstatic` failed without it being there. - Do you have [`PAPERLESS_ENABLE_COMPRESSION`](https://docs.paperless-ngx.com/configuration/#PAPERLESS_ENABLE_COMPRESSION) set to anything? That would be doing some "on the fly" compression, though I still think Brotli should require an HTTPS connection. . - I definitely saw the difference when doing no compression on the fly with just gzip, but I didn't get the Brotli compression until I used HTTPs. I can grab some more data later. I dont have `PAPERLESS_ENABLE_COMPRESSION` explicitly set, no. So like here's `dev` with `PAPERLESS_ENABLE_COMPRESSION=0`:. &lt;img width="1317" alt="Screenshot 2023-10-17 at 12 11 04 PM" src="https://github.com/paperless-ngx/paperless-ngx/assets/4887959/b18ecf8c-a91c-4caa-a7e0-e1e51310f22d"&gt;. &lt;img width="1317" alt="Screenshot 2023-10-17 at 12 11 12 PM" src="https://github.com/paperless-ngx/paperless-ngx/assets/4887959/1aaf1be8-3873-4d39-855b-167d88399de2"&gt;. `dev` with `PAPERLESS_ENABLE_COMPRESSION` left off:. &lt;img width="1317" alt="Screenshot 2023-10-17 at 12 13 26 PM" src="https://github.com/paperless-ngx/paperless-ngx/assets/4887959/31fd60a0-45f5-45a5-a6d4-4ea698774aff"&gt;. &lt;img width="1317" alt="Screenshot 2023-10-17 at 12 13 21 PM" src="https://github.com/paperless-ngx/paperless-ngx/assets/4887959/d67ec84b-dcbd-4a43-8a0d-5885b095cbce"&gt;. and `feature-compressed-static-files`:. &lt;img width="13</t>
        </is>
      </c>
      <c r="D14" t="inlineStr">
        <is>
          <t>pr_corpus</t>
        </is>
      </c>
      <c r="E14">
        <f>HYPERLINK("https://github.com/paperless-ngx/paperless-ngx/pull/4390", "https://github.com/paperless-ngx/paperless-ngx/pull/4390")</f>
        <v/>
      </c>
      <c r="F14" t="inlineStr"/>
      <c r="G14" t="inlineStr"/>
      <c r="H14" t="inlineStr"/>
    </row>
    <row r="15">
      <c r="A15" t="n">
        <v>38</v>
      </c>
      <c r="B15" t="inlineStr">
        <is>
          <t>gzipped</t>
        </is>
      </c>
      <c r="C15" t="inlineStr">
        <is>
          <t>rial/issues/6261"&gt;#6261&lt;/a&gt;: Navigation expansion animates on first load (9.4.2 regression)&lt;/li&gt;. &lt;/ul&gt;. &lt;h2&gt;mkdocs-material-9.4.9&lt;/h2&gt;. &lt;ul&gt;. &lt;li&gt;Fixed &lt;a href="https://redirect.github.com/squidfunk/mkdocs-material/issues/6344"&gt;#6344&lt;/a&gt;: Long entries cutoff in table of contents&lt;/li&gt;. &lt;li&gt;Fixed &lt;a href="https://redirect.github.com/squidfunk/mkdocs-material/issues/6336"&gt;#6336&lt;/a&gt;: Custom template for glob archive not working with pagination&lt;/li&gt;. &lt;li&gt;Fixed &lt;a href="https://redirect.github.com/squidfunk/mkdocs-material/issues/6328"&gt;#6328&lt;/a&gt;: Blog plugin crashes for locales with dashes, e.g. &lt;code&gt;pt-BR&lt;/code&gt;&lt;/li&gt;. &lt;li&gt;Fixed &lt;a href="https://redirect.github.com/squidfunk/mkdocs-material/issues/6327"&gt;#6327&lt;/a&gt;: Copy-to-clipboard button doesn't trim trailing line feed&lt;/li&gt;. &lt;li&gt;Fixed &lt;a href="https://redirect.github.com/squidfunk/mkdocs-material/issues/6302"&gt;#6302&lt;/a&gt;: Version strings not matched when using mike, only aliases&lt;/li&gt;. &lt;li&gt;Fixed instant navigation progress indicator for gzipped content in Chrome&lt;/li&gt;. &lt;li&gt;Fixed rendering bug on details marker rotation in Firefox&lt;/li&gt;. &lt;/ul&gt;. &lt;/blockquote&gt;. &lt;/details&gt;. &lt;details&gt;. &lt;summary&gt;Changelog&lt;/summary&gt;. &lt;p&gt;&lt;em&gt;Sourced from &lt;a href="https://github.com/squidfunk/mkdocs-material/blob/master/CHANGELOG"&gt;mkdocs-material's changelog&lt;/a&gt;.&lt;/em&gt;&lt;/p&gt;. &lt;blockquote&gt;. &lt;p&gt;mkdocs-material-9.4.14+insiders-4.46.0 (2023-11-26)&lt;/p&gt;. &lt;ul&gt;. &lt;li&gt;Added support for author profiles in blog plugin&lt;/li&gt;. &lt;li&gt;Fixed custom index pages yielding two navigation items (4.45.0 regression)&lt;/li&gt;. &lt;/ul&gt;. &lt;p&gt;mkdocs-material-9.4.14 (2023-11-26)&lt;/p&gt;. &lt;ul&gt;. &lt;li&gt;Added support for linking authors in blog posts&lt;/li&gt;. &lt;/ul&gt;. &lt;p&gt;mkdocs-material-9.4.13 (2023-11-26)&lt;/p&gt;. &lt;ul&gt;. &lt;li&gt;Fixed &lt;a href="https://redirect.github.com/squidfunk/mkdocs-material/issues/6365"&gt;#6365&lt;/a&gt;: Blog plugin pagination links to previous pages broken&lt;/li&gt;. &lt;li&gt;Fixed &lt;a href="https://redirect.github.com/squidfunk/mkdocs-material/issues/5758"&gt;#5758&lt;/a&gt;: Updated Mermaid.js to version 10.6.1 (l</t>
        </is>
      </c>
      <c r="D15" t="inlineStr">
        <is>
          <t>pr_corpus</t>
        </is>
      </c>
      <c r="E15">
        <f>HYPERLINK("https://github.com/paperless-ngx/paperless-ngx/pull/4816", "https://github.com/paperless-ngx/paperless-ngx/pull/4816")</f>
        <v/>
      </c>
      <c r="F15" t="inlineStr"/>
      <c r="G15" t="inlineStr"/>
      <c r="H15" t="inlineStr"/>
    </row>
    <row r="16">
      <c r="A16" t="n">
        <v>39</v>
      </c>
      <c r="B16" t="inlineStr">
        <is>
          <t>gzipped</t>
        </is>
      </c>
      <c r="C16" t="inlineStr">
        <is>
          <t>rial/issues/6261"&gt;#6261&lt;/a&gt;: Navigation expansion animates on first load (9.4.2 regression)&lt;/li&gt;. &lt;/ul&gt;. &lt;h2&gt;mkdocs-material-9.4.9&lt;/h2&gt;. &lt;ul&gt;. &lt;li&gt;Fixed &lt;a href="https://redirect.github.com/squidfunk/mkdocs-material/issues/6344"&gt;#6344&lt;/a&gt;: Long entries cutoff in table of contents&lt;/li&gt;. &lt;li&gt;Fixed &lt;a href="https://redirect.github.com/squidfunk/mkdocs-material/issues/6336"&gt;#6336&lt;/a&gt;: Custom template for glob archive not working with pagination&lt;/li&gt;. &lt;li&gt;Fixed &lt;a href="https://redirect.github.com/squidfunk/mkdocs-material/issues/6328"&gt;#6328&lt;/a&gt;: Blog plugin crashes for locales with dashes, e.g. &lt;code&gt;pt-BR&lt;/code&gt;&lt;/li&gt;. &lt;li&gt;Fixed &lt;a href="https://redirect.github.com/squidfunk/mkdocs-material/issues/6327"&gt;#6327&lt;/a&gt;: Copy-to-clipboard button doesn't trim trailing line feed&lt;/li&gt;. &lt;li&gt;Fixed &lt;a href="https://redirect.github.com/squidfunk/mkdocs-material/issues/6302"&gt;#6302&lt;/a&gt;: Version strings not matched when using mike, only aliases&lt;/li&gt;. &lt;li&gt;Fixed instant navigation progress indicator for gzipped content in Chrome&lt;/li&gt;. &lt;li&gt;Fixed rendering bug on details marker rotation in Firefox&lt;/li&gt;. &lt;/ul&gt;. &lt;/blockquote&gt;. &lt;/details&gt;. &lt;details&gt;. &lt;summary&gt;Changelog&lt;/summary&gt;. &lt;p&gt;&lt;em&gt;Sourced from &lt;a href="https://github.com/squidfunk/mkdocs-material/blob/master/CHANGELOG"&gt;mkdocs-material's changelog&lt;/a&gt;.&lt;/em&gt;&lt;/p&gt;. &lt;blockquote&gt;. &lt;p&gt;mkdocs-material-9.4.14+insiders-4.46.0 (2023-11-26)&lt;/p&gt;. &lt;ul&gt;. &lt;li&gt;Added support for author profiles in blog plugin&lt;/li&gt;. &lt;li&gt;Fixed custom index pages yielding two navigation items (4.45.0 regression)&lt;/li&gt;. &lt;/ul&gt;. &lt;p&gt;mkdocs-material-9.4.14 (2023-11-26)&lt;/p&gt;. &lt;ul&gt;. &lt;li&gt;Added support for linking authors in blog posts&lt;/li&gt;. &lt;/ul&gt;. &lt;p&gt;mkdocs-material-9.4.13 (2023-11-26)&lt;/p&gt;. &lt;ul&gt;. &lt;li&gt;Fixed &lt;a href="https://redirect.github.com/squidfunk/mkdocs-material/issues/6365"&gt;#6365&lt;/a&gt;: Blog plugin pagination links to previous pages broken&lt;/li&gt;. &lt;li&gt;Fixed &lt;a href="https://redirect.github.com/squidfunk/mkdocs-material/issues/5758"&gt;#5758&lt;/a&gt;: Updated Mermaid.js to version 10.6.1 (l</t>
        </is>
      </c>
      <c r="D16" t="inlineStr">
        <is>
          <t>pr_corpus</t>
        </is>
      </c>
      <c r="E16">
        <f>HYPERLINK("https://github.com/paperless-ngx/paperless-ngx/pull/4838", "https://github.com/paperless-ngx/paperless-ngx/pull/4838")</f>
        <v/>
      </c>
      <c r="F16" t="inlineStr"/>
      <c r="G16" t="inlineStr"/>
      <c r="H16" t="inlineStr"/>
    </row>
    <row r="17">
      <c r="A17" t="n">
        <v>40</v>
      </c>
      <c r="B17" t="inlineStr">
        <is>
          <t>ssr</t>
        </is>
      </c>
      <c r="C17" t="inlineStr">
        <is>
          <t>github.com/vitejs/vite/commit/41bb354"&gt;41bb354&lt;/a&gt;), closes &lt;a href="https://redirect.github.com/vitejs/vite/issues/15223"&gt;#15223&lt;/a&gt; &lt;a href="https://redirect.github.com/vitejs/vite/issues/15226"&gt;#15226&lt;/a&gt;&lt;/li&gt;. &lt;/ul&gt;. &lt;h2&gt;4.5.0 (2023-10-18)&lt;/h2&gt;. &lt;ul&gt;. &lt;li&gt;feat: backport mdx as known js source (&lt;a href="https://github.com/vitejs/vite/tree/HEAD/packages/vite/issues/14560"&gt;#14560&lt;/a&gt;) (&lt;a href="https://github.com/vitejs/vite/tree/HEAD/packages/vite/issues/14670"&gt;#14670&lt;/a&gt;) (&lt;a href="https://github.com/vitejs/vite/commit/45595ef"&gt;45595ef&lt;/a&gt;), closes &lt;a href="https://redirect.github.com/vitejs/vite/issues/14560"&gt;#14560&lt;/a&gt; &lt;a href="https://redirect.github.com/vitejs/vite/issues/14670"&gt;#14670&lt;/a&gt;&lt;/li&gt;. &lt;li&gt;feat: scan .marko files (&lt;a href="https://github.com/vitejs/vite/tree/HEAD/packages/vite/issues/14669"&gt;#14669&lt;/a&gt;) (&lt;a href="https://github.com/vitejs/vite/commit/ed7bdc5"&gt;ed7bdc5&lt;/a&gt;), closes &lt;a href="https://redirect.github.com/vitejs/vite/issues/14669"&gt;#14669&lt;/a&gt;&lt;/li&gt;. &lt;li&gt;feat(ssr): backport ssr.resolve.conditions and ssr.resolve.externalConditions (&lt;a href="https://github.com/vitejs/vite/tree/HEAD/packages/vite/issues/14498"&gt;#14498&lt;/a&gt;) (&lt;a href="https://github.com/vitejs/vite/tree/HEAD/packages/vite/issues/14668"&gt;#14668&lt;/a&gt;) (&lt;a href="https://github.com/vitejs/vite/commit/520139c"&gt;520139c&lt;/a&gt;), closes &lt;a href="https://redirect.github.com/vitejs/vite/issues/14498"&gt;#14498&lt;/a&gt; &lt;a href="https://redirect.github.com/vitejs/vite/issues/14668"&gt;#14668&lt;/a&gt;&lt;/li&gt;. &lt;/ul&gt;. &lt;h2&gt;&lt;!-- raw HTML omitted --&gt;4.4.11 (2023-10-05)&lt;!-- raw HTML omitted --&gt;&lt;/h2&gt;. &lt;ul&gt;. &lt;li&gt;revert: &amp;quot;fix: use string manipulation instead of regex to inject esbuild helpers (&lt;a href="https://github.com/vitejs/vite/commit/54e1275"&gt;54e1275&lt;/a&gt;), closes &lt;a href="https://redirect.github.com/vitejs/vite/issues/14094"&gt;#14094&lt;/a&gt;&lt;/li&gt;. &lt;/ul&gt;. &lt;h2&gt;&lt;!-- raw HTML omitted --&gt;4.4.10 (2023-10-03)&lt;!-- raw HTML omitted --&gt;&lt;/h2&gt;. &lt;ul&gt;. &lt;li&gt;fix: add source map to Web Workers (fix &lt;a href="https://github.com/vitejs/vi</t>
        </is>
      </c>
      <c r="D17" t="inlineStr">
        <is>
          <t>pr_corpus</t>
        </is>
      </c>
      <c r="E17">
        <f>HYPERLINK("https://github.com/paperless-ngx/paperless-ngx/pull/4870", "https://github.com/paperless-ngx/paperless-ngx/pull/4870")</f>
        <v/>
      </c>
      <c r="F17" t="inlineStr"/>
      <c r="G17" t="inlineStr"/>
      <c r="H17" t="inlineStr"/>
    </row>
    <row r="18">
      <c r="A18" t="n">
        <v>41</v>
      </c>
      <c r="B18" t="inlineStr">
        <is>
          <t>ssr</t>
        </is>
      </c>
      <c r="C18" t="inlineStr">
        <is>
          <t>js/vite/commit/41bb354"&gt;41bb354&lt;/a&gt;), closes &lt;a href="https://redirect.github.com/vitejs/vite/issues/15223"&gt;#15223&lt;/a&gt; &lt;a href="https://redirect.github.com/vitejs/vite/issues/15226"&gt;#15226&lt;/a&gt;&lt;/li&gt;. &lt;/ul&gt;. &lt;h2&gt;4.5.0 (2023-10-18)&lt;/h2&gt;. &lt;ul&gt;. &lt;li&gt;feat: backport mdx as known js source (&lt;a href="https://github.com/vitejs/vite/tree/HEAD/packages/vite/issues/14560"&gt;#14560&lt;/a&gt;) (&lt;a href="https://github.com/vitejs/vite/tree/HEAD/packages/vite/issues/14670"&gt;#14670&lt;/a&gt;) (&lt;a href="https://github.com/vitejs/vite/commit/45595ef"&gt;45595ef&lt;/a&gt;), closes &lt;a href="https://redirect.github.com/vitejs/vite/issues/14560"&gt;#14560&lt;/a&gt; &lt;a href="https://redirect.github.com/vitejs/vite/issues/14670"&gt;#14670&lt;/a&gt;&lt;/li&gt;. &lt;li&gt;feat: scan .marko files (&lt;a href="https://github.com/vitejs/vite/tree/HEAD/packages/vite/issues/14669"&gt;#14669&lt;/a&gt;) (&lt;a href="https://github.com/vitejs/vite/commit/ed7bdc5"&gt;ed7bdc5&lt;/a&gt;), closes &lt;a href="https://redirect.github.com/vitejs/vite/issues/14669"&gt;#14669&lt;/a&gt;&lt;/li&gt;. &lt;li&gt;feat(ssr): backport ssr.resolve.conditions and ssr.resolve.externalConditions (&lt;a href="https://github.com/vitejs/vite/tree/HEAD/packages/vite/issues/14498"&gt;#14498&lt;/a&gt;) (&lt;a href="https://github.com/vitejs/vite/tree/HEAD/packages/vite/issues/14668"&gt;#14668&lt;/a&gt;) (&lt;a href="https://github.com/vitejs/vite/commit/520139c"&gt;520139c&lt;/a&gt;), closes &lt;a href="https://redirect.github.com/vitejs/vite/issues/14498"&gt;#14498&lt;/a&gt; &lt;a href="https://redirect.github.com/vitejs/vite/issues/14668"&gt;#14668&lt;/a&gt;&lt;/li&gt;. &lt;/ul&gt;. &lt;h2&gt;&lt;!-- raw HTML omitted --&gt;4.4.11 (2023-10-05)&lt;!-- raw HTML omitted --&gt;&lt;/h2&gt;. &lt;ul&gt;. &lt;li&gt;revert: &amp;quot;fix: use string manipulation instead of regex to inject esbuild helpers (&lt;a href="https://github.com/vitejs/vite/commit/54e1275"&gt;54e1275&lt;/a&gt;), closes &lt;a href="https://redirect.github.com/vitejs/vite/issues/14094"&gt;#14094&lt;/a&gt;&lt;/li&gt;. &lt;/ul&gt;. &lt;h2&gt;&lt;!-- raw HTML omitted --&gt;4.4.10 (2023-10-03)&lt;!-- raw HTML omitted --&gt;&lt;/h2&gt;. &lt;ul&gt;. &lt;li&gt;fix: add source map to Web Workers (fix &lt;a href="https://github.com/vitejs/vite/tree/HEAD/pa</t>
        </is>
      </c>
      <c r="D18" t="inlineStr">
        <is>
          <t>pr_corpus</t>
        </is>
      </c>
      <c r="E18">
        <f>HYPERLINK("https://github.com/paperless-ngx/paperless-ngx/pull/4870", "https://github.com/paperless-ngx/paperless-ngx/pull/4870")</f>
        <v/>
      </c>
      <c r="F18" t="inlineStr"/>
      <c r="G18" t="inlineStr"/>
      <c r="H18" t="inlineStr"/>
    </row>
    <row r="19">
      <c r="A19" t="n">
        <v>42</v>
      </c>
      <c r="B19" t="inlineStr">
        <is>
          <t>ssr</t>
        </is>
      </c>
      <c r="C19" t="inlineStr">
        <is>
          <t>b354&lt;/a&gt;), closes &lt;a href="https://redirect.github.com/vitejs/vite/issues/15223"&gt;#15223&lt;/a&gt; &lt;a href="https://redirect.github.com/vitejs/vite/issues/15226"&gt;#15226&lt;/a&gt;&lt;/li&gt;. &lt;/ul&gt;. &lt;h2&gt;4.5.0 (2023-10-18)&lt;/h2&gt;. &lt;ul&gt;. &lt;li&gt;feat: backport mdx as known js source (&lt;a href="https://github.com/vitejs/vite/tree/HEAD/packages/vite/issues/14560"&gt;#14560&lt;/a&gt;) (&lt;a href="https://github.com/vitejs/vite/tree/HEAD/packages/vite/issues/14670"&gt;#14670&lt;/a&gt;) (&lt;a href="https://github.com/vitejs/vite/commit/45595ef"&gt;45595ef&lt;/a&gt;), closes &lt;a href="https://redirect.github.com/vitejs/vite/issues/14560"&gt;#14560&lt;/a&gt; &lt;a href="https://redirect.github.com/vitejs/vite/issues/14670"&gt;#14670&lt;/a&gt;&lt;/li&gt;. &lt;li&gt;feat: scan .marko files (&lt;a href="https://github.com/vitejs/vite/tree/HEAD/packages/vite/issues/14669"&gt;#14669&lt;/a&gt;) (&lt;a href="https://github.com/vitejs/vite/commit/ed7bdc5"&gt;ed7bdc5&lt;/a&gt;), closes &lt;a href="https://redirect.github.com/vitejs/vite/issues/14669"&gt;#14669&lt;/a&gt;&lt;/li&gt;. &lt;li&gt;feat(ssr): backport ssr.resolve.conditions and ssr.resolve.externalConditions (&lt;a href="https://github.com/vitejs/vite/tree/HEAD/packages/vite/issues/14498"&gt;#14498&lt;/a&gt;) (&lt;a href="https://github.com/vitejs/vite/tree/HEAD/packages/vite/issues/14668"&gt;#14668&lt;/a&gt;) (&lt;a href="https://github.com/vitejs/vite/commit/520139c"&gt;520139c&lt;/a&gt;), closes &lt;a href="https://redirect.github.com/vitejs/vite/issues/14498"&gt;#14498&lt;/a&gt; &lt;a href="https://redirect.github.com/vitejs/vite/issues/14668"&gt;#14668&lt;/a&gt;&lt;/li&gt;. &lt;/ul&gt;. &lt;h2&gt;&lt;!-- raw HTML omitted --&gt;4.4.11 (2023-10-05)&lt;!-- raw HTML omitted --&gt;&lt;/h2&gt;. &lt;ul&gt;. &lt;li&gt;revert: &amp;quot;fix: use string manipulation instead of regex to inject esbuild helpers (&lt;a href="https://github.com/vitejs/vite/commit/54e1275"&gt;54e1275&lt;/a&gt;), closes &lt;a href="https://redirect.github.com/vitejs/vite/issues/14094"&gt;#14094&lt;/a&gt;&lt;/li&gt;. &lt;/ul&gt;. &lt;h2&gt;&lt;!-- raw HTML omitted --&gt;4.4.10 (2023-10-03)&lt;!-- raw HTML omitted --&gt;&lt;/h2&gt;. &lt;ul&gt;. &lt;li&gt;fix: add source map to Web Workers (fix &lt;a href="https://github.com/vitejs/vite/tree/HEAD/packages/vite/issues/14216"&gt;#</t>
        </is>
      </c>
      <c r="D19" t="inlineStr">
        <is>
          <t>pr_corpus</t>
        </is>
      </c>
      <c r="E19">
        <f>HYPERLINK("https://github.com/paperless-ngx/paperless-ngx/pull/4870", "https://github.com/paperless-ngx/paperless-ngx/pull/4870")</f>
        <v/>
      </c>
      <c r="F19" t="inlineStr"/>
      <c r="G19" t="inlineStr"/>
      <c r="H19" t="inlineStr"/>
    </row>
    <row r="20">
      <c r="A20" t="n">
        <v>43</v>
      </c>
      <c r="B20" t="inlineStr">
        <is>
          <t>ssr</t>
        </is>
      </c>
      <c r="C20" t="inlineStr">
        <is>
          <t>s/15223"&gt;#15223&lt;/a&gt;, proxy html path should be encoded (&lt;a href="https://github.com/vitejs/vite/tree/HEAD/packages/vite/issues/15226"&gt;#15226&lt;/a&gt;)&lt;/li&gt;. &lt;li&gt;&lt;a href="https://github.com/vitejs/vite/commit/055d2b86b0543a7c1a2a4d5bc7298af62bc51fa7"&gt;&lt;code&gt;055d2b8&lt;/code&gt;&lt;/a&gt; release: v4.5.0&lt;/li&gt;. &lt;li&gt;&lt;a href="https://github.com/vitejs/vite/commit/ed7bdc520679577509466ce808a1794ba8377204"&gt;&lt;code&gt;ed7bdc5&lt;/code&gt;&lt;/a&gt; feat: scan .marko files (&lt;a href="https://github.com/vitejs/vite/tree/HEAD/packages/vite/issues/14669"&gt;#14669&lt;/a&gt;)&lt;/li&gt;. &lt;li&gt;&lt;a href="https://github.com/vitejs/vite/commit/45595ef82f786d6b321ce002f2cd4951659114ac"&gt;&lt;code&gt;45595ef&lt;/code&gt;&lt;/a&gt; feat: backport mdx as known js source (&lt;a href="https://github.com/vitejs/vite/tree/HEAD/packages/vite/issues/14560"&gt;#14560&lt;/a&gt;) (&lt;a href="https://github.com/vitejs/vite/tree/HEAD/packages/vite/issues/14670"&gt;#14670&lt;/a&gt;)&lt;/li&gt;. &lt;li&gt;&lt;a href="https://github.com/vitejs/vite/commit/520139cdff88ae3a0bf89692133cce3e453cb29a"&gt;&lt;code&gt;520139c&lt;/code&gt;&lt;/a&gt; feat(ssr): backport ssr.resolve.conditions and ssr.resolve.externalConditions...&lt;/li&gt;. &lt;li&gt;&lt;a href="https://github.com/vitejs/vite/commit/b50db04a5a47aa855cae6ced026290c2761ffa8d"&gt;&lt;code&gt;b50db04&lt;/code&gt;&lt;/a&gt; release: v4.4.11&lt;/li&gt;. &lt;li&gt;&lt;a href="https://github.com/vitejs/vite/commit/54e12755c06a3ac8622ed1da5706fef68b69c50e"&gt;&lt;code&gt;54e1275&lt;/code&gt;&lt;/a&gt; revert: &amp;quot;fix: use string manipulation instead of regex to inject esbuild helpers&lt;/li&gt;. &lt;li&gt;&lt;a href="https://github.com/vitejs/vite/commit/f3a3e77de170166c53ca4d114a110a40bab97463"&gt;&lt;code&gt;f3a3e77&lt;/code&gt;&lt;/a&gt; release: v4.4.10&lt;/li&gt;. &lt;li&gt;&lt;a href="https://github.com/vitejs/vite/commit/f8b9adb73dc838f14a41406def918cfd6c9a841e"&gt;&lt;code&gt;f8b9adb&lt;/code&gt;&lt;/a&gt; fix: restore builtins list&lt;/li&gt;. &lt;li&gt;Additional commits viewable in &lt;a href="https://github.com/vitejs/vite/commits/v4.5.1/packages/vite"&gt;compare view&lt;/a&gt;&lt;/li&gt;. &lt;/ul&gt;. &lt;/details&gt;. &lt;br /&gt;. Updates `@angular-devkit/build-angular` from 16.2.9 to 17.0.6. &lt;details&gt;. &lt;summary&gt;Release notes&lt;/summary&gt;. &lt;p&gt;&lt;em&gt;Sourced</t>
        </is>
      </c>
      <c r="D20" t="inlineStr">
        <is>
          <t>pr_corpus</t>
        </is>
      </c>
      <c r="E20">
        <f>HYPERLINK("https://github.com/paperless-ngx/paperless-ngx/pull/4870", "https://github.com/paperless-ngx/paperless-ngx/pull/4870")</f>
        <v/>
      </c>
      <c r="F20" t="inlineStr"/>
      <c r="G20" t="inlineStr"/>
      <c r="H20" t="inlineStr"/>
    </row>
    <row r="21">
      <c r="A21" t="n">
        <v>44</v>
      </c>
      <c r="B21" t="inlineStr">
        <is>
          <t>ssr</t>
        </is>
      </c>
      <c r="C21" t="inlineStr">
        <is>
          <t>&lt;/a&gt;, proxy html path should be encoded (&lt;a href="https://github.com/vitejs/vite/tree/HEAD/packages/vite/issues/15226"&gt;#15226&lt;/a&gt;)&lt;/li&gt;. &lt;li&gt;&lt;a href="https://github.com/vitejs/vite/commit/055d2b86b0543a7c1a2a4d5bc7298af62bc51fa7"&gt;&lt;code&gt;055d2b8&lt;/code&gt;&lt;/a&gt; release: v4.5.0&lt;/li&gt;. &lt;li&gt;&lt;a href="https://github.com/vitejs/vite/commit/ed7bdc520679577509466ce808a1794ba8377204"&gt;&lt;code&gt;ed7bdc5&lt;/code&gt;&lt;/a&gt; feat: scan .marko files (&lt;a href="https://github.com/vitejs/vite/tree/HEAD/packages/vite/issues/14669"&gt;#14669&lt;/a&gt;)&lt;/li&gt;. &lt;li&gt;&lt;a href="https://github.com/vitejs/vite/commit/45595ef82f786d6b321ce002f2cd4951659114ac"&gt;&lt;code&gt;45595ef&lt;/code&gt;&lt;/a&gt; feat: backport mdx as known js source (&lt;a href="https://github.com/vitejs/vite/tree/HEAD/packages/vite/issues/14560"&gt;#14560&lt;/a&gt;) (&lt;a href="https://github.com/vitejs/vite/tree/HEAD/packages/vite/issues/14670"&gt;#14670&lt;/a&gt;)&lt;/li&gt;. &lt;li&gt;&lt;a href="https://github.com/vitejs/vite/commit/520139cdff88ae3a0bf89692133cce3e453cb29a"&gt;&lt;code&gt;520139c&lt;/code&gt;&lt;/a&gt; feat(ssr): backport ssr.resolve.conditions and ssr.resolve.externalConditions...&lt;/li&gt;. &lt;li&gt;&lt;a href="https://github.com/vitejs/vite/commit/b50db04a5a47aa855cae6ced026290c2761ffa8d"&gt;&lt;code&gt;b50db04&lt;/code&gt;&lt;/a&gt; release: v4.4.11&lt;/li&gt;. &lt;li&gt;&lt;a href="https://github.com/vitejs/vite/commit/54e12755c06a3ac8622ed1da5706fef68b69c50e"&gt;&lt;code&gt;54e1275&lt;/code&gt;&lt;/a&gt; revert: &amp;quot;fix: use string manipulation instead of regex to inject esbuild helpers&lt;/li&gt;. &lt;li&gt;&lt;a href="https://github.com/vitejs/vite/commit/f3a3e77de170166c53ca4d114a110a40bab97463"&gt;&lt;code&gt;f3a3e77&lt;/code&gt;&lt;/a&gt; release: v4.4.10&lt;/li&gt;. &lt;li&gt;&lt;a href="https://github.com/vitejs/vite/commit/f8b9adb73dc838f14a41406def918cfd6c9a841e"&gt;&lt;code&gt;f8b9adb&lt;/code&gt;&lt;/a&gt; fix: restore builtins list&lt;/li&gt;. &lt;li&gt;Additional commits viewable in &lt;a href="https://github.com/vitejs/vite/commits/v4.5.1/packages/vite"&gt;compare view&lt;/a&gt;&lt;/li&gt;. &lt;/ul&gt;. &lt;/details&gt;. &lt;br /&gt;. Updates `@angular-devkit/build-angular` from 16.2.9 to 17.0.6. &lt;details&gt;. &lt;summary&gt;Release notes&lt;/summary&gt;. &lt;p&gt;&lt;em&gt;Sourced from &lt;a href="</t>
        </is>
      </c>
      <c r="D21" t="inlineStr">
        <is>
          <t>pr_corpus</t>
        </is>
      </c>
      <c r="E21">
        <f>HYPERLINK("https://github.com/paperless-ngx/paperless-ngx/pull/4870", "https://github.com/paperless-ngx/paperless-ngx/pull/4870")</f>
        <v/>
      </c>
      <c r="F21" t="inlineStr"/>
      <c r="G21" t="inlineStr"/>
      <c r="H21" t="inlineStr"/>
    </row>
    <row r="22">
      <c r="A22" t="n">
        <v>45</v>
      </c>
      <c r="B22" t="inlineStr">
        <is>
          <t>ssr</t>
        </is>
      </c>
      <c r="C22" t="inlineStr">
        <is>
          <t>d be encoded (&lt;a href="https://github.com/vitejs/vite/tree/HEAD/packages/vite/issues/15226"&gt;#15226&lt;/a&gt;)&lt;/li&gt;. &lt;li&gt;&lt;a href="https://github.com/vitejs/vite/commit/055d2b86b0543a7c1a2a4d5bc7298af62bc51fa7"&gt;&lt;code&gt;055d2b8&lt;/code&gt;&lt;/a&gt; release: v4.5.0&lt;/li&gt;. &lt;li&gt;&lt;a href="https://github.com/vitejs/vite/commit/ed7bdc520679577509466ce808a1794ba8377204"&gt;&lt;code&gt;ed7bdc5&lt;/code&gt;&lt;/a&gt; feat: scan .marko files (&lt;a href="https://github.com/vitejs/vite/tree/HEAD/packages/vite/issues/14669"&gt;#14669&lt;/a&gt;)&lt;/li&gt;. &lt;li&gt;&lt;a href="https://github.com/vitejs/vite/commit/45595ef82f786d6b321ce002f2cd4951659114ac"&gt;&lt;code&gt;45595ef&lt;/code&gt;&lt;/a&gt; feat: backport mdx as known js source (&lt;a href="https://github.com/vitejs/vite/tree/HEAD/packages/vite/issues/14560"&gt;#14560&lt;/a&gt;) (&lt;a href="https://github.com/vitejs/vite/tree/HEAD/packages/vite/issues/14670"&gt;#14670&lt;/a&gt;)&lt;/li&gt;. &lt;li&gt;&lt;a href="https://github.com/vitejs/vite/commit/520139cdff88ae3a0bf89692133cce3e453cb29a"&gt;&lt;code&gt;520139c&lt;/code&gt;&lt;/a&gt; feat(ssr): backport ssr.resolve.conditions and ssr.resolve.externalConditions...&lt;/li&gt;. &lt;li&gt;&lt;a href="https://github.com/vitejs/vite/commit/b50db04a5a47aa855cae6ced026290c2761ffa8d"&gt;&lt;code&gt;b50db04&lt;/code&gt;&lt;/a&gt; release: v4.4.11&lt;/li&gt;. &lt;li&gt;&lt;a href="https://github.com/vitejs/vite/commit/54e12755c06a3ac8622ed1da5706fef68b69c50e"&gt;&lt;code&gt;54e1275&lt;/code&gt;&lt;/a&gt; revert: &amp;quot;fix: use string manipulation instead of regex to inject esbuild helpers&lt;/li&gt;. &lt;li&gt;&lt;a href="https://github.com/vitejs/vite/commit/f3a3e77de170166c53ca4d114a110a40bab97463"&gt;&lt;code&gt;f3a3e77&lt;/code&gt;&lt;/a&gt; release: v4.4.10&lt;/li&gt;. &lt;li&gt;&lt;a href="https://github.com/vitejs/vite/commit/f8b9adb73dc838f14a41406def918cfd6c9a841e"&gt;&lt;code&gt;f8b9adb&lt;/code&gt;&lt;/a&gt; fix: restore builtins list&lt;/li&gt;. &lt;li&gt;Additional commits viewable in &lt;a href="https://github.com/vitejs/vite/commits/v4.5.1/packages/vite"&gt;compare view&lt;/a&gt;&lt;/li&gt;. &lt;/ul&gt;. &lt;/details&gt;. &lt;br /&gt;. Updates `@angular-devkit/build-angular` from 16.2.9 to 17.0.6. &lt;details&gt;. &lt;summary&gt;Release notes&lt;/summary&gt;. &lt;p&gt;&lt;em&gt;Sourced from &lt;a href="https://github.com/angular/</t>
        </is>
      </c>
      <c r="D22" t="inlineStr">
        <is>
          <t>pr_corpus</t>
        </is>
      </c>
      <c r="E22">
        <f>HYPERLINK("https://github.com/paperless-ngx/paperless-ngx/pull/4870", "https://github.com/paperless-ngx/paperless-ngx/pull/4870")</f>
        <v/>
      </c>
      <c r="F22" t="inlineStr"/>
      <c r="G22" t="inlineStr"/>
      <c r="H22" t="inlineStr"/>
    </row>
    <row r="23">
      <c r="A23" t="n">
        <v>46</v>
      </c>
      <c r="B23" t="inlineStr">
        <is>
          <t>gzip</t>
        </is>
      </c>
      <c r="C23" t="inlineStr">
        <is>
          <t>. &lt;/ul&gt;. &lt;/details&gt;. &lt;br /&gt;. Updates `concurrent-log-handler` from 0.9.24 to 0.9.25. &lt;details&gt;. &lt;summary&gt;Release notes&lt;/summary&gt;. &lt;p&gt;&lt;em&gt;Sourced from &lt;a href="https://github.com/Preston-Landers/concurrent-log-handler/releases"&gt;concurrent-log-handler's releases&lt;/a&gt;.&lt;/em&gt;&lt;/p&gt;. &lt;blockquote&gt;. &lt;h2&gt;v0.9.25&lt;/h2&gt;. &lt;h2&gt;What's Changed&lt;/h2&gt;. &lt;ul&gt;. &lt;li&gt;Update README.md by &lt;a href="https://github.com/Krogsager"&gt;&lt;code&gt;@​Krogsager&lt;/code&gt;&lt;/a&gt; in &lt;a href="https://redirect.github.com/Preston-Landers/concurrent-log-handler/pull/61"&gt;Preston-Landers/concurrent-log-handler#61&lt;/a&gt;&lt;/li&gt;. &lt;li&gt;Updates to use pyproject.toml with a few other features by &lt;a href="https://github.com/stumpylog"&gt;&lt;code&gt;@​stumpylog&lt;/code&gt;&lt;/a&gt; in &lt;a href="https://redirect.github.com/Preston-Landers/concurrent-log-handler/pull/65"&gt;Preston-Landers/concurrent-log-handler#65&lt;/a&gt;&lt;/li&gt;. &lt;li&gt;Fixes Issue &lt;a href="https://redirect.github.com/Preston-Landers/concurrent-log-handler/issues/66"&gt;#66&lt;/a&gt;: ConcurrentTimedRotatingFileHandler rotating gzip fil… by &lt;a href="https://github.com/Preston-Landers"&gt;&lt;code&gt;@​Preston-Landers&lt;/code&gt;&lt;/a&gt; in &lt;a href="https://redirect.github.com/Preston-Landers/concurrent-log-handler/pull/67"&gt;Preston-Landers/concurrent-log-handler#67&lt;/a&gt;&lt;/li&gt;. &lt;li&gt;Initial support for typing by &lt;a href="https://github.com/stumpylog"&gt;&lt;code&gt;@​stumpylog&lt;/code&gt;&lt;/a&gt; in &lt;a href="https://redirect.github.com/Preston-Landers/concurrent-log-handler/pull/69"&gt;Preston-Landers/concurrent-log-handler#69&lt;/a&gt;&lt;/li&gt;. &lt;/ul&gt;. &lt;h2&gt;New Contributors&lt;/h2&gt;. &lt;ul&gt;. &lt;li&gt;&lt;a href="https://github.com/Krogsager"&gt;&lt;code&gt;@​Krogsager&lt;/code&gt;&lt;/a&gt; made their first contribution in &lt;a href="https://redirect.github.com/Preston-Landers/concurrent-log-handler/pull/61"&gt;Preston-Landers/concurrent-log-handler#61&lt;/a&gt;&lt;/li&gt;. &lt;li&gt;&lt;a href="https://github.com/stumpylog"&gt;&lt;code&gt;@​stumpylog&lt;/code&gt;&lt;/a&gt; made their first contribution in &lt;a href="https://redirect.github.com/Preston-Landers/concurrent-log-handler/pull/65"&gt;Preston-Landers/concurrent-log-handler#65&lt;/a&gt;&lt;/li&gt;. &lt;/u</t>
        </is>
      </c>
      <c r="D23" t="inlineStr">
        <is>
          <t>pr_corpus</t>
        </is>
      </c>
      <c r="E23">
        <f>HYPERLINK("https://github.com/paperless-ngx/paperless-ngx/pull/5048", "https://github.com/paperless-ngx/paperless-ngx/pull/5048")</f>
        <v/>
      </c>
      <c r="F23" t="inlineStr"/>
      <c r="G23" t="inlineStr"/>
      <c r="H23" t="inlineStr"/>
    </row>
    <row r="24">
      <c r="A24" t="n">
        <v>47</v>
      </c>
      <c r="B24" t="inlineStr">
        <is>
          <t>gzip</t>
        </is>
      </c>
      <c r="C24" t="inlineStr">
        <is>
          <t>a&gt;&lt;/p&gt;. &lt;/blockquote&gt;. &lt;/details&gt;. &lt;details&gt;. &lt;summary&gt;Changelog&lt;/summary&gt;. &lt;p&gt;&lt;em&gt;Sourced from &lt;a href="https://github.com/Preston-Landers/concurrent-log-handler/blob/master/CHANGELOG.md"&gt;concurrent-log-handler's changelog&lt;/a&gt;.&lt;/em&gt;&lt;/p&gt;. &lt;blockquote&gt;. &lt;ul&gt;. &lt;li&gt;0.9.25:. &lt;ul&gt;. &lt;li&gt;Improvements to project config (&lt;code&gt;pyproject.toml&lt;/code&gt;) with &lt;code&gt;hatch&lt;/code&gt; (PR &lt;a href="https://redirect.github.com/Preston-Landers/concurrent-log-handler/issues/65"&gt;#65&lt;/a&gt;), and the addition of. Python typing hints (PR &lt;a href="https://redirect.github.com/Preston-Landers/concurrent-log-handler/issues/69"&gt;#69&lt;/a&gt;). Thanks &lt;a href="https://github.com/stumpylog"&gt;&lt;code&gt;@​stumpylog&lt;/code&gt;&lt;/a&gt;.&lt;/li&gt;. &lt;li&gt;Fixes [Issue &lt;a href="https://redirect.github.com/Preston-Landers/concurrent-log-handler/issues/66"&gt;#66&lt;/a&gt;](&lt;a href="https://redirect.github.com/Preston-Landers/concurrent-log-handler/issues/66"&gt;Preston-Landers/concurrent-log-handler#66&lt;/a&gt;). Timed mode rollover fails if backupCount limit is hit and gzip is on. Thanks &lt;a href="https://github.com/moynihan"&gt;&lt;code&gt;@​moynihan&lt;/code&gt;&lt;/a&gt;.&lt;/li&gt;. &lt;li&gt;Fixes [Issue &lt;a href="https://redirect.github.com/Preston-Landers/concurrent-log-handler/issues/60"&gt;#60&lt;/a&gt;](&lt;a href="https://redirect.github.com/Preston-Landers/concurrent-log-handler/issues/60"&gt;Preston-Landers/concurrent-log-handler#60&lt;/a&gt;). Timed mode causes DeprecationWarning if you don't give the &lt;code&gt;delay&lt;/code&gt; parameter. Thanks &lt;a href="https://github.com/platinops"&gt;&lt;code&gt;@​platinops&lt;/code&gt;&lt;/a&gt;.&lt;/li&gt;. &lt;/ul&gt;. &lt;/li&gt;. &lt;/ul&gt;. &lt;/blockquote&gt;. &lt;/details&gt;. &lt;details&gt;. &lt;summary&gt;Commits&lt;/summary&gt;. &lt;ul&gt;. &lt;li&gt;&lt;a href="https://github.com/Preston-Landers/concurrent-log-handler/commit/25f3eef498bfd03b3733e3fc2874791ba04c5dfc"&gt;&lt;code&gt;25f3eef&lt;/code&gt;&lt;/a&gt; Minor comment correction.&lt;/li&gt;. &lt;li&gt;&lt;a href="https://github.com/Preston-Landers/concurrent-log-handler/commit/e81063a3f0f1f79290a4fd4dd9cbacb8baa046ff"&gt;&lt;code&gt;e81063a&lt;/code&gt;&lt;/a&gt; Merge pull request &lt;a href="https://redirect.github.com/Preston-Landers/conc</t>
        </is>
      </c>
      <c r="D24" t="inlineStr">
        <is>
          <t>pr_corpus</t>
        </is>
      </c>
      <c r="E24">
        <f>HYPERLINK("https://github.com/paperless-ngx/paperless-ngx/pull/5048", "https://github.com/paperless-ngx/paperless-ngx/pull/5048")</f>
        <v/>
      </c>
      <c r="F24" t="inlineStr"/>
      <c r="G24" t="inlineStr"/>
      <c r="H24" t="inlineStr"/>
    </row>
    <row r="25">
      <c r="A25" t="n">
        <v>48</v>
      </c>
      <c r="B25" t="inlineStr">
        <is>
          <t>gzip</t>
        </is>
      </c>
      <c r="C25" t="inlineStr">
        <is>
          <t xml:space="preserve"> Update CHANGELOG for 0.9.25.&lt;/li&gt;. &lt;li&gt;&lt;a href="https://github.com/Preston-Landers/concurrent-log-handler/commit/5ea419740d902cbc7c783caa18e64537198e11de"&gt;&lt;code&gt;5ea4197&lt;/code&gt;&lt;/a&gt; Add test case suggested by &lt;a href="https://github.com/moynihan"&gt;&lt;code&gt;@​moynihan&lt;/code&gt;&lt;/a&gt; in issue &lt;a href="https://redirect.github.com/Preston-Landers/concurrent-log-handler/issues/66"&gt;#66&lt;/a&gt;&lt;/li&gt;. &lt;li&gt;&lt;a href="https://github.com/Preston-Landers/concurrent-log-handler/commit/8951164a7153f95add5ed62d18946752e3de012b"&gt;&lt;code&gt;8951164&lt;/code&gt;&lt;/a&gt; Merge pull request &lt;a href="https://redirect.github.com/Preston-Landers/concurrent-log-handler/issues/67"&gt;#67&lt;/a&gt; from Preston-Landers/bugfix/issue_66_timed_rotation&lt;/li&gt;. &lt;li&gt;&lt;a href="https://github.com/Preston-Landers/concurrent-log-handler/commit/53755c4cfad2787f5f315af49bb57bafda818b6c"&gt;&lt;code&gt;53755c4&lt;/code&gt;&lt;/a&gt; Fixes Issue &lt;a href="https://redirect.github.com/Preston-Landers/concurrent-log-handler/issues/66"&gt;#66&lt;/a&gt;: ConcurrentTimedRotatingFileHandler rotating gzip files fails&lt;/li&gt;. &lt;li&gt;&lt;a href="https://github.com/Preston-Landers/concurrent-log-handler/commit/6fb63e67cd91d992458185813f9e63d18a67e91b"&gt;&lt;code&gt;6fb63e6&lt;/code&gt;&lt;/a&gt; Merge pull request &lt;a href="https://redirect.github.com/Preston-Landers/concurrent-log-handler/issues/65"&gt;#65&lt;/a&gt; from stumpylog/master&lt;/li&gt;. &lt;li&gt;Additional commits viewable in &lt;a href="https://github.com/Preston-Landers/concurrent-log-handler/compare/0.9.24...0.9.25"&gt;compare view&lt;/a&gt;&lt;/li&gt;. &lt;/ul&gt;. &lt;/details&gt;. &lt;br /&gt;. Updates `mysqlclient` from 2.2.0 to 2.2.1. &lt;details&gt;. &lt;summary&gt;Release notes&lt;/summary&gt;. &lt;p&gt;&lt;em&gt;Sourced from &lt;a href="https://github.com/PyMySQL/mysqlclient/releases"&gt;mysqlclient's releases&lt;/a&gt;.&lt;/em&gt;&lt;/p&gt;. &lt;blockquote&gt;. &lt;h2&gt;v2.2.1&lt;/h2&gt;. &lt;h2&gt;What's Changed&lt;/h2&gt;. &lt;ul&gt;. &lt;li&gt;&lt;code&gt;Connection.ping()&lt;/code&gt; avoid using &lt;code&gt;MYSQL_OPT_RECONNECT&lt;/code&gt; option until &lt;code&gt;reconnect=True&lt;/code&gt; is specified. MySQL 8.0.33 start showing warning when the option is used. (&lt;a href="https://redirect.github.com/PyMySQL/mysqlcli</t>
        </is>
      </c>
      <c r="D25" t="inlineStr">
        <is>
          <t>pr_corpus</t>
        </is>
      </c>
      <c r="E25">
        <f>HYPERLINK("https://github.com/paperless-ngx/paperless-ngx/pull/5048", "https://github.com/paperless-ngx/paperless-ngx/pull/5048")</f>
        <v/>
      </c>
      <c r="F25" t="inlineStr"/>
      <c r="G25" t="inlineStr"/>
      <c r="H25" t="inlineStr"/>
    </row>
    <row r="26">
      <c r="A26" t="n">
        <v>49</v>
      </c>
      <c r="B26" t="inlineStr">
        <is>
          <t>rate limit</t>
        </is>
      </c>
      <c r="C26" t="inlineStr">
        <is>
          <t>. &lt;h2&gt;v9.0.0&lt;/h2&gt;. &lt;h2&gt;Breaking Changes&lt;/h2&gt;. &lt;ol&gt;. &lt;li&gt;Action is now stateful: If the action ends because of &lt;a href="https://github.com/actions/stale#operations-per-run"&gt;operations-per-run&lt;/a&gt; then the next run will start from the first unprocessed issue skipping the issues processed during the previous run(s). The state is reset when all the issues are processed. This should be considered for scheduling workflow runs.&lt;/li&gt;. &lt;li&gt;Version 9 of this action updated the runtime to Node.js 20. All scripts are now run with Node.js 20 instead of Node.js 16 and are affected by any breaking changes between Node.js 16 and 20.&lt;/li&gt;. &lt;/ol&gt;. &lt;h2&gt;What Else Changed&lt;/h2&gt;. &lt;ol&gt;. &lt;li&gt;Performance optimization that removes unnecessary API calls by &lt;a href="https://github.com/dsame"&gt;&lt;code&gt;@​dsame&lt;/code&gt;&lt;/a&gt; &lt;a href="https://redirect.github.com/actions/stale/pull/1033/"&gt;#1033&lt;/a&gt; fixes &lt;a href="https://redirect.github.com/actions/stale/issues/792"&gt;#792&lt;/a&gt;&lt;/li&gt;. &lt;li&gt;Logs displaying current github API rate limit by &lt;a href="https://github.com/dsame"&gt;&lt;code&gt;@​dsame&lt;/code&gt;&lt;/a&gt; &lt;a href="https://redirect.github.com/actions/stale/pull/1032"&gt;#1032&lt;/a&gt; addresses &lt;a href="https://redirect.github.com/actions/stale/issues/1029"&gt;#1029&lt;/a&gt;&lt;/li&gt;. &lt;/ol&gt;. &lt;p&gt;For more information, please read the &lt;a href="https://github.com/actions/stale#readme"&gt;action documentation&lt;/a&gt; and its &lt;a href="https://github.com/actions/stale#statefulness"&gt;section about statefulness&lt;/a&gt;&lt;/p&gt;. &lt;h2&gt;New Contributors&lt;/h2&gt;. &lt;ul&gt;. &lt;li&gt;&lt;a href="https://github.com/jmeridth"&gt;&lt;code&gt;@​jmeridth&lt;/code&gt;&lt;/a&gt; made their first contribution in &lt;a href="https://redirect.github.com/actions/stale/pull/984"&gt;actions/stale#984&lt;/a&gt;&lt;/li&gt;. &lt;li&gt;&lt;a href="https://github.com/nikolai-laevskii"&gt;&lt;code&gt;@​nikolai-laevskii&lt;/code&gt;&lt;/a&gt; made their first contribution in &lt;a href="https://redirect.github.com/actions/stale/pull/1020"&gt;actions/stale#1020&lt;/a&gt;&lt;/li&gt;. &lt;li&gt;&lt;a href="https://github.com/dusan-trickovic"&gt;&lt;code&gt;@​dusan-trickovic&lt;/code&gt;&lt;/a&gt; made their first contributi</t>
        </is>
      </c>
      <c r="D26" t="inlineStr">
        <is>
          <t>pr_corpus</t>
        </is>
      </c>
      <c r="E26">
        <f>HYPERLINK("https://github.com/paperless-ngx/paperless-ngx/pull/5203", "https://github.com/paperless-ngx/paperless-ngx/pull/5203")</f>
        <v/>
      </c>
      <c r="F26" t="inlineStr"/>
      <c r="G26" t="inlineStr"/>
      <c r="H26" t="inlineStr"/>
    </row>
    <row r="27">
      <c r="A27" t="n">
        <v>52</v>
      </c>
      <c r="B27" t="inlineStr">
        <is>
          <t>gzip</t>
        </is>
      </c>
      <c r="C27" t="inlineStr">
        <is>
          <t>/local/lib/python3.11/site-packages/rest_framework/renderers.py",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t>
        </is>
      </c>
      <c r="D27" t="inlineStr">
        <is>
          <t>pr_corpus</t>
        </is>
      </c>
      <c r="E27">
        <f>HYPERLINK("https://github.com/paperless-ngx/paperless-ngx/pull/5707", "https://github.com/paperless-ngx/paperless-ngx/pull/5707")</f>
        <v/>
      </c>
      <c r="F27" t="inlineStr"/>
      <c r="G27" t="inlineStr"/>
      <c r="H27" t="inlineStr"/>
    </row>
    <row r="28">
      <c r="A28" t="n">
        <v>53</v>
      </c>
      <c r="B28" t="inlineStr">
        <is>
          <t>deflate</t>
        </is>
      </c>
      <c r="C28" t="inlineStr">
        <is>
          <t>ib/python3.11/site-packages/rest_framework/renderers.py", line 109, in render. webserver_1 | return ret.encode(). webserver_1 | ^^^^^^^^^^^^. webserver_1 | UnicodeEncodeError: 'utf-8' codec can't encode characters in position 870-871: surrogates not allowed. ```. ### Browser logs. ```bash. XHRGET. http://dms/api/documents/2034/metadata/. [HTTP/1.1 500 Internal Server Error 107ms]. 	. GET. 	http://dms/api/documents/2034/metadata/. Status. 500. Internal Server Error. VersionHTTP/1.1. Transferred531 B (145 B size). Referrer Policysame-origin. DNS ResolutionSystem. 	. content-language. 	en-gb. content-length. 	145. content-type. 	text/html; charset=utf-8. cross-origin-opener-policy. 	same-origin. date. 	Fri, 09 Feb 2024 14:38:10 GMT. referrer-policy. 	same-origin. server. 	uvicorn. vary. 	Accept-Language, origin, Cookie. x-api-version. 	4. x-content-type-options. 	nosniff. x-frame-options. 	SAMEORIGIN. x-version. 	2.4.3. 	. Accept. 	application/json; version=4. Accept-Encoding. 	gzip, deflate. Accept-Language. 	en-GB,en;q=0.5. Connection. 	keep-alive. Cookie. 	csrftoken=8y3o6cSaQtFvYbbepAW3QKVklg0Uj81q; sessionid=6yltak2aawuoxrqb15zjb7pmrebunbvj; CSRF-Token-UMYOGMB=yNoCxdogNEZWXccsXaEQZCzVWyZ2Pi9A; CSRF-Token-PE74D3O=ebmqeMcWZFyU9WKedhg6UH2cjeGkdppK; CSRF-Token-7TUI43L=zHsKFoW9yvtyKberxjfmvAqA9kZQr2HY; CSRF-Token-D2IMSJQ=9YMs3pb7A7f9GvycSsauehZ2M9QXwwLe; CSRF-Token-LDLNTBR=C7zJa9TRwgXXtwNUPR3C7jQW6hc4ajSQ; CSRF-Token-EZRGVQZ=jn6KW5TGJxxvrmdZdAanTEsro3tpE2xR. Host. 	dms. Referer. 	http://dms/documents/2034/details. User-Agent. 	Mozilla/5.0 (X11; Linux x86_64; rv:120.0) Gecko/20100101 Firefox/120.0. X-CSRFToken. 	8y3o6cSaQtFvYbbepAW3QKVklg0Uj81q. ```. ### Paperless-ngx version. 2.4.3. ### Host OS. Ubuntu 22.04.3. ### Installation method. Docker - official image. ### Browser. _No response_. ### Configuration changes. _No response_. ### Other. _No response_. ### Please confirm the following. - [X] I believe this issue is a bug that affects all users of Paperless-ngx, not so</t>
        </is>
      </c>
      <c r="D28" t="inlineStr">
        <is>
          <t>pr_corpus</t>
        </is>
      </c>
      <c r="E28">
        <f>HYPERLINK("https://github.com/paperless-ngx/paperless-ngx/pull/5707", "https://github.com/paperless-ngx/paperless-ngx/pull/5707")</f>
        <v/>
      </c>
      <c r="F28" t="inlineStr"/>
      <c r="G28" t="inlineStr"/>
      <c r="H28" t="inlineStr"/>
    </row>
    <row r="29">
      <c r="A29" t="n">
        <v>54</v>
      </c>
      <c r="B29" t="inlineStr">
        <is>
          <t>deflate</t>
        </is>
      </c>
      <c r="C29" t="inlineStr">
        <is>
          <t>​Uzlopak&lt;/code&gt;&lt;/a&gt; in &lt;a href="https://redirect.github.com/nodejs/undici/pull/2647"&gt;nodejs/undici#2647&lt;/a&gt;&lt;/li&gt;. &lt;li&gt;chore: reduce noise in test-logs test/issue-2349.js by &lt;a href="https://github.com/Uzlopak"&gt;&lt;code&gt;@​Uzlopak&lt;/code&gt;&lt;/a&gt; in &lt;a href="https://redirect.github.com/nodejs/undici/pull/2655"&gt;nodejs/undici#2655&lt;/a&gt;&lt;/li&gt;. &lt;li&gt;chore: fix faketimer warning in test/request-timeout.js by &lt;a href="https://github.com/Uzlopak"&gt;&lt;code&gt;@​Uzlopak&lt;/code&gt;&lt;/a&gt; in &lt;a href="https://redirect.github.com/nodejs/undici/pull/2656"&gt;nodejs/undici#2656&lt;/a&gt;&lt;/li&gt;. &lt;li&gt;chore: reduce noise in test logs test/client-node-max-header-size.js by &lt;a href="https://github.com/Uzlopak"&gt;&lt;code&gt;@​Uzlopak&lt;/code&gt;&lt;/a&gt; in &lt;a href="https://redirect.github.com/nodejs/undici/pull/2654"&gt;nodejs/undici#2654&lt;/a&gt;&lt;/li&gt;. &lt;li&gt;refactor: use fromInnerResponse by &lt;a href="https://github.com/tsctx"&gt;&lt;code&gt;@​tsctx&lt;/code&gt;&lt;/a&gt; in &lt;a href="https://redirect.github.com/nodejs/undici/pull/2635"&gt;nodejs/undici#2635&lt;/a&gt;&lt;/li&gt;. &lt;li&gt;fix: support deflate raw responses by &lt;a href="https://github.com/Uzlopak"&gt;&lt;code&gt;@​Uzlopak&lt;/code&gt;&lt;/a&gt; in &lt;a href="https://redirect.github.com/nodejs/undici/pull/2650"&gt;nodejs/undici#2650&lt;/a&gt;&lt;/li&gt;. &lt;li&gt;Support building for externally shared js builtins by &lt;a href="https://github.com/mochaaP"&gt;&lt;code&gt;@​mochaaP&lt;/code&gt;&lt;/a&gt; in &lt;a href="https://redirect.github.com/nodejs/undici/pull/2643"&gt;nodejs/undici#2643&lt;/a&gt;&lt;/li&gt;. &lt;li&gt;fix: typo clampAndCoarsenConnectionTimingInfo by &lt;a href="https://github.com/Uzlopak"&gt;&lt;code&gt;@​Uzlopak&lt;/code&gt;&lt;/a&gt; in &lt;a href="https://redirect.github.com/nodejs/undici/pull/2653"&gt;nodejs/undici#2653&lt;/a&gt;&lt;/li&gt;. &lt;li&gt;chore: use 'node:'-prefix for requiring node core modules by &lt;a href="https://github.com/Uzlopak"&gt;&lt;code&gt;@​Uzlopak&lt;/code&gt;&lt;/a&gt; in &lt;a href="https://redirect.github.com/nodejs/undici/pull/2662"&gt;nodejs/undici#2662&lt;/a&gt;&lt;/li&gt;. &lt;/ul&gt;. &lt;!-- raw HTML omitted --&gt;. &lt;/blockquote&gt;. &lt;p&gt;... (truncated)&lt;/p&gt;. &lt;/details&gt;. &lt;details&gt;. &lt;summary&gt;Commits&lt;/summary&gt;. &lt;ul&gt;. &lt;li&gt;&lt;a href="https://github.com/nodejs/un</t>
        </is>
      </c>
      <c r="D29" t="inlineStr">
        <is>
          <t>pr_corpus</t>
        </is>
      </c>
      <c r="E29">
        <f>HYPERLINK("https://github.com/paperless-ngx/paperless-ngx/pull/5796", "https://github.com/paperless-ngx/paperless-ngx/pull/5796")</f>
        <v/>
      </c>
      <c r="F29" t="inlineStr"/>
      <c r="G29" t="inlineStr"/>
      <c r="H29" t="inlineStr"/>
    </row>
    <row r="30">
      <c r="A30" t="n">
        <v>55</v>
      </c>
      <c r="B30" t="inlineStr">
        <is>
          <t>SSR</t>
        </is>
      </c>
      <c r="C30" t="inlineStr">
        <is>
          <t>8c"&gt;&lt;img src="https://img.shields.io/badge/4ca9ac56b-fix-green" alt="fix - 4ca9ac56b" /&gt;&lt;/a&gt;&lt;/td&gt;. &lt;td&gt;&lt;strong&gt;datepicker:&lt;/strong&gt; datepicker row count inaccurate for screen reader (&lt;a href="https://redirect.github.com/angular/components/issues/28760"&gt;#28760&lt;/a&gt;)&lt;/td&gt;. &lt;/tr&gt;. &lt;/tbody&gt;. &lt;/table&gt;. &lt;h3&gt;cdk&lt;/h3&gt;. &lt;table&gt;. &lt;thead&gt;. &lt;tr&gt;. &lt;th&gt;Commit&lt;/th&gt;. &lt;th&gt;Description&lt;/th&gt;. &lt;/tr&gt;. &lt;/thead&gt;. &lt;tbody&gt;. &lt;tr&gt;. &lt;td&gt;&lt;a href="https://github.com/angular/components/commit/de2388190eae18689f63f07f96fbfe460fe9e047"&gt;&lt;img src="https://img.shields.io/badge/de2388190-fix-green" alt="fix - de2388190" /&gt;&lt;/a&gt;&lt;/td&gt;. &lt;td&gt;&lt;strong&gt;a11y:&lt;/strong&gt; support signals in ListKeyManager (&lt;a href="https://redirect.github.com/angular/components/issues/28757"&gt;#28757&lt;/a&gt;)&lt;/td&gt;. &lt;/tr&gt;. &lt;tr&gt;. &lt;td&gt;&lt;a href="https://github.com/angular/components/commit/38a12a9f057a7b8fef6d7a8f0014e4c15a74af4d"&gt;&lt;img src="https://img.shields.io/badge/38a12a9f0-fix-green" alt="fix - 38a12a9f0" /&gt;&lt;/a&gt;&lt;/td&gt;. &lt;td&gt;&lt;strong&gt;listbox:&lt;/strong&gt; improve SSR compatibility by adding an _isBrowser check before calling _setPreviousActiveOptionAsActiveOptionOnWindowBlur (&lt;a href="https://redirect.github.com/angular/components/issues/28746"&gt;#28746&lt;/a&gt;)&lt;/td&gt;. &lt;/tr&gt;. &lt;/tbody&gt;. &lt;/table&gt;. &lt;h2&gt;v17.3.1&lt;/h2&gt;. &lt;p&gt;&lt;!-- raw HTML omitted --&gt;&lt;!-- raw HTML omitted --&gt;&lt;/p&gt;. &lt;h1&gt;17.3.1 &amp;quot;clay-paradox&amp;quot; (2024-03-20)&lt;/h1&gt;. &lt;h3&gt;cdk&lt;/h3&gt;. &lt;table&gt;. &lt;thead&gt;. &lt;tr&gt;. &lt;th&gt;Commit&lt;/th&gt;. &lt;th&gt;Description&lt;/th&gt;. &lt;/tr&gt;. &lt;/thead&gt;. &lt;tbody&gt;. &lt;tr&gt;. &lt;td&gt;&lt;a href="https://github.com/angular/components/commit/31e30883a33d89d277d710a97f81b26b1972c8ba"&gt;&lt;img src="https://img.shields.io/badge/31e30883a3-fix-green" alt="fix - 31e30883a3" /&gt;&lt;/a&gt;&lt;/td&gt;. &lt;td&gt;&lt;strong&gt;drag-drop:&lt;/strong&gt; optionally inject parent drag in preview and placeholder (&lt;a href="https://redirect.github.com/angular/components/issues/28750"&gt;#28750&lt;/a&gt;)&lt;/td&gt;. &lt;/tr&gt;. &lt;/tbody&gt;. &lt;/table&gt;. &lt;h2&gt;v17.3.0&lt;/h2&gt;. &lt;p&gt;&lt;!-- raw HTML omitted --&gt;&lt;!-- raw HTML omitted --&gt;&lt;/p&gt;. &lt;h1&gt;17.3.0 &amp;quot;cobalt-catfish&amp;quot; (2024-03-14)&lt;/</t>
        </is>
      </c>
      <c r="D30" t="inlineStr">
        <is>
          <t>pr_corpus</t>
        </is>
      </c>
      <c r="E30">
        <f>HYPERLINK("https://github.com/paperless-ngx/paperless-ngx/pull/6248", "https://github.com/paperless-ngx/paperless-ngx/pull/6248")</f>
        <v/>
      </c>
      <c r="F30" t="inlineStr"/>
      <c r="G30" t="inlineStr"/>
      <c r="H30" t="inlineStr"/>
    </row>
    <row r="31">
      <c r="A31" t="n">
        <v>56</v>
      </c>
      <c r="B31" t="inlineStr">
        <is>
          <t>SSR</t>
        </is>
      </c>
      <c r="C31" t="inlineStr">
        <is>
          <t>660"&gt;#28660&lt;/a&gt;)&lt;/td&gt;. &lt;/tr&gt;. &lt;/tbody&gt;. &lt;/table&gt;. &lt;h3&gt;material&lt;/h3&gt;. &lt;!-- raw HTML omitted --&gt;. &lt;/blockquote&gt;. &lt;p&gt;... (truncated)&lt;/p&gt;. &lt;/details&gt;. &lt;details&gt;. &lt;summary&gt;Changelog&lt;/summary&gt;. &lt;p&gt;&lt;em&gt;Sourced from &lt;a href="https://github.com/angular/components/blob/main/CHANGELOG.md"&gt;&lt;code&gt;@​angular/cdk&lt;/code&gt;'s changelog&lt;/a&gt;.&lt;/em&gt;&lt;/p&gt;. &lt;blockquote&gt;. &lt;h1&gt;17.3.2 &amp;quot;benitoite-biscuit&amp;quot; (2024-03-28)&lt;/h1&gt;. &lt;h3&gt;cdk&lt;/h3&gt;. &lt;table&gt;. &lt;thead&gt;. &lt;tr&gt;. &lt;th&gt;Commit&lt;/th&gt;. &lt;th&gt;Type&lt;/th&gt;. &lt;th&gt;Description&lt;/th&gt;. &lt;/tr&gt;. &lt;/thead&gt;. &lt;tbody&gt;. &lt;tr&gt;. &lt;td&gt;&lt;a href="https://github.com/angular/components/commit/de2388190eae18689f63f07f96fbfe460fe9e047"&gt;de2388190&lt;/a&gt;&lt;/td&gt;. &lt;td&gt;fix&lt;/td&gt;. &lt;td&gt;&lt;strong&gt;a11y:&lt;/strong&gt; support signals in ListKeyManager (&lt;a href="https://redirect.github.com/angular/components/pull/28757"&gt;#28757&lt;/a&gt;)&lt;/td&gt;. &lt;/tr&gt;. &lt;tr&gt;. &lt;td&gt;&lt;a href="https://github.com/angular/components/commit/38a12a9f057a7b8fef6d7a8f0014e4c15a74af4d"&gt;38a12a9f0&lt;/a&gt;&lt;/td&gt;. &lt;td&gt;fix&lt;/td&gt;. &lt;td&gt;&lt;strong&gt;listbox:&lt;/strong&gt; improve SSR compatibility by adding an _isBrowser check before calling _setPreviousActiveOptionAsActiveOptionOnWindowBlur (&lt;a href="https://redirect.github.com/angular/components/pull/28746"&gt;#28746&lt;/a&gt;)&lt;/td&gt;. &lt;/tr&gt;. &lt;/tbody&gt;. &lt;/table&gt;. &lt;h3&gt;material&lt;/h3&gt;. &lt;table&gt;. &lt;thead&gt;. &lt;tr&gt;. &lt;th&gt;Commit&lt;/th&gt;. &lt;th&gt;Type&lt;/th&gt;. &lt;th&gt;Description&lt;/th&gt;. &lt;/tr&gt;. &lt;/thead&gt;. &lt;tbody&gt;. &lt;tr&gt;. &lt;td&gt;&lt;a href="https://github.com/angular/components/commit/aee721ec6979538469e5080fac0cfae4f01fa035"&gt;aee721ec6&lt;/a&gt;&lt;/td&gt;. &lt;td&gt;fix&lt;/td&gt;. &lt;td&gt;&lt;strong&gt;chips:&lt;/strong&gt; use concrete value for remove icon size (&lt;a href="https://redirect.github.com/angular/components/pull/28751"&gt;#28751&lt;/a&gt;)&lt;/td&gt;. &lt;/tr&gt;. &lt;tr&gt;. &lt;td&gt;&lt;a href="https://github.com/angular/components/commit/4ca9ac56b4e5ef38321277bc919b097089b1a28c"&gt;4ca9ac56b&lt;/a&gt;&lt;/td&gt;. &lt;td&gt;fix&lt;/td&gt;. &lt;td&gt;&lt;strong&gt;datepicker:&lt;/strong&gt; datepicker row count inaccurate for screen reader (&lt;a href="https://redirect.github.com/angular/components/pull/28760"&gt;#28760&lt;/a&gt;)&lt;/td&gt;. &lt;/tr&gt;. &lt;/tbody&gt;. &lt;/table&gt;. &lt;!-- raw HTM</t>
        </is>
      </c>
      <c r="D31" t="inlineStr">
        <is>
          <t>pr_corpus</t>
        </is>
      </c>
      <c r="E31">
        <f>HYPERLINK("https://github.com/paperless-ngx/paperless-ngx/pull/6248", "https://github.com/paperless-ngx/paperless-ngx/pull/6248")</f>
        <v/>
      </c>
      <c r="F31" t="inlineStr"/>
      <c r="G31" t="inlineStr"/>
      <c r="H31" t="inlineStr"/>
    </row>
    <row r="32">
      <c r="A32" t="n">
        <v>57</v>
      </c>
      <c r="B32" t="inlineStr">
        <is>
          <t>SSR</t>
        </is>
      </c>
      <c r="C32" t="inlineStr">
        <is>
          <t>8321277bc919b097089b1a28c"&gt;4ca9ac56b&lt;/a&gt;&lt;/td&gt;. &lt;td&gt;fix&lt;/td&gt;. &lt;td&gt;&lt;strong&gt;datepicker:&lt;/strong&gt; datepicker row count inaccurate for screen reader (&lt;a href="https://redirect.github.com/angular/components/pull/28760"&gt;#28760&lt;/a&gt;)&lt;/td&gt;. &lt;/tr&gt;. &lt;/tbody&gt;. &lt;/table&gt;. &lt;!-- raw HTML omitted --&gt;. &lt;p&gt;&lt;!-- raw HTML omitted --&gt;&lt;!-- raw HTML omitted --&gt;&lt;/p&gt;. &lt;h1&gt;18.0.0-next.2 &amp;quot;gahnite-globe&amp;quot; (2024-03-28)&lt;/h1&gt;. &lt;h3&gt;cdk&lt;/h3&gt;. &lt;table&gt;. &lt;thead&gt;. &lt;tr&gt;. &lt;th&gt;Commit&lt;/th&gt;. &lt;th&gt;Type&lt;/th&gt;. &lt;th&gt;Description&lt;/th&gt;. &lt;/tr&gt;. &lt;/thead&gt;. &lt;tbody&gt;. &lt;tr&gt;. &lt;td&gt;&lt;a href="https://github.com/angular/components/commit/da980a80b8775dac782eae0df468de4157550ca6"&gt;da980a80b&lt;/a&gt;&lt;/td&gt;. &lt;td&gt;fix&lt;/td&gt;. &lt;td&gt;&lt;strong&gt;a11y:&lt;/strong&gt; support signals in ListKeyManager (&lt;a href="https://redirect.github.com/angular/components/pull/28757"&gt;#28757&lt;/a&gt;)&lt;/td&gt;. &lt;/tr&gt;. &lt;tr&gt;. &lt;td&gt;&lt;a href="https://github.com/angular/components/commit/9c4e451daa15aff937d021df1ce6e2bc0dee29dd"&gt;9c4e451da&lt;/a&gt;&lt;/td&gt;. &lt;td&gt;fix&lt;/td&gt;. &lt;td&gt;&lt;strong&gt;listbox:&lt;/strong&gt; improve SSR compatibility by adding an _isBrowser check before calling _setPreviousActiveOptionAsActiveOptionOnWindowBlur (&lt;a href="https://redirect.github.com/angular/components/pull/28746"&gt;#28746&lt;/a&gt;)&lt;/td&gt;. &lt;/tr&gt;. &lt;/tbody&gt;. &lt;/table&gt;. &lt;h3&gt;material&lt;/h3&gt;. &lt;table&gt;. &lt;thead&gt;. &lt;tr&gt;. &lt;th&gt;Commit&lt;/th&gt;. &lt;th&gt;Type&lt;/th&gt;. &lt;th&gt;Description&lt;/th&gt;. &lt;/tr&gt;. &lt;/thead&gt;. &lt;tbody&gt;. &lt;tr&gt;. &lt;td&gt;&lt;a href="https://github.com/angular/components/commit/4473a379f1f3a004526eca97aa7b75b82d60ae2d"&gt;4473a379f&lt;/a&gt;&lt;/td&gt;. &lt;td&gt;feat&lt;/td&gt;. &lt;td&gt;&lt;strong&gt;core:&lt;/strong&gt; add prebuilt themes based on M3&lt;/td&gt;. &lt;/tr&gt;. &lt;tr&gt;. &lt;td&gt;&lt;a href="https://github.com/angular/components/commit/b312b9491e736953ad29756b74e9f74df49ff88b"&gt;b312b9491&lt;/a&gt;&lt;/td&gt;. &lt;td&gt;feat&lt;/td&gt;. &lt;td&gt;&lt;strong&gt;schematics:&lt;/strong&gt; use M3 themes in schematics&lt;/td&gt;. &lt;/tr&gt;. &lt;tr&gt;. &lt;td&gt;&lt;a href="https://github.com/angular/components/commit/b9d4048c5ff14bbad260fff5e635785233d9c294"&gt;b9d4048c5&lt;/a&gt;&lt;/td&gt;. &lt;td&gt;fix&lt;/td&gt;. &lt;td&gt;&lt;strong&gt;chips:&lt;/strong&gt; use concrete value for remove icon size (&lt;a href="https</t>
        </is>
      </c>
      <c r="D32" t="inlineStr">
        <is>
          <t>pr_corpus</t>
        </is>
      </c>
      <c r="E32">
        <f>HYPERLINK("https://github.com/paperless-ngx/paperless-ngx/pull/6248", "https://github.com/paperless-ngx/paperless-ngx/pull/6248")</f>
        <v/>
      </c>
      <c r="F32" t="inlineStr"/>
      <c r="G32" t="inlineStr"/>
      <c r="H32" t="inlineStr"/>
    </row>
    <row r="33">
      <c r="A33" t="n">
        <v>58</v>
      </c>
      <c r="B33" t="inlineStr">
        <is>
          <t>SSR</t>
        </is>
      </c>
      <c r="C33" t="inlineStr">
        <is>
          <t>ssues/28763"&gt;#28763&lt;/a&gt;)&lt;/li&gt;. &lt;li&gt;&lt;a href="https://github.com/angular/components/commit/de2388190eae18689f63f07f96fbfe460fe9e047"&gt;&lt;code&gt;de23881&lt;/code&gt;&lt;/a&gt; fix(cdk/a11y): support signals in ListKeyManager (&lt;a href="https://redirect.github.com/angular/components/issues/28757"&gt;#28757&lt;/a&gt;)&lt;/li&gt;. &lt;li&gt;&lt;a href="https://github.com/angular/components/commit/edddab07c4557cff432ace070439454940a90b2e"&gt;&lt;code&gt;edddab0&lt;/code&gt;&lt;/a&gt; docs(material-experimental/theming): fix customizing typography (&lt;a href="https://redirect.github.com/angular/components/issues/28671"&gt;#28671&lt;/a&gt;)&lt;/li&gt;. &lt;li&gt;&lt;a href="https://github.com/angular/components/commit/aee721ec6979538469e5080fac0cfae4f01fa035"&gt;&lt;code&gt;aee721e&lt;/code&gt;&lt;/a&gt; fix(material/chips): use concrete value for remove icon size (&lt;a href="https://redirect.github.com/angular/components/issues/28751"&gt;#28751&lt;/a&gt;)&lt;/li&gt;. &lt;li&gt;&lt;a href="https://github.com/angular/components/commit/38a12a9f057a7b8fef6d7a8f0014e4c15a74af4d"&gt;&lt;code&gt;38a12a9&lt;/code&gt;&lt;/a&gt; fix(cdk/listbox): improve SSR compatibility by adding an _isBrowser check bef...&lt;/li&gt;. &lt;li&gt;Additional commits viewable in &lt;a href="https://github.com/angular/components/compare/17.2.1...17.3.2"&gt;compare view&lt;/a&gt;&lt;/li&gt;. &lt;/ul&gt;. &lt;/details&gt;. &lt;br /&gt;. Updates `@angular/common` from 17.2.3 to 17.3.2. &lt;details&gt;. &lt;summary&gt;Release notes&lt;/summary&gt;. &lt;p&gt;&lt;em&gt;Sourced from &lt;a href="https://github.com/angular/angular/releases"&gt;&lt;code&gt;@​angular/common&lt;/code&gt;'s releases&lt;/a&gt;.&lt;/em&gt;&lt;/p&gt;. &lt;blockquote&gt;. &lt;h2&gt;v17.3.2&lt;/h2&gt;. &lt;p&gt;&lt;!-- raw HTML omitted --&gt;&lt;!-- raw HTML omitted --&gt;&lt;/p&gt;. &lt;h1&gt;17.3.2 (2024-03-28)&lt;/h1&gt;. &lt;h3&gt;compiler&lt;/h3&gt;. &lt;table&gt;. &lt;thead&gt;. &lt;tr&gt;. &lt;th&gt;Commit&lt;/th&gt;. &lt;th&gt;Description&lt;/th&gt;. &lt;/tr&gt;. &lt;/thead&gt;. &lt;tbody&gt;. &lt;tr&gt;. &lt;td&gt;&lt;a href="https://github.com/angular/angular/commit/2b7bad515100cbfa40b3e8d844bae13d43fd5602"&gt;&lt;img src="https://img.shields.io/badge/2b7bad5151-fix-green" alt="fix - 2b7bad5151" /&gt;&lt;/a&gt;&lt;/td&gt;. &lt;td&gt;invoke method-based tracking function with context (&lt;a href="https://github.com/angular/angular/tree/HEAD/packages/common/issue</t>
        </is>
      </c>
      <c r="D33" t="inlineStr">
        <is>
          <t>pr_corpus</t>
        </is>
      </c>
      <c r="E33">
        <f>HYPERLINK("https://github.com/paperless-ngx/paperless-ngx/pull/6248", "https://github.com/paperless-ngx/paperless-ngx/pull/6248")</f>
        <v/>
      </c>
      <c r="F33" t="inlineStr"/>
      <c r="G33" t="inlineStr"/>
      <c r="H33" t="inlineStr"/>
    </row>
    <row r="34">
      <c r="A34" t="n">
        <v>59</v>
      </c>
      <c r="B34" t="inlineStr">
        <is>
          <t>rate limit</t>
        </is>
      </c>
      <c r="C34" t="inlineStr">
        <is>
          <t>ble work. &gt; ... and no testing. Let me know which testing you are missing, happy to do it. As mentioned above, this is thoroughly tested and there is a test-case for the bulk-edit function. To clarify, I mean that I think the delete operation should only happen after successful consumption of the merged doc, which yes, is queued and performed asynchronously. Seems like you’ve sorted out the testing with maybe one line remaining for coverage. Thanks. And yes, you can wait until this stuff is sorted out before adding split. Thanks for the feedback. I changed the implementation and made `delete_originals` a parameter to the `merge` function on both API and code in the backend. The `merge_and_delete_originals` method is gone. Permission checks are adapted (as mentioned by me, this became more complex). Frontend is adapted as well and test coverage is achieved for all border cases (Code-Coverage here in the PR does not update due to an error in the CI/CD: "Tokenless has reached GitHub rate limit. Please upload using a token: https://docs.codecov.com/docs/adding-the-codecov-token. Expected available in 1309 seconds."). &gt; To clarify, I mean that I think the delete operation should only happen after successful consumption of the merged doc, which yes, is queued and performed asynchronously. I'm unsure here how to do this. We would need an additional celery task for the deletion and somehow chain it with the consumption (so make one celery task depend on the other). I'm really unsure if it is worth the effort and the complexity. A big challenge will be writing good tests for this. I personally don't see a big value in it, the deletion only happens after a successful merge. I don't know how to pull this off. If you insist on this, then I would have retract the whole PR and leave the implementation to someone more knowledgable with celery tasks. . Let me know what you think about this solution and if you are willing to proceed with this implementation as well for the split. ht</t>
        </is>
      </c>
      <c r="D34" t="inlineStr">
        <is>
          <t>pr_corpus</t>
        </is>
      </c>
      <c r="E34">
        <f>HYPERLINK("https://github.com/paperless-ngx/paperless-ngx/pull/6935", "https://github.com/paperless-ngx/paperless-ngx/pull/6935")</f>
        <v/>
      </c>
      <c r="F34" t="inlineStr"/>
      <c r="G34" t="inlineStr"/>
      <c r="H34" t="inlineStr"/>
    </row>
    <row r="35">
      <c r="A35" t="n">
        <v>60</v>
      </c>
      <c r="B35" t="inlineStr">
        <is>
          <t>throttling</t>
        </is>
      </c>
      <c r="C35" t="inlineStr">
        <is>
          <t>Get rid of grunt, use webpack for everything; Here's the result of me having a free evening. - Grunt is no more. - JSX files now have a regular `.js` extension. - All file names are hashed by webpack, we no longer need a custom storage backend. - Font files are automatically extracted, no need to copy them anywhere. - All npm dependencies are now listed as dependencies, devDependencies are meant for linters and such. - All generated files are written under `saleor/static/assets/`. The structure is flat as the files are not meant for humans. - Cart page has its own bundle. - Third-party libraries have their own JS bundle. Resulting site loads faster (tested with severe network throttling) and returning customers don't need to re-download jQuery each time our code changes. - Templates use `django-webpack-loader` to insert links to assets. - `webpack-bundle.json` file is needed by the above and should be deployed with the backend code. - We now use a standard Heroku node.js buildpack. - Rebuilds are triggered with `npm run build-assets`. - Watch mode can be triggered using `npm run watch`. A lot of code was removed. Total delta is positive only because of the shrinkwrap file for npm. Todo:. - [x] Verify that source maps work. - [x] Make sure docs don't lie. - [x] Verify that Heroku works. - [x] Double-check that Docker works (I use Docker locally but it would be nice of someone could verify). - [x] Check if S3 works. We should get rid of the custom storage backend first. Future work:. - Move source JS, SCSS and font files outside of the static file tree so they don't end up getting uploaded to a CDN during deployment. ## [Current coverage](https://codecov.io/gh/mirumee/saleor/pull/530?src=pr) is **49.87%**. &gt; Merging [#530](https://codecov.io/gh/mirumee/saleor/pull/530?src=pr) into [master](https://codecov.io/gh/mirumee/saleor/branch/master?src=pr) will decrease coverage by **0.06%**. ``` diff. @@ master #530 diff @@. ==========================================. Files 9</t>
        </is>
      </c>
      <c r="D35" t="inlineStr">
        <is>
          <t>pr_corpus</t>
        </is>
      </c>
      <c r="E35">
        <f>HYPERLINK("https://github.com/saleor/saleor/pull/530", "https://github.com/saleor/saleor/pull/530")</f>
        <v/>
      </c>
      <c r="F35" t="inlineStr"/>
      <c r="G35" t="inlineStr"/>
      <c r="H35" t="inlineStr"/>
    </row>
    <row r="36">
      <c r="A36" t="n">
        <v>62</v>
      </c>
      <c r="B36" t="inlineStr">
        <is>
          <t>SSR</t>
        </is>
      </c>
      <c r="C36" t="inlineStr">
        <is>
          <t>Update react-dom; Fixes the spurious CVE warning from Snyk (we are not affected as we do not use react-dom in SSR).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The changes are tested. 1. [x] The code is documented (docstrings, project documentation). 1. [x] GraphQL schema and type definitions are up to date.</t>
        </is>
      </c>
      <c r="D36" t="inlineStr">
        <is>
          <t>pr_corpus</t>
        </is>
      </c>
      <c r="E36">
        <f>HYPERLINK("https://github.com/saleor/saleor/pull/3104", "https://github.com/saleor/saleor/pull/3104")</f>
        <v/>
      </c>
      <c r="F36" t="inlineStr"/>
      <c r="G36" t="inlineStr"/>
      <c r="H36" t="inlineStr"/>
    </row>
    <row r="37">
      <c r="A37" t="n">
        <v>72</v>
      </c>
      <c r="B37" t="inlineStr">
        <is>
          <t>rate limit</t>
        </is>
      </c>
      <c r="C37" t="inlineStr">
        <is>
          <t>Bump sentry-sdk from 0.14.3 to 0.14.4; Bumps [sentry-sdk](https://github.com/getsentry/sentry-python) from 0.14.3 to 0.14.4. &lt;details&gt;. &lt;summary&gt;Release notes&lt;/summary&gt;. &lt;p&gt;&lt;em&gt;Sourced from &lt;a href="https://github.com/getsentry/sentry-python/releases"&gt;sentry-sdk's releases&lt;/a&gt;.&lt;/em&gt;&lt;/p&gt;. &lt;blockquote&gt;. &lt;h2&gt;0.14.4&lt;/h2&gt;. &lt;ul&gt;. &lt;li&gt;Fix bugs in transport rate limit enforcement for specific data categories. The bug should not have affected anybody because we do not yet emit rate. limits for specific event types/data categories.&lt;/li&gt;. &lt;li&gt;Fix a bug in &lt;code&gt;capture_event&lt;/code&gt; where it would crash if given additional kwargs. Thanks to Tatiana Vasilevskaya!&lt;/li&gt;. &lt;li&gt;Fix a bug where contextvars from the request handler were inaccessible in. AIOHTTP error handlers.&lt;/li&gt;. &lt;li&gt;Fix a bug where the Celery integration would crash if newrelic instrumented Celery as well.&lt;/li&gt;. &lt;/ul&gt;. &lt;/blockquote&gt;. &lt;/details&gt;. &lt;details&gt;. &lt;summary&gt;Changelog&lt;/summary&gt;. &lt;p&gt;&lt;em&gt;Sourced from &lt;a href="https://github.com/getsentry/sentry-python/blob/master/CHANGES.md"&gt;sentry-sdk's changelog&lt;/a&gt;.&lt;/em&gt;&lt;/p&gt;. &lt;blockquote&gt;. &lt;h2&gt;0.14.4&lt;/h2&gt;. &lt;ul&gt;. &lt;li&gt;Fix bugs in transport rate limit enforcement for specific data categories. The bug should not have affected anybody because we do not yet emit rate. limits for specific event types/data categories.&lt;/li&gt;. &lt;li&gt;Fix a bug in &lt;code&gt;capture_event&lt;/code&gt; where it would crash if given additional kwargs. Thanks to Tatiana Vasilevskaya!&lt;/li&gt;. &lt;li&gt;Fix a bug where contextvars from the request handler were inaccessible in. AIOHTTP error handlers.&lt;/li&gt;. &lt;li&gt;Fix a bug where the Celery integration would crash if newrelic instrumented Celery as well.&lt;/li&gt;. &lt;/ul&gt;. &lt;/blockquote&gt;. &lt;/details&gt;. &lt;details&gt;. &lt;summary&gt;Commits&lt;/summary&gt;. &lt;ul&gt;. &lt;li&gt;&lt;a href="https://github.com/getsentry/sentry-python/commit/a45ae81a0d284c7a09ea5c5d7b549876e634dee7"&gt;&lt;code&gt;a45ae81&lt;/code&gt;&lt;/a&gt; release: 0.14.4&lt;/li&gt;. &lt;li&gt;&lt;a href="https://github.com/getsentry/sentry-python/commit/5f9a3508b38b7cacb99a8e3276e2ffcdc6</t>
        </is>
      </c>
      <c r="D37" t="inlineStr">
        <is>
          <t>pr_corpus</t>
        </is>
      </c>
      <c r="E37">
        <f>HYPERLINK("https://github.com/saleor/saleor/pull/5662", "https://github.com/saleor/saleor/pull/5662")</f>
        <v/>
      </c>
      <c r="F37" t="inlineStr"/>
      <c r="G37" t="inlineStr"/>
      <c r="H37" t="inlineStr"/>
    </row>
    <row r="38">
      <c r="A38" t="n">
        <v>73</v>
      </c>
      <c r="B38" t="inlineStr">
        <is>
          <t>rate limit</t>
        </is>
      </c>
      <c r="C38" t="inlineStr">
        <is>
          <t>notes&lt;/summary&gt;. &lt;p&gt;&lt;em&gt;Sourced from &lt;a href="https://github.com/getsentry/sentry-python/releases"&gt;sentry-sdk's releases&lt;/a&gt;.&lt;/em&gt;&lt;/p&gt;. &lt;blockquote&gt;. &lt;h2&gt;0.14.4&lt;/h2&gt;. &lt;ul&gt;. &lt;li&gt;Fix bugs in transport rate limit enforcement for specific data categories. The bug should not have affected anybody because we do not yet emit rate. limits for specific event types/data categories.&lt;/li&gt;. &lt;li&gt;Fix a bug in &lt;code&gt;capture_event&lt;/code&gt; where it would crash if given additional kwargs. Thanks to Tatiana Vasilevskaya!&lt;/li&gt;. &lt;li&gt;Fix a bug where contextvars from the request handler were inaccessible in. AIOHTTP error handlers.&lt;/li&gt;. &lt;li&gt;Fix a bug where the Celery integration would crash if newrelic instrumented Celery as well.&lt;/li&gt;. &lt;/ul&gt;. &lt;/blockquote&gt;. &lt;/details&gt;. &lt;details&gt;. &lt;summary&gt;Changelog&lt;/summary&gt;. &lt;p&gt;&lt;em&gt;Sourced from &lt;a href="https://github.com/getsentry/sentry-python/blob/master/CHANGES.md"&gt;sentry-sdk's changelog&lt;/a&gt;.&lt;/em&gt;&lt;/p&gt;. &lt;blockquote&gt;. &lt;h2&gt;0.14.4&lt;/h2&gt;. &lt;ul&gt;. &lt;li&gt;Fix bugs in transport rate limit enforcement for specific data categories. The bug should not have affected anybody because we do not yet emit rate. limits for specific event types/data categories.&lt;/li&gt;. &lt;li&gt;Fix a bug in &lt;code&gt;capture_event&lt;/code&gt; where it would crash if given additional kwargs. Thanks to Tatiana Vasilevskaya!&lt;/li&gt;. &lt;li&gt;Fix a bug where contextvars from the request handler were inaccessible in. AIOHTTP error handlers.&lt;/li&gt;. &lt;li&gt;Fix a bug where the Celery integration would crash if newrelic instrumented Celery as well.&lt;/li&gt;. &lt;/ul&gt;. &lt;/blockquote&gt;. &lt;/details&gt;. &lt;details&gt;. &lt;summary&gt;Commits&lt;/summary&gt;. &lt;ul&gt;. &lt;li&gt;&lt;a href="https://github.com/getsentry/sentry-python/commit/a45ae81a0d284c7a09ea5c5d7b549876e634dee7"&gt;&lt;code&gt;a45ae81&lt;/code&gt;&lt;/a&gt; release: 0.14.4&lt;/li&gt;. &lt;li&gt;&lt;a href="https://github.com/getsentry/sentry-python/commit/5f9a3508b38b7cacb99a8e3276e2ffcdc6aaba8d"&gt;&lt;code&gt;5f9a350&lt;/code&gt;&lt;/a&gt; doc: Changelog for 0.14.4&lt;/li&gt;. &lt;li&gt;&lt;a href="https://github.com/getsentry/sentry-python/commit/26ecc05688fb52876978db997</t>
        </is>
      </c>
      <c r="D38" t="inlineStr">
        <is>
          <t>pr_corpus</t>
        </is>
      </c>
      <c r="E38">
        <f>HYPERLINK("https://github.com/saleor/saleor/pull/5662", "https://github.com/saleor/saleor/pull/5662")</f>
        <v/>
      </c>
      <c r="F38" t="inlineStr"/>
      <c r="G38" t="inlineStr"/>
      <c r="H38" t="inlineStr"/>
    </row>
    <row r="39">
      <c r="A39" t="n">
        <v>74</v>
      </c>
      <c r="B39" t="inlineStr">
        <is>
          <t>exponential backoff</t>
        </is>
      </c>
      <c r="C39" t="inlineStr">
        <is>
          <t>celery/celery/releases"&gt;celery's releases&lt;/a&gt;.&lt;/em&gt;&lt;/p&gt;. &lt;blockquote&gt;. &lt;h2&gt;v4.4.4&lt;/h2&gt;. &lt;p&gt;Hotfix release&lt;/p&gt;. &lt;h2&gt;4.4.3&lt;/h2&gt;. &lt;p&gt;No release notes provided.&lt;/p&gt;. &lt;/blockquote&gt;. &lt;/details&gt;. &lt;details&gt;. &lt;summary&gt;Changelog&lt;/summary&gt;. &lt;p&gt;&lt;em&gt;Sourced from &lt;a href="https://github.com/celery/celery/blob/master/Changelog.rst"&gt;celery's changelog&lt;/a&gt;.&lt;/em&gt;&lt;/p&gt;. &lt;blockquote&gt;. &lt;h1&gt;4.4.4&lt;/h1&gt;. &lt;p&gt;release-date&lt;/p&gt;. &lt;p&gt;: 2020-06-03 11.00 A.M UTC+6:00&lt;/p&gt;. &lt;p&gt;release-by&lt;/p&gt;. &lt;p&gt;: Asif Saif Uddin&lt;/p&gt;. &lt;ul&gt;. &lt;li&gt;Fix autoretry_for with explicit retry (&lt;a href="https://github-redirect.dependabot.com/celery/celery/issues/6138"&gt;#6138&lt;/a&gt;).&lt;/li&gt;. &lt;li&gt;Kombu 4.6.10&lt;/li&gt;. &lt;li&gt;Use Django DB max age connection setting (fixes &lt;a href="https://github-redirect.dependabot.com/celery/celery/issues/4116"&gt;#4116&lt;/a&gt;).&lt;/li&gt;. &lt;li&gt;Add retry on recoverable exception for the backend (&lt;a href="https://github-redirect.dependabot.com/celery/celery/issues/6122"&gt;#6122&lt;/a&gt;).&lt;/li&gt;. &lt;li&gt;Fix random distribution of jitter for exponential backoff.&lt;/li&gt;. &lt;li&gt;ElasticSearch: add setting to save meta as json.&lt;/li&gt;. &lt;li&gt;fix &lt;a href="https://github-redirect.dependabot.com/celery/celery/issues/6136"&gt;#6136&lt;/a&gt;. celery 4.4.3 always trying create /var/run/celery directory.&lt;/li&gt;. &lt;li&gt;Add task_internal_error signal (&lt;a href="https://github-redirect.dependabot.com/celery/celery/issues/6049"&gt;#6049&lt;/a&gt;).&lt;/li&gt;. &lt;/ul&gt;. &lt;h1&gt;4.4.3&lt;/h1&gt;. &lt;p&gt;release-date&lt;/p&gt;. &lt;p&gt;: 2020-06-01 4.00 P.M UTC+6:00&lt;/p&gt;. &lt;p&gt;release-by&lt;/p&gt;. &lt;p&gt;: Asif Saif Uddin&lt;/p&gt;. &lt;ul&gt;. &lt;li&gt;Fix backend utf-8 encoding in s3 backend .&lt;/li&gt;. &lt;li&gt;Kombu 4.6.9&lt;/li&gt;. &lt;li&gt;Task class definitions can have retry attributes (&lt;a href="https://github-redirect.dependabot.com/celery/celery/issues/5869"&gt;#5869&lt;/a&gt;)&lt;/li&gt;. &lt;li&gt;Upgraded pycurl to the latest version that supports wheel.&lt;/li&gt;. &lt;li&gt;Add uptime to the stats inspect command&lt;/li&gt;. &lt;li&gt;Fixing issue &lt;a href="https://github-redirect.dependabot.com/celery/celery/issues/6019"&gt;#6019&lt;/a&gt;: unable to use mysql SSL parameters when getting&lt;/li&gt;. &lt;li</t>
        </is>
      </c>
      <c r="D39" t="inlineStr">
        <is>
          <t>pr_corpus</t>
        </is>
      </c>
      <c r="E39">
        <f>HYPERLINK("https://github.com/saleor/saleor/pull/5742", "https://github.com/saleor/saleor/pull/5742")</f>
        <v/>
      </c>
      <c r="F39" t="inlineStr"/>
      <c r="G39" t="inlineStr"/>
      <c r="H39" t="inlineStr"/>
    </row>
    <row r="40">
      <c r="A40" t="n">
        <v>75</v>
      </c>
      <c r="B40" t="inlineStr">
        <is>
          <t>exponential backoff</t>
        </is>
      </c>
      <c r="C40" t="inlineStr">
        <is>
          <t>d task_internal_error signal (&lt;a href="https://github-redirect.dependabot.com/celery/celery/issues/6049"&gt;#6049&lt;/a&gt;)&lt;/li&gt;. &lt;li&gt;&lt;a href="https://github.com/celery/celery/commit/1561cad20737eceb7ce80b78415702e18e7afa3f"&gt;&lt;code&gt;1561cad&lt;/code&gt;&lt;/a&gt; fix &lt;a href="https://github-redirect.dependabot.com/celery/celery/issues/6136"&gt;#6136&lt;/a&gt;. celery 4.4.3 always trying create /var/run/celery directory (&lt;a href="https://github-redirect.dependabot.com/celery/celery/issues/6142"&gt;#6142&lt;/a&gt;)&lt;/li&gt;. &lt;li&gt;&lt;a href="https://github.com/celery/celery/commit/574b616f0a1570e9a91a2d15e9bdaf9c91b3cac6"&gt;&lt;code&gt;574b616&lt;/code&gt;&lt;/a&gt; ElasticSearch: add setting to save meta as json&lt;/li&gt;. &lt;li&gt;&lt;a href="https://github.com/celery/celery/commit/03897eefddd84fd431dc23b24524e1d80a9c0076"&gt;&lt;code&gt;03897ee&lt;/code&gt;&lt;/a&gt; fix unit test if extra modules are not present&lt;/li&gt;. &lt;li&gt;&lt;a href="https://github.com/celery/celery/commit/52f913f3bf2ff6c24805b9101680ad2d79998d5f"&gt;&lt;code&gt;52f913f&lt;/code&gt;&lt;/a&gt; Fix random distribution of jitter for exponential backoff&lt;/li&gt;. &lt;li&gt;&lt;a href="https://github.com/celery/celery/commit/0463bff0530b8aef8d31bd8039f245735295db59"&gt;&lt;code&gt;0463bff&lt;/code&gt;&lt;/a&gt; Add retry on recoverable exception for the backend (&lt;a href="https://github-redirect.dependabot.com/celery/celery/issues/6122"&gt;#6122&lt;/a&gt;)&lt;/li&gt;. &lt;li&gt;Additional commits viewable in &lt;a href="https://github.com/celery/celery/compare/4.4.2...v4.4.4"&gt;compare view&lt;/a&gt;&lt;/li&gt;. &lt;/ul&gt;. &lt;/details&gt;. &lt;br /&gt;. [![Dependabot compatibility score](https://api.dependabot.com/badges/compatibility_score?dependency-name=celery&amp;package-manager=pip&amp;previous-version=4.4.2&amp;new-version=4.4.4)](https://dependabot.com/compatibility-score/?dependency-name=celery&amp;package-manager=pip&amp;previous-version=4.4.2&amp;new-version=4.4.4). Dependabot will resolve any conflicts with this PR as long as you don't alter it yourself. You can also trigger a rebase manually by commenting `@dependabot rebase`. [//]: # (dependabot-automerge-start). [//]: # (dependabot-automerge-end). ---. &lt;details&gt;. &lt;summary</t>
        </is>
      </c>
      <c r="D40" t="inlineStr">
        <is>
          <t>pr_corpus</t>
        </is>
      </c>
      <c r="E40">
        <f>HYPERLINK("https://github.com/saleor/saleor/pull/5742", "https://github.com/saleor/saleor/pull/5742")</f>
        <v/>
      </c>
      <c r="F40" t="inlineStr"/>
      <c r="G40" t="inlineStr"/>
      <c r="H40" t="inlineStr"/>
    </row>
    <row r="41">
      <c r="A41" t="n">
        <v>76</v>
      </c>
      <c r="B41" t="inlineStr">
        <is>
          <t>exponential backoff</t>
        </is>
      </c>
      <c r="C41" t="inlineStr">
        <is>
          <t>&gt;: Asif Saif Uddin&lt;/p&gt;. &lt;ul&gt;. &lt;li&gt;Add missing dependency on future (&lt;a href="https://github-redirect.dependabot.com/celery/celery/issues/6146"&gt;#6146&lt;/a&gt;).&lt;/li&gt;. &lt;li&gt;ElasticSearch: Retry index if document was deleted between index&lt;/li&gt;. &lt;li&gt;fix windows build&lt;/li&gt;. &lt;li&gt;Customize the retry interval of chord_unlock tasks&lt;/li&gt;. &lt;li&gt;fix multi tests in local&lt;/li&gt;. &lt;/ul&gt;. &lt;h1&gt;4.4.4&lt;/h1&gt;. &lt;p&gt;release-date&lt;/p&gt;. &lt;p&gt;: 2020-06-03 11.00 A.M UTC+6:00&lt;/p&gt;. &lt;p&gt;release-by&lt;/p&gt;. &lt;p&gt;: Asif Saif Uddin&lt;/p&gt;. &lt;ul&gt;. &lt;li&gt;Fix autoretry_for with explicit retry (&lt;a href="https://github-redirect.dependabot.com/celery/celery/issues/6138"&gt;#6138&lt;/a&gt;).&lt;/li&gt;. &lt;li&gt;Kombu 4.6.10&lt;/li&gt;. &lt;li&gt;Use Django DB max age connection setting (fixes &lt;a href="https://github-redirect.dependabot.com/celery/celery/issues/4116"&gt;#4116&lt;/a&gt;).&lt;/li&gt;. &lt;li&gt;Add retry on recoverable exception for the backend (&lt;a href="https://github-redirect.dependabot.com/celery/celery/issues/6122"&gt;#6122&lt;/a&gt;).&lt;/li&gt;. &lt;li&gt;Fix random distribution of jitter for exponential backoff.&lt;/li&gt;. &lt;li&gt;ElasticSearch: add setting to save meta as json.&lt;/li&gt;. &lt;li&gt;fix &lt;a href="https://github-redirect.dependabot.com/celery/celery/issues/6136"&gt;#6136&lt;/a&gt;. celery 4.4.3 always trying create /var/run/celery directory.&lt;/li&gt;. &lt;li&gt;Add task_internal_error signal (&lt;a href="https://github-redirect.dependabot.com/celery/celery/issues/6049"&gt;#6049&lt;/a&gt;).&lt;/li&gt;. &lt;/ul&gt;. &lt;h1&gt;4.4.3&lt;/h1&gt;. &lt;p&gt;release-date&lt;/p&gt;. &lt;p&gt;: 2020-06-01 4.00 P.M UTC+6:00&lt;/p&gt;. &lt;p&gt;release-by&lt;/p&gt;. &lt;p&gt;: Asif Saif Uddin&lt;/p&gt;. &lt;ul&gt;. &lt;li&gt;Fix backend utf-8 encoding in s3 backend .&lt;/li&gt;. &lt;li&gt;Kombu 4.6.9&lt;/li&gt;. &lt;/ul&gt;. &lt;/tr&gt;&lt;/table&gt; ... (truncated). &lt;/blockquote&gt;. &lt;/details&gt;. &lt;details&gt;. &lt;summary&gt;Commits&lt;/summary&gt;. &lt;ul&gt;. &lt;li&gt;&lt;a href="https://github.com/celery/celery/commit/d36835e8eba3ef9bfd58631efb31d83bcc0b7aba"&gt;&lt;code&gt;d36835e&lt;/code&gt;&lt;/a&gt; v4.4.5&lt;/li&gt;. &lt;li&gt;&lt;a href="https://github.com/celery/celery/commit/23a10bc12fc895aaab88c2a9d830d5549f5dba22"&gt;&lt;code&gt;23a10bc&lt;/code&gt;&lt;/a&gt; changelog v4.4.5&lt;/li&gt;. &lt;li&gt;&lt;a href="https://github.com/celery/</t>
        </is>
      </c>
      <c r="D41" t="inlineStr">
        <is>
          <t>pr_corpus</t>
        </is>
      </c>
      <c r="E41">
        <f>HYPERLINK("https://github.com/saleor/saleor/pull/5750", "https://github.com/saleor/saleor/pull/5750")</f>
        <v/>
      </c>
      <c r="F41" t="inlineStr"/>
      <c r="G41" t="inlineStr"/>
      <c r="H41" t="inlineStr"/>
    </row>
    <row r="42">
      <c r="A42" t="n">
        <v>77</v>
      </c>
      <c r="B42" t="inlineStr">
        <is>
          <t>compact JSON</t>
        </is>
      </c>
      <c r="C42" t="inlineStr">
        <is>
          <t>details&gt;. &lt;summary&gt;Commits&lt;/summary&gt;. &lt;ul&gt;. &lt;li&gt;&lt;a href="https://github.com/getsentry/sentry-python/commit/da280b103de66d3bcf2c5a0936b7ef120cb27e3b"&gt;&lt;code&gt;da280b1&lt;/code&gt;&lt;/a&gt; release: 0.16.0&lt;/li&gt;. &lt;li&gt;&lt;a href="https://github.com/getsentry/sentry-python/commit/0e91497e25e5fb7c3bcc9a2a617cc40beda00944"&gt;&lt;code&gt;0e91497&lt;/code&gt;&lt;/a&gt; doc: Changelog for 0.16.0&lt;/li&gt;. &lt;li&gt;&lt;a href="https://github.com/getsentry/sentry-python/commit/c510cede8f75c10d516b0c6470b11f5816fef72b"&gt;&lt;code&gt;c510ced&lt;/code&gt;&lt;/a&gt; fix(sessions): Only crash session if the error is unhandled, not if it is fat...&lt;/li&gt;. &lt;li&gt;&lt;a href="https://github.com/getsentry/sentry-python/commit/b718925fddbb174f6d3b74fe26717a0caec51cbc"&gt;&lt;code&gt;b718925&lt;/code&gt;&lt;/a&gt; feat(redis): Patch rediscluster if present (&lt;a href="https://github-redirect.dependabot.com/getsentry/sentry-python/issues/752"&gt;#752&lt;/a&gt;)&lt;/li&gt;. &lt;li&gt;&lt;a href="https://github.com/getsentry/sentry-python/commit/7d482b5bfa1d4f58eb090818496eba8fee8e63aa"&gt;&lt;code&gt;7d482b5&lt;/code&gt;&lt;/a&gt; feat: Use most compact JSON encoding (&lt;a href="https://github-redirect.dependabot.com/getsentry/sentry-python/issues/746"&gt;#746&lt;/a&gt;)&lt;/li&gt;. &lt;li&gt;&lt;a href="https://github.com/getsentry/sentry-python/commit/ab3da0809d6c2c32adfa63917af03a58cd498fd3"&gt;&lt;code&gt;ab3da08&lt;/code&gt;&lt;/a&gt; feat: Introduce Transaction and Hub.start_transaction (&lt;a href="https://github-redirect.dependabot.com/getsentry/sentry-python/issues/747"&gt;#747&lt;/a&gt;)&lt;/li&gt;. &lt;li&gt;&lt;a href="https://github.com/getsentry/sentry-python/commit/b92b2b095e3bb196f14cf851c47e762eb2302d0f"&gt;&lt;code&gt;b92b2b0&lt;/code&gt;&lt;/a&gt; fix(serialize): Do not attach stacktrace with empty frames (&lt;a href="https://github-redirect.dependabot.com/getsentry/sentry-python/issues/740"&gt;#740&lt;/a&gt;)&lt;/li&gt;. &lt;li&gt;&lt;a href="https://github.com/getsentry/sentry-python/commit/4a28a3b5b1ef11c0555bceb42573a9e8c05c63fa"&gt;&lt;code&gt;4a28a3b&lt;/code&gt;&lt;/a&gt; fix(setup): beam extra should install apache-beam (&lt;a href="https://github-redirect.dependabot.com/getsentry/sentry-python/issues/751"&gt;#751&lt;/a&gt;)&lt;/li&gt;. &lt;li&gt;&lt;a href="https://github</t>
        </is>
      </c>
      <c r="D42" t="inlineStr">
        <is>
          <t>pr_corpus</t>
        </is>
      </c>
      <c r="E42">
        <f>HYPERLINK("https://github.com/saleor/saleor/pull/5852", "https://github.com/saleor/saleor/pull/5852")</f>
        <v/>
      </c>
      <c r="F42" t="inlineStr"/>
      <c r="G42" t="inlineStr"/>
      <c r="H42" t="inlineStr"/>
    </row>
    <row r="43">
      <c r="A43" t="n">
        <v>79</v>
      </c>
      <c r="B43" t="inlineStr">
        <is>
          <t>exponential backoff</t>
        </is>
      </c>
      <c r="C43" t="inlineStr">
        <is>
          <t>Bump google-cloud-storage from 1.31.2 to 1.32.0; Bumps [google-cloud-storage](https://github.com/googleapis/python-storage) from 1.31.2 to 1.32.0. &lt;details&gt;. &lt;summary&gt;Release notes&lt;/summary&gt;. &lt;p&gt;&lt;em&gt;Sourced from &lt;a href="https://github.com/googleapis/python-storage/releases"&gt;google-cloud-storage's releases&lt;/a&gt;.&lt;/em&gt;&lt;/p&gt;. &lt;blockquote&gt;. &lt;h2&gt;v1.32.0&lt;/h2&gt;. &lt;h3&gt;Features&lt;/h3&gt;. &lt;ul&gt;. &lt;li&gt;retry API calls with exponential backoff (&lt;a href="https://www.github-redirect.dependabot.com/googleapis/python-storage/issues/287"&gt;#287&lt;/a&gt;) (&lt;a href="https://www.github.com/googleapis/python-storage/commit/fbe5d9ca8684c6a992dcdee977fc8dd012a96a5c"&gt;fbe5d9c&lt;/a&gt;)&lt;/li&gt;. &lt;/ul&gt;. &lt;h3&gt;Bug Fixes&lt;/h3&gt;. &lt;ul&gt;. &lt;li&gt;field policy return string (&lt;a href="https://www.github-redirect.dependabot.com/googleapis/python-storage/issues/282"&gt;#282&lt;/a&gt;) (&lt;a href="https://www.github.com/googleapis/python-storage/commit/c356b8484a758548d5f4823a495ab70c798cfaaf"&gt;c356b84&lt;/a&gt;)&lt;/li&gt;. &lt;li&gt;self-upload files for Unicode system test (&lt;a href="https://www.github-redirect.dependabot.com/googleapis/python-storage/issues/296"&gt;#296&lt;/a&gt;) (&lt;a href="https://www.github.com/googleapis/python-storage/commit/6f865d97a19278884356055dfeeaae92f7c63cc1"&gt;6f865d9&lt;/a&gt;)&lt;/li&gt;. &lt;li&gt;use version.py for versioning, avoid issues with discovering version via get_distribution (&lt;a href="https://www.github-redirect.dependabot.com/googleapis/python-storage/issues/288"&gt;#288&lt;/a&gt;) (&lt;a href="https://www.github.com/googleapis/python-storage/commit/fcd1c4f7c947eb95d6937783fd69670a570f145e"&gt;fcd1c4f&lt;/a&gt;)&lt;/li&gt;. &lt;/ul&gt;. &lt;/blockquote&gt;. &lt;/details&gt;. &lt;details&gt;. &lt;summary&gt;Changelog&lt;/summary&gt;. &lt;p&gt;&lt;em&gt;Sourced from &lt;a href="https://github.com/googleapis/python-storage/blob/master/CHANGELOG.md"&gt;google-cloud-storage's changelog&lt;/a&gt;.&lt;/em&gt;&lt;/p&gt;. &lt;blockquote&gt;. &lt;h2&gt;&lt;a href="https://www.github.com/googleapis/python-storage/compare/v1.31.2...v1.32.0"&gt;1.32.0&lt;/a&gt; (2020-10-16)&lt;/h2&gt;. &lt;h3&gt;Features&lt;/h3&gt;. &lt;ul&gt;. &lt;li&gt;retry API calls with exponential backoff (&lt;a href="https://www.github-redi</t>
        </is>
      </c>
      <c r="D43" t="inlineStr">
        <is>
          <t>pr_corpus</t>
        </is>
      </c>
      <c r="E43">
        <f>HYPERLINK("https://github.com/saleor/saleor/pull/6331", "https://github.com/saleor/saleor/pull/6331")</f>
        <v/>
      </c>
      <c r="F43" t="inlineStr"/>
      <c r="G43" t="inlineStr"/>
      <c r="H43" t="inlineStr"/>
    </row>
    <row r="44">
      <c r="A44" t="n">
        <v>80</v>
      </c>
      <c r="B44" t="inlineStr">
        <is>
          <t>exponential backoff</t>
        </is>
      </c>
      <c r="C44" t="inlineStr">
        <is>
          <t>oad files for Unicode system test (&lt;a href="https://www.github-redirect.dependabot.com/googleapis/python-storage/issues/296"&gt;#296&lt;/a&gt;) (&lt;a href="https://www.github.com/googleapis/python-storage/commit/6f865d97a19278884356055dfeeaae92f7c63cc1"&gt;6f865d9&lt;/a&gt;)&lt;/li&gt;. &lt;li&gt;use version.py for versioning, avoid issues with discovering version via get_distribution (&lt;a href="https://www.github-redirect.dependabot.com/googleapis/python-storage/issues/288"&gt;#288&lt;/a&gt;) (&lt;a href="https://www.github.com/googleapis/python-storage/commit/fcd1c4f7c947eb95d6937783fd69670a570f145e"&gt;fcd1c4f&lt;/a&gt;)&lt;/li&gt;. &lt;/ul&gt;. &lt;/blockquote&gt;. &lt;/details&gt;. &lt;details&gt;. &lt;summary&gt;Changelog&lt;/summary&gt;. &lt;p&gt;&lt;em&gt;Sourced from &lt;a href="https://github.com/googleapis/python-storage/blob/master/CHANGELOG.md"&gt;google-cloud-storage's changelog&lt;/a&gt;.&lt;/em&gt;&lt;/p&gt;. &lt;blockquote&gt;. &lt;h2&gt;&lt;a href="https://www.github.com/googleapis/python-storage/compare/v1.31.2...v1.32.0"&gt;1.32.0&lt;/a&gt; (2020-10-16)&lt;/h2&gt;. &lt;h3&gt;Features&lt;/h3&gt;. &lt;ul&gt;. &lt;li&gt;retry API calls with exponential backoff (&lt;a href="https://www.github-redirect.dependabot.com/googleapis/python-storage/issues/287"&gt;#287&lt;/a&gt;) (&lt;a href="https://www.github.com/googleapis/python-storage/commit/fbe5d9ca8684c6a992dcdee977fc8dd012a96a5c"&gt;fbe5d9c&lt;/a&gt;)&lt;/li&gt;. &lt;/ul&gt;. &lt;h3&gt;Bug Fixes&lt;/h3&gt;. &lt;ul&gt;. &lt;li&gt;field policy return string (&lt;a href="https://www.github-redirect.dependabot.com/googleapis/python-storage/issues/282"&gt;#282&lt;/a&gt;) (&lt;a href="https://www.github.com/googleapis/python-storage/commit/c356b8484a758548d5f4823a495ab70c798cfaaf"&gt;c356b84&lt;/a&gt;)&lt;/li&gt;. &lt;li&gt;self-upload files for Unicode system test (&lt;a href="https://www.github-redirect.dependabot.com/googleapis/python-storage/issues/296"&gt;#296&lt;/a&gt;) (&lt;a href="https://www.github.com/googleapis/python-storage/commit/6f865d97a19278884356055dfeeaae92f7c63cc1"&gt;6f865d9&lt;/a&gt;)&lt;/li&gt;. &lt;li&gt;use version.py for versioning, avoid issues with discovering version via get_distribution (&lt;a href="https://www.github-redirect.dependabot.com/googleapis/python-storage/issues/288"&gt;#288&lt;/a&gt;) (</t>
        </is>
      </c>
      <c r="D44" t="inlineStr">
        <is>
          <t>pr_corpus</t>
        </is>
      </c>
      <c r="E44">
        <f>HYPERLINK("https://github.com/saleor/saleor/pull/6331", "https://github.com/saleor/saleor/pull/6331")</f>
        <v/>
      </c>
      <c r="F44" t="inlineStr"/>
      <c r="G44" t="inlineStr"/>
      <c r="H44" t="inlineStr"/>
    </row>
    <row r="45">
      <c r="A45" t="n">
        <v>81</v>
      </c>
      <c r="B45" t="inlineStr">
        <is>
          <t>exponential backoff</t>
        </is>
      </c>
      <c r="C45" t="inlineStr">
        <is>
          <t>ogleapis/python-storage/issues/296"&gt;#296&lt;/a&gt;) (&lt;a href="https://www.github.com/googleapis/python-storage/commit/6f865d97a19278884356055dfeeaae92f7c63cc1"&gt;6f865d9&lt;/a&gt;)&lt;/li&gt;. &lt;li&gt;use version.py for versioning, avoid issues with discovering version via get_distribution (&lt;a href="https://www.github-redirect.dependabot.com/googleapis/python-storage/issues/288"&gt;#288&lt;/a&gt;) (&lt;a href="https://www.github.com/googleapis/python-storage/commit/fcd1c4f7c947eb95d6937783fd69670a570f145e"&gt;fcd1c4f&lt;/a&gt;)&lt;/li&gt;. &lt;/ul&gt;. &lt;/blockquote&gt;. &lt;/details&gt;. &lt;details&gt;. &lt;summary&gt;Commits&lt;/summary&gt;. &lt;ul&gt;. &lt;li&gt;&lt;a href="https://github.com/googleapis/python-storage/commit/90f7c4796e3facac4098e62eb8fdd12269d47c3d"&gt;&lt;code&gt;90f7c47&lt;/code&gt;&lt;/a&gt; chore: release 1.32.0 (&lt;a href="https://github-redirect.dependabot.com/googleapis/python-storage/issues/297"&gt;#297&lt;/a&gt;)&lt;/li&gt;. &lt;li&gt;&lt;a href="https://github.com/googleapis/python-storage/commit/fbe5d9ca8684c6a992dcdee977fc8dd012a96a5c"&gt;&lt;code&gt;fbe5d9c&lt;/code&gt;&lt;/a&gt; feat: retry API calls with exponential backoff (&lt;a href="https://github-redirect.dependabot.com/googleapis/python-storage/issues/287"&gt;#287&lt;/a&gt;)&lt;/li&gt;. &lt;li&gt;&lt;a href="https://github.com/googleapis/python-storage/commit/6f865d97a19278884356055dfeeaae92f7c63cc1"&gt;&lt;code&gt;6f865d9&lt;/code&gt;&lt;/a&gt; fix: self-upload files for Unicode system test (&lt;a href="https://github-redirect.dependabot.com/googleapis/python-storage/issues/296"&gt;#296&lt;/a&gt;)&lt;/li&gt;. &lt;li&gt;&lt;a href="https://github.com/googleapis/python-storage/commit/fcd1c4f7c947eb95d6937783fd69670a570f145e"&gt;&lt;code&gt;fcd1c4f&lt;/code&gt;&lt;/a&gt; fix: use version.py for versioning, avoid issues with discovering version via...&lt;/li&gt;. &lt;li&gt;&lt;a href="https://github.com/googleapis/python-storage/commit/6cc4a41f5b9f60181477b8af2ac560e1cb8cc29b"&gt;&lt;code&gt;6cc4a41&lt;/code&gt;&lt;/a&gt; test: update tests to support latest google-cloud-core (&lt;a href="https://github-redirect.dependabot.com/googleapis/python-storage/issues/277"&gt;#277&lt;/a&gt;)&lt;/li&gt;. &lt;li&gt;&lt;a href="https://github.com/googleapis/python-storage/commit/c356b8484a758548d5f4823a495ab70</t>
        </is>
      </c>
      <c r="D45" t="inlineStr">
        <is>
          <t>pr_corpus</t>
        </is>
      </c>
      <c r="E45">
        <f>HYPERLINK("https://github.com/saleor/saleor/pull/6331", "https://github.com/saleor/saleor/pull/6331")</f>
        <v/>
      </c>
      <c r="F45" t="inlineStr"/>
      <c r="G45" t="inlineStr"/>
      <c r="H45" t="inlineStr"/>
    </row>
    <row r="46">
      <c r="A46" t="n">
        <v>82</v>
      </c>
      <c r="B46" t="inlineStr">
        <is>
          <t>deflate</t>
        </is>
      </c>
      <c r="C46" t="inlineStr">
        <is>
          <t>redirect.dependabot.com/encode/uvicorn/issues/962"&gt;#962&lt;/a&gt;) 2/20/21&lt;/li&gt;. &lt;li&gt;Fixed uvloop dependency (&lt;a href="https://github-redirect.dependabot.com/encode/uvicorn/issues/952"&gt;#952&lt;/a&gt;) 2/10/21 then (&lt;a href="https://github-redirect.dependabot.com/encode/uvicorn/issues/959"&gt;#959&lt;/a&gt;) 2/20/21&lt;/li&gt;. &lt;li&gt;Relax watchgod up bound (&lt;a href="https://github-redirect.dependabot.com/encode/uvicorn/issues/946"&gt;#946&lt;/a&gt;) 1/31/21&lt;/li&gt;. &lt;li&gt;Return 'connection: close' header in response (&lt;a href="https://github-redirect.dependabot.com/encode/uvicorn/issues/721"&gt;#721&lt;/a&gt;) 1/25/21&lt;/li&gt;. &lt;/ul&gt;. &lt;h3&gt;Added:&lt;/h3&gt;. &lt;ul&gt;. &lt;li&gt;Docs: Nginx + websockets (&lt;a href="https://github-redirect.dependabot.com/encode/uvicorn/issues/948"&gt;#948&lt;/a&gt;) 2/10/21&lt;/li&gt;. &lt;li&gt;Document the default value of 1 for workers (&lt;a href="https://github-redirect.dependabot.com/encode/uvicorn/issues/940"&gt;#940&lt;/a&gt;) (&lt;a href="https://github-redirect.dependabot.com/encode/uvicorn/issues/943"&gt;#943&lt;/a&gt;) 1/25/21&lt;/li&gt;. &lt;li&gt;Enabled permessage-deflate extension in websockets (&lt;a href="https://github-redirect.dependabot.com/encode/uvicorn/issues/764"&gt;#764&lt;/a&gt;) 1/1/21&lt;/li&gt;. &lt;/ul&gt;. &lt;/blockquote&gt;. &lt;/details&gt;. &lt;details&gt;. &lt;summary&gt;Changelog&lt;/summary&gt;. &lt;p&gt;&lt;em&gt;Sourced from &lt;a href="https://github.com/encode/uvicorn/blob/master/CHANGELOG.md"&gt;uvicorn's changelog&lt;/a&gt;.&lt;/em&gt;&lt;/p&gt;. &lt;blockquote&gt;. &lt;h2&gt;0.13.4 - 2021-02-20&lt;/h2&gt;. &lt;h3&gt;Fixed&lt;/h3&gt;. &lt;ul&gt;. &lt;li&gt;Fixed wsgi middleware PATH_INFO encoding (&lt;a href="https://github-redirect.dependabot.com/encode/uvicorn/issues/962"&gt;#962&lt;/a&gt;) 2/20/21&lt;/li&gt;. &lt;li&gt;Fixed uvloop dependency (&lt;a href="https://github-redirect.dependabot.com/encode/uvicorn/issues/952"&gt;#952&lt;/a&gt;) 2/10/21 then (&lt;a href="https://github-redirect.dependabot.com/encode/uvicorn/issues/959"&gt;#959&lt;/a&gt;) 2/20/21&lt;/li&gt;. &lt;li&gt;Relax watchgod up bound (&lt;a href="https://github-redirect.dependabot.com/encode/uvicorn/issues/946"&gt;#946&lt;/a&gt;) 1/31/21&lt;/li&gt;. &lt;li&gt;Return 'connection: close' header in response (&lt;a href="https://github-redirect.dependabot.com/encode/uv</t>
        </is>
      </c>
      <c r="D46" t="inlineStr">
        <is>
          <t>pr_corpus</t>
        </is>
      </c>
      <c r="E46">
        <f>HYPERLINK("https://github.com/saleor/saleor/pull/6910", "https://github.com/saleor/saleor/pull/6910")</f>
        <v/>
      </c>
      <c r="F46" t="inlineStr"/>
      <c r="G46" t="inlineStr"/>
      <c r="H46" t="inlineStr"/>
    </row>
    <row r="47">
      <c r="A47" t="n">
        <v>83</v>
      </c>
      <c r="B47" t="inlineStr">
        <is>
          <t>deflate</t>
        </is>
      </c>
      <c r="C47" t="inlineStr">
        <is>
          <t>redirect.dependabot.com/encode/uvicorn/issues/962"&gt;#962&lt;/a&gt;) 2/20/21&lt;/li&gt;. &lt;li&gt;Fixed uvloop dependency (&lt;a href="https://github-redirect.dependabot.com/encode/uvicorn/issues/952"&gt;#952&lt;/a&gt;) 2/10/21 then (&lt;a href="https://github-redirect.dependabot.com/encode/uvicorn/issues/959"&gt;#959&lt;/a&gt;) 2/20/21&lt;/li&gt;. &lt;li&gt;Relax watchgod up bound (&lt;a href="https://github-redirect.dependabot.com/encode/uvicorn/issues/946"&gt;#946&lt;/a&gt;) 1/31/21&lt;/li&gt;. &lt;li&gt;Return 'connection: close' header in response (&lt;a href="https://github-redirect.dependabot.com/encode/uvicorn/issues/721"&gt;#721&lt;/a&gt;) 1/25/21&lt;/li&gt;. &lt;/ul&gt;. &lt;h3&gt;Added:&lt;/h3&gt;. &lt;ul&gt;. &lt;li&gt;Docs: Nginx + websockets (&lt;a href="https://github-redirect.dependabot.com/encode/uvicorn/issues/948"&gt;#948&lt;/a&gt;) 2/10/21&lt;/li&gt;. &lt;li&gt;Document the default value of 1 for workers (&lt;a href="https://github-redirect.dependabot.com/encode/uvicorn/issues/940"&gt;#940&lt;/a&gt;) (&lt;a href="https://github-redirect.dependabot.com/encode/uvicorn/issues/943"&gt;#943&lt;/a&gt;) 1/25/21&lt;/li&gt;. &lt;li&gt;Enabled permessage-deflate extension in websockets (&lt;a href="https://github-redirect.dependabot.com/encode/uvicorn/issues/764"&gt;#764&lt;/a&gt;) 1/1/21&lt;/li&gt;. &lt;/ul&gt;. &lt;/blockquote&gt;. &lt;/details&gt;. &lt;details&gt;. &lt;summary&gt;Commits&lt;/summary&gt;. &lt;ul&gt;. &lt;li&gt;&lt;a href="https://github.com/encode/uvicorn/commit/2a7634d190787aac8fce757146206565feba30fa"&gt;&lt;code&gt;2a7634d&lt;/code&gt;&lt;/a&gt; version 0.13.4 (&lt;a href="https://github-redirect.dependabot.com/encode/uvicorn/issues/958"&gt;#958&lt;/a&gt;)&lt;/li&gt;. &lt;li&gt;&lt;a href="https://github.com/encode/uvicorn/commit/2b1a67f97e7adcfe70b587a20a8f1516451ba542"&gt;&lt;code&gt;2b1a67f&lt;/code&gt;&lt;/a&gt; Fix wsgi middleware PATH_INFO encoding (&lt;a href="https://github-redirect.dependabot.com/encode/uvicorn/issues/962"&gt;#962&lt;/a&gt;)&lt;/li&gt;. &lt;li&gt;&lt;a href="https://github.com/encode/uvicorn/commit/9d51e1cfa68ee6e4ee3fb8a23b8599bb44c3985a"&gt;&lt;code&gt;9d51e1c&lt;/code&gt;&lt;/a&gt; unpin uvloop (&lt;a href="https://github-redirect.dependabot.com/encode/uvicorn/issues/959"&gt;#959&lt;/a&gt;)&lt;/li&gt;. &lt;li&gt;&lt;a href="https://github.com/encode/uvicorn/commit/bf7dac3112bc6ce59561703c80a619a287</t>
        </is>
      </c>
      <c r="D47" t="inlineStr">
        <is>
          <t>pr_corpus</t>
        </is>
      </c>
      <c r="E47">
        <f>HYPERLINK("https://github.com/saleor/saleor/pull/6910", "https://github.com/saleor/saleor/pull/6910")</f>
        <v/>
      </c>
      <c r="F47" t="inlineStr"/>
      <c r="G47" t="inlineStr"/>
      <c r="H47" t="inlineStr"/>
    </row>
    <row r="48">
      <c r="A48" t="n">
        <v>84</v>
      </c>
      <c r="B48" t="inlineStr">
        <is>
          <t>deflate</t>
        </is>
      </c>
      <c r="C48" t="inlineStr">
        <is>
          <t>a&gt;)&lt;/li&gt;. &lt;li&gt;&lt;a href="https://github.com/encode/uvicorn/commit/61a6cabb4580e1c923df396eac264803f599412c"&gt;&lt;code&gt;61a6cab&lt;/code&gt;&lt;/a&gt; Document the default value of 1 for workers (&lt;a href="https://github-redirect.dependabot.com/encode/uvicorn/issues/940"&gt;#940&lt;/a&gt;) (&lt;a href="https://github-redirect.dependabot.com/encode/uvicorn/issues/943"&gt;#943&lt;/a&gt;)&lt;/li&gt;. &lt;li&gt;&lt;a href="https://github.com/encode/uvicorn/commit/bd1a0962d36c66e823e13012df14a0fe7e36cc9c"&gt;&lt;code&gt;bd1a096&lt;/code&gt;&lt;/a&gt; Return 'connection: close' header in response (&lt;a href="https://github-redirect.dependabot.com/encode/uvicorn/issues/721"&gt;#721&lt;/a&gt;)&lt;/li&gt;. &lt;li&gt;&lt;a href="https://github.com/encode/uvicorn/commit/320fd6d975d47257aecde808d602c9a57fb74cba"&gt;&lt;code&gt;320fd6d&lt;/code&gt;&lt;/a&gt; Isolate server started message (&lt;a href="https://github-redirect.dependabot.com/encode/uvicorn/issues/930"&gt;#930&lt;/a&gt;)&lt;/li&gt;. &lt;li&gt;&lt;a href="https://github.com/encode/uvicorn/commit/db4683fffd8650eea81e10a1987a2115b9770695"&gt;&lt;code&gt;db4683f&lt;/code&gt;&lt;/a&gt; Enabled permessage-deflate extension in websockets (&lt;a href="https://github-redirect.dependabot.com/encode/uvicorn/issues/764"&gt;#764&lt;/a&gt;)&lt;/li&gt;. &lt;li&gt;Additional commits viewable in &lt;a href="https://github.com/encode/uvicorn/compare/0.13.3...0.13.4"&gt;compare view&lt;/a&gt;&lt;/li&gt;. &lt;/ul&gt;. &lt;/details&gt;. &lt;br /&gt;. [![Dependabot compatibility score](https://api.dependabot.com/badges/compatibility_score?dependency-name=uvicorn&amp;package-manager=pip&amp;previous-version=0.13.3&amp;new-version=0.13.4)](https://dependabot.com/compatibility-score/?dependency-name=uvicorn&amp;package-manager=pip&amp;previous-version=0.13.3&amp;new-version=0.13.4).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t>
        </is>
      </c>
      <c r="D48" t="inlineStr">
        <is>
          <t>pr_corpus</t>
        </is>
      </c>
      <c r="E48">
        <f>HYPERLINK("https://github.com/saleor/saleor/pull/6910", "https://github.com/saleor/saleor/pull/6910")</f>
        <v/>
      </c>
      <c r="F48" t="inlineStr"/>
      <c r="G48" t="inlineStr"/>
      <c r="H48" t="inlineStr"/>
    </row>
    <row r="49">
      <c r="A49" t="n">
        <v>90</v>
      </c>
      <c r="B49" t="inlineStr">
        <is>
          <t>throttling</t>
        </is>
      </c>
      <c r="C49" t="inlineStr">
        <is>
          <t>ul&gt;. &lt;li&gt;api-change:&lt;code&gt;autoscaling&lt;/code&gt;: [&lt;code&gt;botocore&lt;/code&gt;] Amazon EC2 Auto Scaling infrastructure improvements and optimizations.&lt;/li&gt;. &lt;li&gt;api-change:&lt;code&gt;kendra&lt;/code&gt;: [&lt;code&gt;botocore&lt;/code&gt;] Amazon Kendra Enterprise Edition now offered in smaller more granular units to enable customers with smaller workloads. Virtual Storage Capacity units now offer scaling in increments of 100,000 documents (up to 30GB) per unit and Virtual Query Units offer scaling increments of 8,000 queries per day.&lt;/li&gt;. &lt;li&gt;api-change:&lt;code&gt;mediapackage-vod&lt;/code&gt;: [&lt;code&gt;botocore&lt;/code&gt;] Add support for Widevine DRM on CMAF packaging configurations. Both Widevine and FairPlay DRMs can now be used simultaneously, with CBCS encryption.&lt;/li&gt;. &lt;li&gt;api-change:&lt;code&gt;ssm-contacts&lt;/code&gt;: [&lt;code&gt;botocore&lt;/code&gt;] Fixes the tag key length range to 128 chars, tag value length to 256 chars; Adds support for UTF-8 chars for contact and channel names, Allows users to unset name in UpdateContact API; Adds throttling exception to StopEngagement API, validation exception to APIs UntagResource, ListTagsForResource&lt;/li&gt;. &lt;li&gt;api-change:&lt;code&gt;databrew&lt;/code&gt;: [&lt;code&gt;botocore&lt;/code&gt;] Adds support for the output of job results to the AWS Glue Data Catalog.&lt;/li&gt;. &lt;li&gt;api-change:&lt;code&gt;servicediscovery&lt;/code&gt;: [&lt;code&gt;botocore&lt;/code&gt;] AWS Cloud Map now allows configuring the TTL of the SOA record for a hosted zone to control the negative caching for new services.&lt;/li&gt;. &lt;/ul&gt;. &lt;/blockquote&gt;. &lt;/details&gt;. &lt;details&gt;. &lt;summary&gt;Commits&lt;/summary&gt;. &lt;ul&gt;. &lt;li&gt;&lt;a href="https://github.com/boto/boto3/commit/a0b2c6c37babbc73500800d143aceee0591bd46e"&gt;&lt;code&gt;a0b2c6c&lt;/code&gt;&lt;/a&gt; Merge branch 'release-1.17.105'&lt;/li&gt;. &lt;li&gt;&lt;a href="https://github.com/boto/boto3/commit/26531dcc51d874399f527ed344102e057a6a53e2"&gt;&lt;code&gt;26531dc&lt;/code&gt;&lt;/a&gt; Bumping version to 1.17.105&lt;/li&gt;. &lt;li&gt;&lt;a href="https://github.com/boto/boto3/commit/df56131ff3ebf141ebcd64c65c0e341412d9c055"&gt;&lt;code&gt;df56131&lt;/code&gt;&lt;/a&gt; Add changelog entries from botocore&lt;/li&gt;.</t>
        </is>
      </c>
      <c r="D49" t="inlineStr">
        <is>
          <t>pr_corpus</t>
        </is>
      </c>
      <c r="E49">
        <f>HYPERLINK("https://github.com/saleor/saleor/pull/7584", "https://github.com/saleor/saleor/pull/7584")</f>
        <v/>
      </c>
      <c r="F49" t="inlineStr"/>
      <c r="G49" t="inlineStr"/>
      <c r="H49" t="inlineStr"/>
    </row>
    <row r="50">
      <c r="A50" t="n">
        <v>98</v>
      </c>
      <c r="B50" t="inlineStr">
        <is>
          <t>gzip</t>
        </is>
      </c>
      <c r="C50" t="inlineStr">
        <is>
          <t>Bump botocore from 1.25.9 to 1.26.0; Bumps [botocore](https://github.com/boto/botocore) from 1.25.9 to 1.26.0. &lt;details&gt;. &lt;summary&gt;Changelog&lt;/summary&gt;. &lt;p&gt;&lt;em&gt;Sourced from &lt;a href="https://github.com/boto/botocore/blob/develop/CHANGELOG.rst"&gt;botocore's changelog&lt;/a&gt;.&lt;/em&gt;&lt;/p&gt;. &lt;blockquote&gt;. &lt;h1&gt;1.26.0&lt;/h1&gt;. &lt;ul&gt;. &lt;li&gt;feature:Loaders: Support for loading gzip compressed model files.&lt;/li&gt;. &lt;li&gt;api-change:&lt;code&gt;grafana&lt;/code&gt;: This release adds APIs for creating and deleting API keys in an Amazon Managed Grafana workspace.&lt;/li&gt;. &lt;/ul&gt;. &lt;h1&gt;1.25.13&lt;/h1&gt;. &lt;ul&gt;. &lt;li&gt;api-change:&lt;code&gt;ivschat&lt;/code&gt;: Documentation-only updates for IVS Chat API Reference.&lt;/li&gt;. &lt;li&gt;api-change:&lt;code&gt;lambda&lt;/code&gt;: Lambda releases NodeJs 16 managed runtime to be available in all commercial regions.&lt;/li&gt;. &lt;li&gt;api-change:&lt;code&gt;kendra&lt;/code&gt;: Amazon Kendra now provides a data source connector for Jira. For more information, see &lt;a href="https://docs.aws.amazon.com/kendra/latest/dg/data-source-jira.html"&gt;https://docs.aws.amazon.com/kendra/latest/dg/data-source-jira.html&lt;/a&gt;&lt;/li&gt;. &lt;li&gt;api-change:&lt;code&gt;transfer&lt;/code&gt;: AWS Transfer Family now accepts ECDSA keys for server host keys&lt;/li&gt;. &lt;li&gt;api-change:&lt;code&gt;iot&lt;/code&gt;: Documentation update for China region ListMetricValues for IoT&lt;/li&gt;. &lt;li&gt;api-change:&lt;code&gt;workspaces&lt;/code&gt;: Increased the character limit of the login message from 600 to 850 characters.&lt;/li&gt;. &lt;li&gt;api-change:&lt;code&gt;finspace-data&lt;/code&gt;: We've now deprecated CreateSnapshot permission for creating a data view, instead use CreateDataView permission.&lt;/li&gt;. &lt;li&gt;api-change:&lt;code&gt;lightsail&lt;/code&gt;: This release adds support to include inactive database bundles in the response of the GetRelationalDatabaseBundles request.&lt;/li&gt;. &lt;li&gt;api-change:&lt;code&gt;outposts&lt;/code&gt;: Documentation updates for AWS Outposts.&lt;/li&gt;. &lt;li&gt;api-change:&lt;code&gt;ec2&lt;/code&gt;: This release introduces a target type Gateway Load Balancer Endpoint for mirrored traffic. Customers can now specify GatewayLoadBalancerEndpoint option d</t>
        </is>
      </c>
      <c r="D50" t="inlineStr">
        <is>
          <t>pr_corpus</t>
        </is>
      </c>
      <c r="E50">
        <f>HYPERLINK("https://github.com/saleor/saleor/pull/9766", "https://github.com/saleor/saleor/pull/9766")</f>
        <v/>
      </c>
      <c r="F50" t="inlineStr"/>
      <c r="G50" t="inlineStr"/>
      <c r="H50" t="inlineStr"/>
    </row>
    <row r="51">
      <c r="A51" t="n">
        <v>99</v>
      </c>
      <c r="B51" t="inlineStr">
        <is>
          <t>gzip-loader-feature</t>
        </is>
      </c>
      <c r="C51" t="inlineStr">
        <is>
          <t>ontacts&lt;/code&gt;: Fixed an error in the DescribeEngagement example for AWS Incident Manager.&lt;/li&gt;. &lt;li&gt;api-change:&lt;code&gt;cloudcontrol&lt;/code&gt;: SDK release for Cloud Control API to include paginators for Python SDK.&lt;/li&gt;. &lt;/ul&gt;. &lt;/blockquote&gt;. &lt;/details&gt;. &lt;details&gt;. &lt;summary&gt;Commits&lt;/summary&gt;. &lt;ul&gt;. &lt;li&gt;&lt;a href="https://github.com/boto/botocore/commit/390af4315fabb1d4bdcf0bd128aab877a48686c1"&gt;&lt;code&gt;390af43&lt;/code&gt;&lt;/a&gt; Merge branch 'release-1.26.0'&lt;/li&gt;. &lt;li&gt;&lt;a href="https://github.com/boto/botocore/commit/12cbe53736e3ea6cfd2467010dded842ece0680a"&gt;&lt;code&gt;12cbe53&lt;/code&gt;&lt;/a&gt; Bumping version to 1.26.0&lt;/li&gt;. &lt;li&gt;&lt;a href="https://github.com/boto/botocore/commit/6d252b0a0ae7e034bc6de29d144cbe0cc5a3ecff"&gt;&lt;code&gt;6d252b0&lt;/code&gt;&lt;/a&gt; Update to latest models&lt;/li&gt;. &lt;li&gt;&lt;a href="https://github.com/boto/botocore/commit/910c7dbb10906e59ad0eeb89f24584e14787f5d8"&gt;&lt;code&gt;910c7db&lt;/code&gt;&lt;/a&gt; Merge pull request &lt;a href="https://github-redirect.dependabot.com/boto/botocore/issues/2672"&gt;#2672&lt;/a&gt; from joguSD/gzip-loader-feature&lt;/li&gt;. &lt;li&gt;&lt;a href="https://github.com/boto/botocore/commit/27f7533316c5f5bbc8fcdcb40e7b7b274f074eab"&gt;&lt;code&gt;27f7533&lt;/code&gt;&lt;/a&gt; Release compression loading as feature&lt;/li&gt;. &lt;li&gt;&lt;a href="https://github.com/boto/botocore/commit/5c6da2306a8afd16443bafba806c292b274e1961"&gt;&lt;code&gt;5c6da23&lt;/code&gt;&lt;/a&gt; Merge pull request &lt;a href="https://github-redirect.dependabot.com/boto/botocore/issues/2628"&gt;#2628&lt;/a&gt; from joguSD/gzip-loader&lt;/li&gt;. &lt;li&gt;&lt;a href="https://github.com/boto/botocore/commit/21da310fd99ab1c53cb629d52d222637a3b2981b"&gt;&lt;code&gt;21da310&lt;/code&gt;&lt;/a&gt; Merge branch 'release-1.25.13'&lt;/li&gt;. &lt;li&gt;&lt;a href="https://github.com/boto/botocore/commit/f2b0dbb800b8dc2a3541334d5ca1190faf900150"&gt;&lt;code&gt;f2b0dbb&lt;/code&gt;&lt;/a&gt; Merge branch 'release-1.25.13' into develop&lt;/li&gt;. &lt;li&gt;&lt;a href="https://github.com/boto/botocore/commit/2e88b3e34116ef1394edf92965333701f414a118"&gt;&lt;code&gt;2e88b3e&lt;/code&gt;&lt;/a&gt; Bumping version to 1.25.13&lt;/li&gt;. &lt;li&gt;&lt;a href="https://github.com/boto/botocore/commit/8f01afc989c74f99b7943ecb92e4cef8</t>
        </is>
      </c>
      <c r="D51" t="inlineStr">
        <is>
          <t>pr_corpus</t>
        </is>
      </c>
      <c r="E51">
        <f>HYPERLINK("https://github.com/saleor/saleor/pull/9766", "https://github.com/saleor/saleor/pull/9766")</f>
        <v/>
      </c>
      <c r="F51" t="inlineStr"/>
      <c r="G51" t="inlineStr"/>
      <c r="H51" t="inlineStr"/>
    </row>
    <row r="52">
      <c r="A52" t="n">
        <v>100</v>
      </c>
      <c r="B52" t="inlineStr">
        <is>
          <t>gzip-loader</t>
        </is>
      </c>
      <c r="C52" t="inlineStr">
        <is>
          <t>ranch 'release-1.26.0'&lt;/li&gt;. &lt;li&gt;&lt;a href="https://github.com/boto/botocore/commit/12cbe53736e3ea6cfd2467010dded842ece0680a"&gt;&lt;code&gt;12cbe53&lt;/code&gt;&lt;/a&gt; Bumping version to 1.26.0&lt;/li&gt;. &lt;li&gt;&lt;a href="https://github.com/boto/botocore/commit/6d252b0a0ae7e034bc6de29d144cbe0cc5a3ecff"&gt;&lt;code&gt;6d252b0&lt;/code&gt;&lt;/a&gt; Update to latest models&lt;/li&gt;. &lt;li&gt;&lt;a href="https://github.com/boto/botocore/commit/910c7dbb10906e59ad0eeb89f24584e14787f5d8"&gt;&lt;code&gt;910c7db&lt;/code&gt;&lt;/a&gt; Merge pull request &lt;a href="https://github-redirect.dependabot.com/boto/botocore/issues/2672"&gt;#2672&lt;/a&gt; from joguSD/gzip-loader-feature&lt;/li&gt;. &lt;li&gt;&lt;a href="https://github.com/boto/botocore/commit/27f7533316c5f5bbc8fcdcb40e7b7b274f074eab"&gt;&lt;code&gt;27f7533&lt;/code&gt;&lt;/a&gt; Release compression loading as feature&lt;/li&gt;. &lt;li&gt;&lt;a href="https://github.com/boto/botocore/commit/5c6da2306a8afd16443bafba806c292b274e1961"&gt;&lt;code&gt;5c6da23&lt;/code&gt;&lt;/a&gt; Merge pull request &lt;a href="https://github-redirect.dependabot.com/boto/botocore/issues/2628"&gt;#2628&lt;/a&gt; from joguSD/gzip-loader&lt;/li&gt;. &lt;li&gt;&lt;a href="https://github.com/boto/botocore/commit/21da310fd99ab1c53cb629d52d222637a3b2981b"&gt;&lt;code&gt;21da310&lt;/code&gt;&lt;/a&gt; Merge branch 'release-1.25.13'&lt;/li&gt;. &lt;li&gt;&lt;a href="https://github.com/boto/botocore/commit/f2b0dbb800b8dc2a3541334d5ca1190faf900150"&gt;&lt;code&gt;f2b0dbb&lt;/code&gt;&lt;/a&gt; Merge branch 'release-1.25.13' into develop&lt;/li&gt;. &lt;li&gt;&lt;a href="https://github.com/boto/botocore/commit/2e88b3e34116ef1394edf92965333701f414a118"&gt;&lt;code&gt;2e88b3e&lt;/code&gt;&lt;/a&gt; Bumping version to 1.25.13&lt;/li&gt;. &lt;li&gt;&lt;a href="https://github.com/boto/botocore/commit/8f01afc989c74f99b7943ecb92e4cef8657bd4c8"&gt;&lt;code&gt;8f01afc&lt;/code&gt;&lt;/a&gt; Update to latest models&lt;/li&gt;. &lt;li&gt;Additional commits viewable in &lt;a href="https://github.com/boto/botocore/compare/1.25.9...1.26.0"&gt;compare view&lt;/a&gt;&lt;/li&gt;. &lt;/ul&gt;. &lt;/details&gt;. &lt;br /&gt;. [![Dependabot compatibility score](https://dependabot-badges.githubapp.com/badges/compatibility_score?dependency-name=botocore&amp;package-manager=pip&amp;previous-version=1.25.9&amp;new-version=1.26.0)](https://docs.g</t>
        </is>
      </c>
      <c r="D52" t="inlineStr">
        <is>
          <t>pr_corpus</t>
        </is>
      </c>
      <c r="E52">
        <f>HYPERLINK("https://github.com/saleor/saleor/pull/9766", "https://github.com/saleor/saleor/pull/9766")</f>
        <v/>
      </c>
      <c r="F52" t="inlineStr"/>
      <c r="G52" t="inlineStr"/>
      <c r="H52" t="inlineStr"/>
    </row>
    <row r="53">
      <c r="A53" t="n">
        <v>101</v>
      </c>
      <c r="B53" t="inlineStr">
        <is>
          <t>throttling</t>
        </is>
      </c>
      <c r="C53" t="inlineStr">
        <is>
          <t>nces, and to collect and analyze information about the local data infrastructure.&lt;/li&gt;. &lt;li&gt;api-change:&lt;code&gt;iam&lt;/code&gt;: Documentation updates for AWS Identity and Access Management (IAM).&lt;/li&gt;. &lt;li&gt;api-change:&lt;code&gt;m2&lt;/code&gt;: AWS Mainframe Modernization service is a managed mainframe service and set of tools for planning, migrating, modernizing, and running mainframe workloads on AWS&lt;/li&gt;. &lt;li&gt;api-change:&lt;code&gt;neptune&lt;/code&gt;: This release adds support for Neptune to be configured as a global database, with a primary DB cluster in one region, and up to five secondary DB clusters in other regions.&lt;/li&gt;. &lt;li&gt;api-change:&lt;code&gt;redshift&lt;/code&gt;: Adds new API GetClusterCredentialsWithIAM to return temporary credentials.&lt;/li&gt;. &lt;/ul&gt;. &lt;h1&gt;1.27.4&lt;/h1&gt;. &lt;ul&gt;. &lt;li&gt;api-change:&lt;code&gt;auditmanager&lt;/code&gt;: This release introduces 2 updates to the Audit Manager API. The roleType and roleArn attributes are now required when you use the CreateAssessment or UpdateAssessment operation. We also added a throttling exception to the RegisterAccount API operation.&lt;/li&gt;. &lt;li&gt;api-change:&lt;code&gt;ce&lt;/code&gt;: Added two new APIs to support cost allocation tags operations: ListCostAllocationTags, UpdateCostAllocationTagsStatus.&lt;/li&gt;. &lt;/ul&gt;. &lt;/blockquote&gt;. &lt;/details&gt;. &lt;details&gt;. &lt;summary&gt;Commits&lt;/summary&gt;. &lt;ul&gt;. &lt;li&gt;&lt;a href="https://github.com/boto/botocore/commit/bc4fe3cebcbe2459a3b9385258547f72545870c6"&gt;&lt;code&gt;bc4fe3c&lt;/code&gt;&lt;/a&gt; Merge branch 'release-1.27.7'&lt;/li&gt;. &lt;li&gt;&lt;a href="https://github.com/boto/botocore/commit/fe353237fa6393dde8e61a1e7d91287862b5d097"&gt;&lt;code&gt;fe35323&lt;/code&gt;&lt;/a&gt; Bumping version to 1.27.7&lt;/li&gt;. &lt;li&gt;&lt;a href="https://github.com/boto/botocore/commit/0b95d9dbc5e37d8065e0aff0c0ca4c6330f21d14"&gt;&lt;code&gt;0b95d9d&lt;/code&gt;&lt;/a&gt; Update to latest endpoints&lt;/li&gt;. &lt;li&gt;&lt;a href="https://github.com/boto/botocore/commit/8e8c64f8009a8b54c9c0c29c2b675acfb1eac659"&gt;&lt;code&gt;8e8c64f&lt;/code&gt;&lt;/a&gt; Update to latest models&lt;/li&gt;. &lt;li&gt;&lt;a href="https://github.com/boto/botocore/commit/2a843496f43ed3ccd4648ffcd7d569b83f13472d</t>
        </is>
      </c>
      <c r="D53" t="inlineStr">
        <is>
          <t>pr_corpus</t>
        </is>
      </c>
      <c r="E53">
        <f>HYPERLINK("https://github.com/saleor/saleor/pull/9984", "https://github.com/saleor/saleor/pull/9984")</f>
        <v/>
      </c>
      <c r="F53" t="inlineStr"/>
      <c r="G53" t="inlineStr"/>
      <c r="H53" t="inlineStr"/>
    </row>
    <row r="54">
      <c r="A54" t="n">
        <v>106</v>
      </c>
      <c r="B54" t="inlineStr">
        <is>
          <t>compressed payloads</t>
        </is>
      </c>
      <c r="C54" t="inlineStr">
        <is>
          <t xml:space="preserve"> pyjwt from 2.4.0 to 2.5.0; Bumps [pyjwt](https://github.com/jpadilla/pyjwt) from 2.4.0 to 2.5.0. &lt;details&gt;. &lt;summary&gt;Release notes&lt;/summary&gt;. &lt;p&gt;&lt;em&gt;Sourced from &lt;a href="https://github.com/jpadilla/pyjwt/releases"&gt;pyjwt's releases&lt;/a&gt;.&lt;/em&gt;&lt;/p&gt;. &lt;blockquote&gt;. &lt;h2&gt;2.5.0&lt;/h2&gt;. &lt;h2&gt;What's Changed&lt;/h2&gt;. &lt;ul&gt;. &lt;li&gt;Bump actions/checkout from 2 to 3 by &lt;a href="https://github.com/dependabot"&gt;&lt;code&gt;@​dependabot&lt;/code&gt;&lt;/a&gt; in &lt;a href="https://github-redirect.dependabot.com/jpadilla/pyjwt/pull/758"&gt;jpadilla/pyjwt#758&lt;/a&gt;&lt;/li&gt;. &lt;li&gt;Bump codecov/codecov-action from 1 to 3 by &lt;a href="https://github.com/dependabot"&gt;&lt;code&gt;@​dependabot&lt;/code&gt;&lt;/a&gt; in &lt;a href="https://github-redirect.dependabot.com/jpadilla/pyjwt/pull/757"&gt;jpadilla/pyjwt#757&lt;/a&gt;&lt;/li&gt;. &lt;li&gt;Bump actions/setup-python from 2 to 3 by &lt;a href="https://github.com/dependabot"&gt;&lt;code&gt;@​dependabot&lt;/code&gt;&lt;/a&gt; in &lt;a href="https://github-redirect.dependabot.com/jpadilla/pyjwt/pull/756"&gt;jpadilla/pyjwt#756&lt;/a&gt;&lt;/li&gt;. &lt;li&gt;adding support for compressed payloads by &lt;a href="https://github.com/danieltmiles"&gt;&lt;code&gt;@​danieltmiles&lt;/code&gt;&lt;/a&gt; in &lt;a href="https://github-redirect.dependabot.com/jpadilla/pyjwt/pull/753"&gt;jpadilla/pyjwt#753&lt;/a&gt;&lt;/li&gt;. &lt;li&gt;Revert &amp;quot;adding support for compressed payloads&amp;quot; by &lt;a href="https://github.com/auvipy"&gt;&lt;code&gt;@​auvipy&lt;/code&gt;&lt;/a&gt; in &lt;a href="https://github-redirect.dependabot.com/jpadilla/pyjwt/pull/761"&gt;jpadilla/pyjwt#761&lt;/a&gt;&lt;/li&gt;. &lt;li&gt;Add to_jwk static method to ECAlgorithm by &lt;a href="https://github.com/leonsmith"&gt;&lt;code&gt;@​leonsmith&lt;/code&gt;&lt;/a&gt; in &lt;a href="https://github-redirect.dependabot.com/jpadilla/pyjwt/pull/732"&gt;jpadilla/pyjwt#732&lt;/a&gt;&lt;/li&gt;. &lt;li&gt;Remove redundant wheel dep from pyproject.toml by &lt;a href="https://github.com/mgorny"&gt;&lt;code&gt;@​mgorny&lt;/code&gt;&lt;/a&gt; in &lt;a href="https://github-redirect.dependabot.com/jpadilla/pyjwt/pull/765"&gt;jpadilla/pyjwt#765&lt;/a&gt;&lt;/li&gt;. &lt;li&gt;Adjust expected exceptions in option merging tests for PyPy3 by &lt;a href="https://github.com/mgorny"&gt;&lt;code&gt;@​mgorny&lt;/code&gt;&lt;/a&gt; in &lt;a</t>
        </is>
      </c>
      <c r="D54" t="inlineStr">
        <is>
          <t>pr_corpus</t>
        </is>
      </c>
      <c r="E54">
        <f>HYPERLINK("https://github.com/saleor/saleor/pull/10680", "https://github.com/saleor/saleor/pull/10680")</f>
        <v/>
      </c>
      <c r="F54" t="inlineStr"/>
      <c r="G54" t="inlineStr"/>
      <c r="H54" t="inlineStr"/>
    </row>
    <row r="55">
      <c r="A55" t="n">
        <v>107</v>
      </c>
      <c r="B55" t="inlineStr">
        <is>
          <t>compressed payloads</t>
        </is>
      </c>
      <c r="C55" t="inlineStr">
        <is>
          <t>/em&gt;&lt;/p&gt;. &lt;blockquote&gt;. &lt;h2&gt;2.5.0&lt;/h2&gt;. &lt;h2&gt;What's Changed&lt;/h2&gt;. &lt;ul&gt;. &lt;li&gt;Bump actions/checkout from 2 to 3 by &lt;a href="https://github.com/dependabot"&gt;&lt;code&gt;@​dependabot&lt;/code&gt;&lt;/a&gt; in &lt;a href="https://github-redirect.dependabot.com/jpadilla/pyjwt/pull/758"&gt;jpadilla/pyjwt#758&lt;/a&gt;&lt;/li&gt;. &lt;li&gt;Bump codecov/codecov-action from 1 to 3 by &lt;a href="https://github.com/dependabot"&gt;&lt;code&gt;@​dependabot&lt;/code&gt;&lt;/a&gt; in &lt;a href="https://github-redirect.dependabot.com/jpadilla/pyjwt/pull/757"&gt;jpadilla/pyjwt#757&lt;/a&gt;&lt;/li&gt;. &lt;li&gt;Bump actions/setup-python from 2 to 3 by &lt;a href="https://github.com/dependabot"&gt;&lt;code&gt;@​dependabot&lt;/code&gt;&lt;/a&gt; in &lt;a href="https://github-redirect.dependabot.com/jpadilla/pyjwt/pull/756"&gt;jpadilla/pyjwt#756&lt;/a&gt;&lt;/li&gt;. &lt;li&gt;adding support for compressed payloads by &lt;a href="https://github.com/danieltmiles"&gt;&lt;code&gt;@​danieltmiles&lt;/code&gt;&lt;/a&gt; in &lt;a href="https://github-redirect.dependabot.com/jpadilla/pyjwt/pull/753"&gt;jpadilla/pyjwt#753&lt;/a&gt;&lt;/li&gt;. &lt;li&gt;Revert &amp;quot;adding support for compressed payloads&amp;quot; by &lt;a href="https://github.com/auvipy"&gt;&lt;code&gt;@​auvipy&lt;/code&gt;&lt;/a&gt; in &lt;a href="https://github-redirect.dependabot.com/jpadilla/pyjwt/pull/761"&gt;jpadilla/pyjwt#761&lt;/a&gt;&lt;/li&gt;. &lt;li&gt;Add to_jwk static method to ECAlgorithm by &lt;a href="https://github.com/leonsmith"&gt;&lt;code&gt;@​leonsmith&lt;/code&gt;&lt;/a&gt; in &lt;a href="https://github-redirect.dependabot.com/jpadilla/pyjwt/pull/732"&gt;jpadilla/pyjwt#732&lt;/a&gt;&lt;/li&gt;. &lt;li&gt;Remove redundant wheel dep from pyproject.toml by &lt;a href="https://github.com/mgorny"&gt;&lt;code&gt;@​mgorny&lt;/code&gt;&lt;/a&gt; in &lt;a href="https://github-redirect.dependabot.com/jpadilla/pyjwt/pull/765"&gt;jpadilla/pyjwt#765&lt;/a&gt;&lt;/li&gt;. &lt;li&gt;Adjust expected exceptions in option merging tests for PyPy3 by &lt;a href="https://github.com/mgorny"&gt;&lt;code&gt;@​mgorny&lt;/code&gt;&lt;/a&gt; in &lt;a href="https://github-redirect.dependabot.com/jpadilla/pyjwt/pull/763"&gt;jpadilla/pyjwt#763&lt;/a&gt;&lt;/li&gt;. &lt;li&gt;Do not fail when an unusable key occurs by &lt;a href="https://github.com/DaGuich"&gt;&lt;code&gt;@​DaGuich&lt;/code&gt;&lt;/a&gt; in &lt;a href="https://github-</t>
        </is>
      </c>
      <c r="D55" t="inlineStr">
        <is>
          <t>pr_corpus</t>
        </is>
      </c>
      <c r="E55">
        <f>HYPERLINK("https://github.com/saleor/saleor/pull/10680", "https://github.com/saleor/saleor/pull/10680")</f>
        <v/>
      </c>
      <c r="F55" t="inlineStr"/>
      <c r="G55" t="inlineStr"/>
      <c r="H55" t="inlineStr"/>
    </row>
    <row r="56">
      <c r="A56" t="n">
        <v>108</v>
      </c>
      <c r="B56" t="inlineStr">
        <is>
          <t>compact JSON</t>
        </is>
      </c>
      <c r="C56" t="inlineStr">
        <is>
          <t>}. &lt;/code&gt;&lt;/pre&gt;. &lt;/li&gt;. &lt;/ul&gt;. &lt;h2&gt;C++ (beta)&lt;/h2&gt;. &lt;ul&gt;. &lt;li&gt;Introduced a deterministic serialization API in. CodedOutputStream::SetSerializationDeterministic(bool). See the notes about. deterministic serialization in the General section.&lt;/li&gt;. &lt;li&gt;Added google::protobuf::Map::swap() to swap two map fields.&lt;/li&gt;. &lt;li&gt;Fixed a memory leak when calling Reflection::ReleaseMessage() on a message. allocated on arena.&lt;/li&gt;. &lt;li&gt;Improved error reporting when parsing text format protos.&lt;/li&gt;. &lt;li&gt;JSON. &lt;ul&gt;. &lt;li&gt;Added a new parser option to ignore unknown fields when parsing JSON.&lt;/li&gt;. &lt;li&gt;Added convenient methods for message to/from JSON conversion.&lt;/li&gt;. &lt;/ul&gt;. &lt;/li&gt;. &lt;li&gt;Various performance optimizations.&lt;/li&gt;. &lt;/ul&gt;. &lt;h2&gt;Java (beta)&lt;/h2&gt;. &lt;ul&gt;. &lt;li&gt;File option &amp;quot;java_generate_equals_and_hash&amp;quot; is now deprecated. equals() and. hashCode() methods are generated by default.&lt;/li&gt;. &lt;li&gt;Added a new JSON printer option &amp;quot;omittingInsignificantWhitespace&amp;quot; to produce. a more compact JSON output. The printer will pretty-print by default.&lt;/li&gt;. &lt;li&gt;Updated Java runtime to be compatible with 2.5.0/2.6.1 generated protos.&lt;/li&gt;. &lt;/ul&gt;. &lt;h2&gt;Python (beta)&lt;/h2&gt;. &lt;!-- raw HTML omitted --&gt;. &lt;/blockquote&gt;. &lt;p&gt;... (truncated)&lt;/p&gt;. &lt;/details&gt;. &lt;details&gt;. &lt;summary&gt;Commits&lt;/summary&gt;. &lt;ul&gt;. &lt;li&gt;See full diff in &lt;a href="https://github.com/protocolbuffers/protobuf/commits"&gt;compare view&lt;/a&gt;&lt;/li&gt;. &lt;/ul&gt;. &lt;/details&gt;. &lt;br /&gt;. [![Dependabot compatibility score](https://dependabot-badges.githubapp.com/badges/compatibility_score?dependency-name=protobuf&amp;package-manager=pip&amp;previous-version=4.21.5&amp;new-version=4.21.6)](https://docs.github.com/en/github/managing-security-vulnerabilities/about-dependabot-security-updates#about-compatibility-scores). Dependabot will resolve any conflicts with this PR as long as you don't alter it yourself. You can also trigger a rebase manually by commenting `@dependabot rebase`. [//]: # (dependabot-automerge-start). [//]: # (dependabot-automerge-end). ---.</t>
        </is>
      </c>
      <c r="D56" t="inlineStr">
        <is>
          <t>pr_corpus</t>
        </is>
      </c>
      <c r="E56">
        <f>HYPERLINK("https://github.com/saleor/saleor/pull/10721", "https://github.com/saleor/saleor/pull/10721")</f>
        <v/>
      </c>
      <c r="F56" t="inlineStr"/>
      <c r="G56" t="inlineStr"/>
      <c r="H56" t="inlineStr"/>
    </row>
    <row r="57">
      <c r="A57" t="n">
        <v>109</v>
      </c>
      <c r="B57" t="inlineStr">
        <is>
          <t>ThrottlingExceptions</t>
        </is>
      </c>
      <c r="C57" t="inlineStr">
        <is>
          <t>ation availability.&lt;/li&gt;. &lt;li&gt;api-change:&lt;code&gt;network-firewall&lt;/code&gt;: [&lt;code&gt;botocore&lt;/code&gt;] AWS Network Firewall now provides status messages for firewalls to help you troubleshoot when your endpoint fails.&lt;/li&gt;. &lt;li&gt;api-change:&lt;code&gt;rds&lt;/code&gt;: [&lt;code&gt;botocore&lt;/code&gt;] This release adds support for Custom Engine Version (CEV) on RDS Custom SQL Server.&lt;/li&gt;. &lt;li&gt;api-change:&lt;code&gt;route53-recovery-control-config&lt;/code&gt;: [&lt;code&gt;botocore&lt;/code&gt;] Added support for Python paginators in the route53-recovery-control-config List* APIs.&lt;/li&gt;. &lt;/ul&gt;. &lt;h1&gt;1.26.38&lt;/h1&gt;. &lt;ul&gt;. &lt;li&gt;api-change:&lt;code&gt;memorydb&lt;/code&gt;: [&lt;code&gt;botocore&lt;/code&gt;] This release adds support for MemoryDB Reserved nodes which provides a significant discount compared to on-demand node pricing. Reserved nodes are not physical nodes, but rather a billing discount applied to the use of on-demand nodes in your account.&lt;/li&gt;. &lt;li&gt;api-change:&lt;code&gt;transfer&lt;/code&gt;: [&lt;code&gt;botocore&lt;/code&gt;] Add additional operations to throw ThrottlingExceptions&lt;/li&gt;. &lt;/ul&gt;. &lt;h1&gt;1.26.37&lt;/h1&gt;. &lt;ul&gt;. &lt;li&gt;api-change:&lt;code&gt;connect&lt;/code&gt;: [&lt;code&gt;botocore&lt;/code&gt;] Support for Routing Profile filter, SortCriteria, and grouping by Routing Profiles for GetCurrentMetricData API. Support for RoutingProfiles, UserHierarchyGroups, and Agents as filters, NextStatus and AgentStatusName for GetCurrentUserData. Adds ApproximateTotalCount to both APIs.&lt;/li&gt;. &lt;li&gt;api-change:&lt;code&gt;connectparticipant&lt;/code&gt;: [&lt;code&gt;botocore&lt;/code&gt;] Amazon Connect Chat introduces the Message Receipts feature. This feature allows agents and customers to receive message delivered and read receipts after they send a chat message.&lt;/li&gt;. &lt;li&gt;api-change:&lt;code&gt;detective&lt;/code&gt;: [&lt;code&gt;botocore&lt;/code&gt;] This release adds a missed AccessDeniedException type to several endpoints.&lt;/li&gt;. &lt;li&gt;api-change:&lt;code&gt;fsx&lt;/code&gt;: [&lt;code&gt;botocore&lt;/code&gt;] Fix a bug where a recent release might break certain existing SDKs.&lt;/li&gt;. &lt;li&gt;api-change:&lt;code&gt;inspector2&lt;/code&gt;: [&lt;code&gt;botocore&lt;/code&gt;] Amaz</t>
        </is>
      </c>
      <c r="D57" t="inlineStr">
        <is>
          <t>pr_corpus</t>
        </is>
      </c>
      <c r="E57">
        <f>HYPERLINK("https://github.com/saleor/saleor/pull/11610", "https://github.com/saleor/saleor/pull/11610")</f>
        <v/>
      </c>
      <c r="F57" t="inlineStr"/>
      <c r="G57" t="inlineStr"/>
      <c r="H57" t="inlineStr"/>
    </row>
    <row r="58">
      <c r="A58" t="n">
        <v>111</v>
      </c>
      <c r="B58" t="inlineStr">
        <is>
          <t>gzip</t>
        </is>
      </c>
      <c r="C58" t="inlineStr">
        <is>
          <t>Add native gzip support to the core; The code is based on Starlette's middleware but does not use any external convenience wrappers. Starlette's middleware is incompatible with Django as Django uses case-sensitive headers in ASGI messages.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Should we also adopt some tests for this? . I can write tests if ASGI support for CORS is merged first, as it contains the necessary changes to write tests for asyncio features. &gt; I can write tests if ASGI support for CORS is merged first, as it contains the necessary changes to write tests for asyncio features. Then the CORS PR needs to be rebased and we can merge it: https://github.com/saleor/saleor/pull/11415/.</t>
        </is>
      </c>
      <c r="D58" t="inlineStr">
        <is>
          <t>pr_corpus</t>
        </is>
      </c>
      <c r="E58">
        <f>HYPERLINK("https://github.com/saleor/saleor/pull/11833", "https://github.com/saleor/saleor/pull/11833")</f>
        <v/>
      </c>
      <c r="F58" t="inlineStr"/>
      <c r="G58" t="inlineStr"/>
      <c r="H58" t="inlineStr"/>
    </row>
    <row r="59">
      <c r="A59" t="n">
        <v>120</v>
      </c>
      <c r="B59" t="inlineStr">
        <is>
          <t>throttling</t>
        </is>
      </c>
      <c r="C59" t="inlineStr">
        <is>
          <t>tifact&lt;/code&gt;: [&lt;code&gt;botocore&lt;/code&gt;] Repository CreationTime is added to the CreateRepository and ListRepositories API responses.&lt;/li&gt;. &lt;li&gt;api-change:&lt;code&gt;guardduty&lt;/code&gt;: [&lt;code&gt;botocore&lt;/code&gt;] Adds AutoEnableOrganizationMembers attribute to DescribeOrganizationConfiguration and UpdateOrganizationConfiguration APIs.&lt;/li&gt;. &lt;li&gt;api-change:&lt;code&gt;ivs-realtime&lt;/code&gt;: [&lt;code&gt;botocore&lt;/code&gt;] Initial release of the Amazon Interactive Video Service RealTime API.&lt;/li&gt;. &lt;li&gt;api-change:&lt;code&gt;mediaconvert&lt;/code&gt;: [&lt;code&gt;botocore&lt;/code&gt;] AWS Elemental MediaConvert SDK now supports passthrough of ID3v2 tags for audio inputs to audio-only HLS outputs.&lt;/li&gt;. &lt;li&gt;api-change:&lt;code&gt;sagemaker&lt;/code&gt;: [&lt;code&gt;botocore&lt;/code&gt;] Amazon SageMaker Autopilot adds two new APIs - CreateAutoMLJobV2 and DescribeAutoMLJobV2. Amazon SageMaker Notebook Instances now supports the ml.geospatial.interactive instance type.&lt;/li&gt;. &lt;li&gt;api-change:&lt;code&gt;servicediscovery&lt;/code&gt;: [&lt;code&gt;botocore&lt;/code&gt;] Reverted the throttling exception RequestLimitExceeded for AWS Cloud Map APIs introduced in SDK version 1.12.424 2023-03-09 to previous exception specified in the ErrorCode.&lt;/li&gt;. &lt;li&gt;api-change:&lt;code&gt;textract&lt;/code&gt;: [&lt;code&gt;botocore&lt;/code&gt;] The AnalyzeDocument - Tables feature adds support for new elements in the API: table titles, footers, section titles, summary cells/tables, and table type.&lt;/li&gt;. &lt;/ul&gt;. &lt;h1&gt;1.26.97&lt;/h1&gt;. &lt;ul&gt;. &lt;li&gt;api-change:&lt;code&gt;iam&lt;/code&gt;: [&lt;code&gt;botocore&lt;/code&gt;] Documentation updates for AWS Identity and Access Management (IAM).&lt;/li&gt;. &lt;li&gt;api-change:&lt;code&gt;iottwinmaker&lt;/code&gt;: [&lt;code&gt;botocore&lt;/code&gt;] This release adds support of adding metadata when creating a new scene or updating an existing scene.&lt;/li&gt;. &lt;li&gt;api-change:&lt;code&gt;networkmanager&lt;/code&gt;: [&lt;code&gt;botocore&lt;/code&gt;] This release includes an update to create-transit-gateway-route-table-attachment, showing example usage for TransitGatewayRouteTableArn.&lt;/li&gt;. &lt;li&gt;api-change:&lt;code&gt;pipes&lt;/code&gt;: [&lt;code&gt;botocore&lt;/code&gt;] This rel</t>
        </is>
      </c>
      <c r="D59" t="inlineStr">
        <is>
          <t>pr_corpus</t>
        </is>
      </c>
      <c r="E59">
        <f>HYPERLINK("https://github.com/saleor/saleor/pull/12407", "https://github.com/saleor/saleor/pull/12407")</f>
        <v/>
      </c>
      <c r="F59" t="inlineStr"/>
      <c r="G59" t="inlineStr"/>
      <c r="H59" t="inlineStr"/>
    </row>
    <row r="60">
      <c r="A60" t="n">
        <v>121</v>
      </c>
      <c r="B60" t="inlineStr">
        <is>
          <t>reduce API calls</t>
        </is>
      </c>
      <c r="C60" t="inlineStr">
        <is>
          <t>Complete bulk order create; RFC: https://github.com/saleor/saleor/issues/11870. I want to merge this change, because this PR add missing logic to https://github.com/saleor/saleor/pull/12269. The PR includes:. - process discounts. - process vouchers. - process gift cards. - process order.number. - reduce API calls by collecting all models keys from input and retrieving all instances at once. - add missing validations. - add OrderBulkCreated event. - simplify code. - replace `OrderBulkCreateError.field` with `path`.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&gt; Is there a limit to how many orders can be imported at once? @korycins There is a PR in progress, to determine limit of objects to process, for all bulk mutations.</t>
        </is>
      </c>
      <c r="D60" t="inlineStr">
        <is>
          <t>pr_corpus</t>
        </is>
      </c>
      <c r="E60">
        <f>HYPERLINK("https://github.com/saleor/saleor/pull/12536", "https://github.com/saleor/saleor/pull/12536")</f>
        <v/>
      </c>
      <c r="F60" t="inlineStr"/>
      <c r="G60" t="inlineStr"/>
      <c r="H60" t="inlineStr"/>
    </row>
    <row r="61">
      <c r="A61" t="n">
        <v>122</v>
      </c>
      <c r="B61" t="inlineStr">
        <is>
          <t>rate limit</t>
        </is>
      </c>
      <c r="C61" t="inlineStr">
        <is>
          <t>&lt;li&gt;api-change:&lt;code&gt;sagemaker-geospatial&lt;/code&gt;: [&lt;code&gt;botocore&lt;/code&gt;] This release makes ExecutionRoleArn a required field in the StartEarthObservationJob API.&lt;/li&gt;. &lt;li&gt;api-change:&lt;code&gt;sts&lt;/code&gt;: [&lt;code&gt;botocore&lt;/code&gt;] API updates for the AWS Security Token Service&lt;/li&gt;. &lt;/ul&gt;. &lt;h1&gt;1.26.135&lt;/h1&gt;. &lt;ul&gt;. &lt;li&gt;api-change:&lt;code&gt;detective&lt;/code&gt;: [&lt;code&gt;botocore&lt;/code&gt;] Added and updated API operations in Detective to support the integration of ASFF Security Hub findings.&lt;/li&gt;. &lt;li&gt;api-change:&lt;code&gt;directconnect&lt;/code&gt;: [&lt;code&gt;botocore&lt;/code&gt;] This release includes an update to the mtu value for CreateTransitVirtualInterface from 9001 mtu to 8500 mtu.&lt;/li&gt;. &lt;li&gt;api-change:&lt;code&gt;glue&lt;/code&gt;: [&lt;code&gt;botocore&lt;/code&gt;] Add Support for Tags for Custom Entity Types&lt;/li&gt;. &lt;li&gt;api-change:&lt;code&gt;secretsmanager&lt;/code&gt;: [&lt;code&gt;botocore&lt;/code&gt;] Documentation updates for Secrets Manager&lt;/li&gt;. &lt;li&gt;api-change:&lt;code&gt;wafv2&lt;/code&gt;: [&lt;code&gt;botocore&lt;/code&gt;] My AWS Service (placeholder) - You can now rate limit web requests based on aggregation keys other than IP addresses, and you can aggregate using combinations of keys. You can also rate limit all requests that match a scope-down statement, without further aggregation.&lt;/li&gt;. &lt;/ul&gt;. &lt;h1&gt;1.26.134&lt;/h1&gt;. &lt;ul&gt;. &lt;li&gt;bugfix:EndpointProvider: [&lt;code&gt;botocore&lt;/code&gt;] Fixed bug in virtual addressing for S3 Buckets &lt;code&gt;[#2938](https://github.com/boto/boto3/issues/2938) &amp;lt;https://github.com/boto/botocore/issues/2938&amp;gt;&lt;/code&gt;__&lt;/li&gt;. &lt;li&gt;api-change:&lt;code&gt;athena&lt;/code&gt;: [&lt;code&gt;botocore&lt;/code&gt;] You can now define custom spark properties at start of the session for use cases like cluster encryption, table formats, and general Spark tuning.&lt;/li&gt;. &lt;li&gt;api-change:&lt;code&gt;codecatalyst&lt;/code&gt;: [&lt;code&gt;botocore&lt;/code&gt;] With this release, the users can list the active sessions connected to their Dev Environment on AWS CodeCatalyst&lt;/li&gt;. &lt;li&gt;api-change:&lt;code&gt;kafka&lt;/code&gt;: [&lt;code&gt;botocore&lt;/code&gt;] Added a fix to make clusterarn a required field in ListClie</t>
        </is>
      </c>
      <c r="D61" t="inlineStr">
        <is>
          <t>pr_corpus</t>
        </is>
      </c>
      <c r="E61">
        <f>HYPERLINK("https://github.com/saleor/saleor/pull/12878", "https://github.com/saleor/saleor/pull/12878")</f>
        <v/>
      </c>
      <c r="F61" t="inlineStr"/>
      <c r="G61" t="inlineStr"/>
      <c r="H61" t="inlineStr"/>
    </row>
    <row r="62">
      <c r="A62" t="n">
        <v>123</v>
      </c>
      <c r="B62" t="inlineStr">
        <is>
          <t>rate limit</t>
        </is>
      </c>
      <c r="C62" t="inlineStr">
        <is>
          <t>tEarthObservationJob API.&lt;/li&gt;. &lt;li&gt;api-change:&lt;code&gt;sts&lt;/code&gt;: [&lt;code&gt;botocore&lt;/code&gt;] API updates for the AWS Security Token Service&lt;/li&gt;. &lt;/ul&gt;. &lt;h1&gt;1.26.135&lt;/h1&gt;. &lt;ul&gt;. &lt;li&gt;api-change:&lt;code&gt;detective&lt;/code&gt;: [&lt;code&gt;botocore&lt;/code&gt;] Added and updated API operations in Detective to support the integration of ASFF Security Hub findings.&lt;/li&gt;. &lt;li&gt;api-change:&lt;code&gt;directconnect&lt;/code&gt;: [&lt;code&gt;botocore&lt;/code&gt;] This release includes an update to the mtu value for CreateTransitVirtualInterface from 9001 mtu to 8500 mtu.&lt;/li&gt;. &lt;li&gt;api-change:&lt;code&gt;glue&lt;/code&gt;: [&lt;code&gt;botocore&lt;/code&gt;] Add Support for Tags for Custom Entity Types&lt;/li&gt;. &lt;li&gt;api-change:&lt;code&gt;secretsmanager&lt;/code&gt;: [&lt;code&gt;botocore&lt;/code&gt;] Documentation updates for Secrets Manager&lt;/li&gt;. &lt;li&gt;api-change:&lt;code&gt;wafv2&lt;/code&gt;: [&lt;code&gt;botocore&lt;/code&gt;] My AWS Service (placeholder) - You can now rate limit web requests based on aggregation keys other than IP addresses, and you can aggregate using combinations of keys. You can also rate limit all requests that match a scope-down statement, without further aggregation.&lt;/li&gt;. &lt;/ul&gt;. &lt;h1&gt;1.26.134&lt;/h1&gt;. &lt;ul&gt;. &lt;li&gt;bugfix:EndpointProvider: [&lt;code&gt;botocore&lt;/code&gt;] Fixed bug in virtual addressing for S3 Buckets &lt;code&gt;[#2938](https://github.com/boto/boto3/issues/2938) &amp;lt;https://github.com/boto/botocore/issues/2938&amp;gt;&lt;/code&gt;__&lt;/li&gt;. &lt;li&gt;api-change:&lt;code&gt;athena&lt;/code&gt;: [&lt;code&gt;botocore&lt;/code&gt;] You can now define custom spark properties at start of the session for use cases like cluster encryption, table formats, and general Spark tuning.&lt;/li&gt;. &lt;li&gt;api-change:&lt;code&gt;codecatalyst&lt;/code&gt;: [&lt;code&gt;botocore&lt;/code&gt;] With this release, the users can list the active sessions connected to their Dev Environment on AWS CodeCatalyst&lt;/li&gt;. &lt;li&gt;api-change:&lt;code&gt;kafka&lt;/code&gt;: [&lt;code&gt;botocore&lt;/code&gt;] Added a fix to make clusterarn a required field in ListClientVpcConnections and RejectClientVpcConnection APIs&lt;/li&gt;. &lt;li&gt;api-change:&lt;code&gt;rekognition&lt;/code&gt;: [&lt;code&gt;botocore&lt;/code&gt;] This release ad</t>
        </is>
      </c>
      <c r="D62" t="inlineStr">
        <is>
          <t>pr_corpus</t>
        </is>
      </c>
      <c r="E62">
        <f>HYPERLINK("https://github.com/saleor/saleor/pull/12878", "https://github.com/saleor/saleor/pull/12878")</f>
        <v/>
      </c>
      <c r="F62" t="inlineStr"/>
      <c r="G62" t="inlineStr"/>
      <c r="H62" t="inlineStr"/>
    </row>
    <row r="63">
      <c r="A63" t="n">
        <v>124</v>
      </c>
      <c r="B63" t="inlineStr">
        <is>
          <t>ThrottlingException</t>
        </is>
      </c>
      <c r="C63" t="inlineStr">
        <is>
          <t>Bump boto3 from 1.28.27 to 1.28.35; Bumps [boto3](https://github.com/boto/boto3) from 1.28.27 to 1.28.35. &lt;details&gt;. &lt;summary&gt;Changelog&lt;/summary&gt;. &lt;p&gt;&lt;em&gt;Sourced from &lt;a href="https://github.com/boto/boto3/blob/develop/CHANGELOG.rst"&gt;boto3's changelog&lt;/a&gt;.&lt;/em&gt;&lt;/p&gt;. &lt;blockquote&gt;. &lt;h1&gt;1.28.35&lt;/h1&gt;. &lt;ul&gt;. &lt;li&gt;api-change:&lt;code&gt;cloudtrail&lt;/code&gt;: [&lt;code&gt;botocore&lt;/code&gt;] Add ThrottlingException with error code 429 to handle CloudTrail Delegated Admin request rate exceeded on organization resources.&lt;/li&gt;. &lt;li&gt;api-change:&lt;code&gt;cloudwatch&lt;/code&gt;: [&lt;code&gt;botocore&lt;/code&gt;] Update cloudwatch client to latest version&lt;/li&gt;. &lt;li&gt;api-change:&lt;code&gt;detective&lt;/code&gt;: [&lt;code&gt;botocore&lt;/code&gt;] Added protections to interacting with fields containing customer information.&lt;/li&gt;. &lt;/ul&gt;. &lt;h1&gt;1.28.34&lt;/h1&gt;. &lt;ul&gt;. &lt;li&gt;api-change:&lt;code&gt;ec2&lt;/code&gt;: [&lt;code&gt;botocore&lt;/code&gt;] Amazon EC2 M7a instances, powered by 4th generation AMD EPYC processors, deliver up to 50% higher performance compared to M6a instances. Amazon EC2 Hpc7a instances, powered by 4th Gen AMD EPYC processors, deliver up to 2.5x better performance compared to Amazon EC2 Hpc6a instances.&lt;/li&gt;. &lt;li&gt;api-change:&lt;code&gt;glue&lt;/code&gt;: [&lt;code&gt;botocore&lt;/code&gt;] Added API attributes that help in the monitoring of sessions.&lt;/li&gt;. &lt;li&gt;api-change:&lt;code&gt;mediaconvert&lt;/code&gt;: [&lt;code&gt;botocore&lt;/code&gt;] This release includes additional audio channel tags in Quicktime outputs, support for film grain synthesis for AV1 outputs, ability to create audio-only FLAC outputs, and ability to specify Amazon S3 destination storage class.&lt;/li&gt;. &lt;li&gt;api-change:&lt;code&gt;medialive&lt;/code&gt;: [&lt;code&gt;botocore&lt;/code&gt;] MediaLive now supports passthrough of KLV data to a HLS output group with a TS container. MediaLive now supports setting an attenuation mode for AC3 audio when the coding mode is 3/2 LFE. MediaLive now supports specifying whether to include filler NAL units in RTMP output group settings.&lt;/li&gt;. &lt;li&gt;api-change:&lt;code&gt;mediatailor&lt;/code&gt;: [&lt;code&gt;botocore&lt;/code&gt;] Adds new s</t>
        </is>
      </c>
      <c r="D63" t="inlineStr">
        <is>
          <t>pr_corpus</t>
        </is>
      </c>
      <c r="E63">
        <f>HYPERLINK("https://github.com/saleor/saleor/pull/13802", "https://github.com/saleor/saleor/pull/13802")</f>
        <v/>
      </c>
      <c r="F63" t="inlineStr"/>
      <c r="G63" t="inlineStr"/>
      <c r="H63" t="inlineStr"/>
    </row>
    <row r="64">
      <c r="A64" t="n">
        <v>125</v>
      </c>
      <c r="B64" t="inlineStr">
        <is>
          <t>SSRF</t>
        </is>
      </c>
      <c r="C64" t="inlineStr">
        <is>
          <t>Add semgrep rules for IP filter feature; This adds semgrep rules for the newly added IP filter feature (https://github.com/saleor/saleor/pull/13891). This defines semgrep (https://semgrep.dev/) rules that will reject if the code uses the `requests` library instead of `HTTPClient`. Example usage and output:. ```. $ python -m pre_commit run semgrep . semgrep..................................................................Failed. . ┌────────────────┐. │ 1 Code Finding │. └────────────────┘. . saleor/settings.py . no-requests-lib . In order to not introduce SSRF vulnerabilities, the `requests` library. shouldn't be used . directly. Replace its usage(s) by `HTTPClient.send_request(...)`. . . ▶▶┆ Autofix ▶ . s/(\s*)[a-z]+\.([a-z]+)\(((.|\n)*)\)/\1safe_requests_generic("\2",\3)/g . 820┆ requests.get(). $ python -m pre_commit run semgrep --all. semgrep..................................................................Failed. - hook id: semgrep. - exit code: 1. ┌────────────────┐. │ 1 Code Finding │. └────────────────┘. . saleor/settings.py . no-requests-lib . In order to not introduce SSRF vulnerabilities, the `requests` library. shouldn't be used . directly. Replace its usage(s) by `HTTPClient.send_request(...)`. . . ▶▶┆ Autofix ▶ . s/(\s*)[a-z]+\.([a-z]+)\(((.|\n)*)\)/\1safe_requests_generic("\2",\3)/g . 820┆ requests.get().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t>
        </is>
      </c>
      <c r="D64" t="inlineStr">
        <is>
          <t>pr_corpus</t>
        </is>
      </c>
      <c r="E64">
        <f>HYPERLINK("https://github.com/saleor/saleor/pull/13929", "https://github.com/saleor/saleor/pull/13929")</f>
        <v/>
      </c>
      <c r="F64" t="inlineStr"/>
      <c r="G64" t="inlineStr"/>
      <c r="H64" t="inlineStr"/>
    </row>
    <row r="65">
      <c r="A65" t="n">
        <v>126</v>
      </c>
      <c r="B65" t="inlineStr">
        <is>
          <t>SSRF</t>
        </is>
      </c>
      <c r="C65" t="inlineStr">
        <is>
          <t xml:space="preserve">eature (https://github.com/saleor/saleor/pull/13891). This defines semgrep (https://semgrep.dev/) rules that will reject if the code uses the `requests` library instead of `HTTPClient`. Example usage and output:. ```. $ python -m pre_commit run semgrep . semgrep..................................................................Failed. . ┌────────────────┐. │ 1 Code Finding │. └────────────────┘. . saleor/settings.py . no-requests-lib . In order to not introduce SSRF vulnerabilities, the `requests` library. shouldn't be used . directly. Replace its usage(s) by `HTTPClient.send_request(...)`. . . ▶▶┆ Autofix ▶ . s/(\s*)[a-z]+\.([a-z]+)\(((.|\n)*)\)/\1safe_requests_generic("\2",\3)/g . 820┆ requests.get(). $ python -m pre_commit run semgrep --all. semgrep..................................................................Failed. - hook id: semgrep. - exit code: 1. ┌────────────────┐. │ 1 Code Finding │. └────────────────┘. . saleor/settings.py . no-requests-lib . In order to not introduce SSRF vulnerabilities, the `requests` library. shouldn't be used . directly. Replace its usage(s) by `HTTPClient.send_request(...)`. . . ▶▶┆ Autofix ▶ . s/(\s*)[a-z]+\.([a-z]+)\(((.|\n)*)\)/\1safe_requests_generic("\2",\3)/g . 820┆ requests.get().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t>
        </is>
      </c>
      <c r="D65" t="inlineStr">
        <is>
          <t>pr_corpus</t>
        </is>
      </c>
      <c r="E65">
        <f>HYPERLINK("https://github.com/saleor/saleor/pull/13929", "https://github.com/saleor/saleor/pull/13929")</f>
        <v/>
      </c>
      <c r="F65" t="inlineStr"/>
      <c r="G65" t="inlineStr"/>
      <c r="H65" t="inlineStr"/>
    </row>
    <row r="66">
      <c r="A66" t="n">
        <v>135</v>
      </c>
      <c r="B66" t="inlineStr">
        <is>
          <t>exponential backoff</t>
        </is>
      </c>
      <c r="C66" t="inlineStr">
        <is>
          <t>Adding Contact Flow metrics to the GetMetricDataV2 API&lt;/li&gt;. &lt;li&gt;api-change:&lt;code&gt;kafka&lt;/code&gt;: AWS MSK support for Broker Removal.&lt;/li&gt;. &lt;li&gt;api-change:&lt;code&gt;mwaa&lt;/code&gt;: Amazon MWAA now supports Airflow web server auto scaling to automatically handle increased demand from REST APIs, Command Line Interface (CLI), or more Airflow User Interface (UI) users. Customers can specify maximum and minimum web server instances during environment creation and update workflow.&lt;/li&gt;. &lt;li&gt;api-change:&lt;code&gt;quicksight&lt;/code&gt;: This release adds DescribeKeyRegistration and UpdateKeyRegistration APIs to manage QuickSight Customer Managed Keys (CMK).&lt;/li&gt;. &lt;li&gt;api-change:&lt;code&gt;sagemaker&lt;/code&gt;: Introduced WorkerAccessConfiguration to SageMaker Workteam. This allows customers to configure resource access for workers in a workteam.&lt;/li&gt;. &lt;li&gt;api-change:&lt;code&gt;secretsmanager&lt;/code&gt;: Documentation updates for AWS Secrets Manager&lt;/li&gt;. &lt;li&gt;bugfix:retries: Fix backoff calculation for truncated binary exponential backoff (&lt;code&gt;[#3178](https://github.com/boto/botocore/issues/3178) &amp;lt;https://github.com/boto/botocore/issues/3178&amp;gt;&lt;/code&gt;__)&lt;/li&gt;. &lt;/ul&gt;. &lt;h1&gt;1.34.106&lt;/h1&gt;. &lt;ul&gt;. &lt;li&gt;api-change:&lt;code&gt;bedrock-agent-runtime&lt;/code&gt;: Updating Bedrock Knowledge Base Metadata &amp;amp; Filters feature with two new filters listContains and stringContains&lt;/li&gt;. &lt;li&gt;api-change:&lt;code&gt;codebuild&lt;/code&gt;: CodeBuild Reserved Capacity VPC Support&lt;/li&gt;. &lt;li&gt;api-change:&lt;code&gt;datasync&lt;/code&gt;: Task executions now display a CANCELLING status when an execution is in the process of being cancelled.&lt;/li&gt;. &lt;li&gt;api-change:&lt;code&gt;grafana&lt;/code&gt;: This release adds new ServiceAccount and ServiceAccountToken APIs.&lt;/li&gt;. &lt;li&gt;api-change:&lt;code&gt;medical-imaging&lt;/code&gt;: Added support for importing medical imaging data from Amazon S3 buckets across accounts and regions.&lt;/li&gt;. &lt;li&gt;api-change:&lt;code&gt;securityhub&lt;/code&gt;: Documentation-only update for AWS Security Hub&lt;/li&gt;. &lt;/ul&gt;. &lt;h1&gt;1.34.105&lt;/h1&gt;. &lt;ul&gt;. &lt;li&gt;api-change:&lt;code&gt;connect&lt;/code</t>
        </is>
      </c>
      <c r="D66" t="inlineStr">
        <is>
          <t>pr_corpus</t>
        </is>
      </c>
      <c r="E66">
        <f>HYPERLINK("https://github.com/saleor/saleor/pull/16019", "https://github.com/saleor/saleor/pull/16019")</f>
        <v/>
      </c>
      <c r="F66" t="inlineStr"/>
      <c r="G66" t="inlineStr"/>
      <c r="H66" t="inlineStr"/>
    </row>
    <row r="67">
      <c r="A67" t="n">
        <v>136</v>
      </c>
      <c r="B67" t="inlineStr">
        <is>
          <t>exponential backoff</t>
        </is>
      </c>
      <c r="C67" t="inlineStr">
        <is>
          <t>de&gt;b5b3019&lt;/code&gt;&lt;/a&gt; Update to latest models&lt;/li&gt;. &lt;li&gt;&lt;a href="https://github.com/boto/botocore/commit/7e3539ec500f7dc055d41137d8e3ccbd167ba346"&gt;&lt;code&gt;7e3539e&lt;/code&gt;&lt;/a&gt; Merge branch 'release-1.34.107'&lt;/li&gt;. &lt;li&gt;&lt;a href="https://github.com/boto/botocore/commit/e941ed02872238ff0d1f3082cbd082c175f31889"&gt;&lt;code&gt;e941ed0&lt;/code&gt;&lt;/a&gt; Merge branch 'release-1.34.107' into develop&lt;/li&gt;. &lt;li&gt;&lt;a href="https://github.com/boto/botocore/commit/155bd6fb708bd8fe976b21fb612d53fdda81777f"&gt;&lt;code&gt;155bd6f&lt;/code&gt;&lt;/a&gt; Bumping version to 1.34.107&lt;/li&gt;. &lt;li&gt;&lt;a href="https://github.com/boto/botocore/commit/2740671114642e5f5e009873b67b9b9f489a708a"&gt;&lt;code&gt;2740671&lt;/code&gt;&lt;/a&gt; Update endpoints model&lt;/li&gt;. &lt;li&gt;&lt;a href="https://github.com/boto/botocore/commit/315dd4f3140d609b2cedb9459d9b73c19644e4db"&gt;&lt;code&gt;315dd4f&lt;/code&gt;&lt;/a&gt; Update to latest models&lt;/li&gt;. &lt;li&gt;&lt;a href="https://github.com/boto/botocore/commit/70514effeb6a77e12993c0fbaa907c0b92aae342"&gt;&lt;code&gt;70514ef&lt;/code&gt;&lt;/a&gt; Fix calculation of truncated binary exponential backoff (&lt;a href="https://redirect.github.com/boto/botocore/issues/3178"&gt;#3178&lt;/a&gt;)&lt;/li&gt;. &lt;li&gt;Additional commits viewable in &lt;a href="https://github.com/boto/botocore/compare/1.34.74...1.34.108"&gt;compare view&lt;/a&gt;&lt;/li&gt;. &lt;/ul&gt;. &lt;/details&gt;. &lt;br /&gt;. [![Dependabot compatibility score](https://dependabot-badges.githubapp.com/badges/compatibility_score?dependency-name=botocore&amp;package-manager=pip&amp;previous-version=1.34.74&amp;new-version=1.34.108)](https://docs.github.com/en/github/managing-security-vulnerabilities/about-dependabot-security-updates#about-compatibility-scor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t>
        </is>
      </c>
      <c r="D67" t="inlineStr">
        <is>
          <t>pr_corpus</t>
        </is>
      </c>
      <c r="E67">
        <f>HYPERLINK("https://github.com/saleor/saleor/pull/16019", "https://github.com/saleor/saleor/pull/16019")</f>
        <v/>
      </c>
      <c r="F67" t="inlineStr"/>
      <c r="G67" t="inlineStr"/>
      <c r="H67" t="inlineStr"/>
    </row>
    <row r="68">
      <c r="A68" t="n">
        <v>138</v>
      </c>
      <c r="B68" t="inlineStr">
        <is>
          <t>throttling</t>
        </is>
      </c>
      <c r="C68" t="inlineStr">
        <is>
          <t>Implement login throttling; This PR implements login throttling. Details can be found in [RFC](https://github.com/saleor/saleor/discussions/16201). ### Flow. ```mermaid. flowchart TD. A("createToken"). G("Increase attempts number for case A"). I("Increase attempts number for case B"). B("Lookup cache for blocked IP"). C{"Is user blocked?"}. D("Raise INVALID_CREDENTIALS error"). E{"Log in attempt"}. F("Return token"). H{"Does username exist?"}. L("Reset attempts"). M("Calculate and block next attempt"). Y("Raise LOGIN_ATTEMPT_DELAYED error"). Z("Block next attempt by min value"). A --&gt; B --&gt; C -- yes --&gt; Y. C -- no --&gt; Z --&gt; E. E -- success --&gt; L --&gt; F. E -- fail --&gt; G --&gt; H. H -- yes --&gt; I --&gt; M. H -- no --&gt; M. M --&gt; D.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https://github.com/saleor/saleor-docs/pull/1212.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 The solution was tes</t>
        </is>
      </c>
      <c r="D68" t="inlineStr">
        <is>
          <t>pr_corpus</t>
        </is>
      </c>
      <c r="E68">
        <f>HYPERLINK("https://github.com/saleor/saleor/pull/16219", "https://github.com/saleor/saleor/pull/16219")</f>
        <v/>
      </c>
      <c r="F68" t="inlineStr"/>
      <c r="G68" t="inlineStr"/>
      <c r="H68" t="inlineStr"/>
    </row>
    <row r="69">
      <c r="A69" t="n">
        <v>139</v>
      </c>
      <c r="B69" t="inlineStr">
        <is>
          <t>throttling</t>
        </is>
      </c>
      <c r="C69" t="inlineStr">
        <is>
          <t>Implement login throttling; This PR implements login throttling. Details can be found in [RFC](https://github.com/saleor/saleor/discussions/16201). ### Flow. ```mermaid. flowchart TD. A("createToken"). G("Increase attempts number for case A"). I("Increase attempts number for case B"). B("Lookup cache for blocked IP"). C{"Is user blocked?"}. D("Raise INVALID_CREDENTIALS error"). E{"Log in attempt"}. F("Return token"). H{"Does username exist?"}. L("Reset attempts"). M("Calculate and block next attempt"). Y("Raise LOGIN_ATTEMPT_DELAYED error"). Z("Block next attempt by min value"). A --&gt; B --&gt; C -- yes --&gt; Y. C -- no --&gt; Z --&gt; E. E -- success --&gt; L --&gt; F. E -- fail --&gt; G --&gt; H. H -- yes --&gt; I --&gt; M. H -- no --&gt; M. M --&gt; D.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https://github.com/saleor/saleor-docs/pull/1212.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 The solution was tes</t>
        </is>
      </c>
      <c r="D69" t="inlineStr">
        <is>
          <t>pr_corpus</t>
        </is>
      </c>
      <c r="E69">
        <f>HYPERLINK("https://github.com/saleor/saleor/pull/16219", "https://github.com/saleor/saleor/pull/16219")</f>
        <v/>
      </c>
      <c r="F69" t="inlineStr"/>
      <c r="G69" t="inlineStr"/>
      <c r="H69" t="inlineStr"/>
    </row>
    <row r="70">
      <c r="A70" t="n">
        <v>140</v>
      </c>
      <c r="B70" t="inlineStr">
        <is>
          <t>throttling</t>
        </is>
      </c>
      <c r="C70" t="inlineStr">
        <is>
          <t>Implement login throttling; This PR implements login throttling. Details can be found in [RFC](https://github.com/saleor/saleor/discussions/16201). Port to: https://github.com/saleor/saleor/pull/16219.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0" t="inlineStr">
        <is>
          <t>pr_corpus</t>
        </is>
      </c>
      <c r="E70">
        <f>HYPERLINK("https://github.com/saleor/saleor/pull/16261", "https://github.com/saleor/saleor/pull/16261")</f>
        <v/>
      </c>
      <c r="F70" t="inlineStr"/>
      <c r="G70" t="inlineStr"/>
      <c r="H70" t="inlineStr"/>
    </row>
    <row r="71">
      <c r="A71" t="n">
        <v>141</v>
      </c>
      <c r="B71" t="inlineStr">
        <is>
          <t>throttling</t>
        </is>
      </c>
      <c r="C71" t="inlineStr">
        <is>
          <t>Implement login throttling; This PR implements login throttling. Details can be found in [RFC](https://github.com/saleor/saleor/discussions/16201). Port to: https://github.com/saleor/saleor/pull/16219.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1" t="inlineStr">
        <is>
          <t>pr_corpus</t>
        </is>
      </c>
      <c r="E71">
        <f>HYPERLINK("https://github.com/saleor/saleor/pull/16261", "https://github.com/saleor/saleor/pull/16261")</f>
        <v/>
      </c>
      <c r="F71" t="inlineStr"/>
      <c r="G71" t="inlineStr"/>
      <c r="H71" t="inlineStr"/>
    </row>
    <row r="72">
      <c r="A72" t="n">
        <v>142</v>
      </c>
      <c r="B72" t="inlineStr">
        <is>
          <t>throttling</t>
        </is>
      </c>
      <c r="C72" t="inlineStr">
        <is>
          <t>. &lt;!-- If changes in docs are not required, please mention that in the description. --&gt;. - [ ] Link to documentation: https://docs.google.com/document/d/137G3aHZ-aMdV7JFDzgkWsygjUHoL2NTy/edit?usp=sharing&amp;ouid=101128278685376508073&amp;rtpof=true&amp;sd=true.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 Hello! First of all thank you for the contribution! Regarding the PR, I will close this one, as we are doing the changes for the response time in other place. Please also don't make target branch as other feature branch unless for specific reason, as it is hard to distinguish actual changes made here. Regarding the solutions from your changes, unfortunately getting all users from the database is not the way to go for this, and this should not be done in throttling logic as well. &gt; Hello! First of all thank you for the contribution! Regarding the PR, I will close this one, as we are doing the changes for the response time in other place. Please also don't make target branch as other feature branch unless for specific reason, as it is hard to distinguish actual changes made here. &gt; . &gt; Regarding the solutions from your changes, unfortunately getting all users from the database is not the way to go for this, and this should not be done in throttling logic as well. Thanks for the feedback. I would like to know where is the place that I can make my contribution.</t>
        </is>
      </c>
      <c r="D72" t="inlineStr">
        <is>
          <t>pr_corpus</t>
        </is>
      </c>
      <c r="E72">
        <f>HYPERLINK("https://github.com/saleor/saleor/pull/16287", "https://github.com/saleor/saleor/pull/16287")</f>
        <v/>
      </c>
      <c r="F72" t="inlineStr"/>
      <c r="G72" t="inlineStr"/>
      <c r="H72" t="inlineStr"/>
    </row>
    <row r="73">
      <c r="A73" t="n">
        <v>143</v>
      </c>
      <c r="B73" t="inlineStr">
        <is>
          <t>throttling</t>
        </is>
      </c>
      <c r="C73" t="inlineStr">
        <is>
          <t>. &lt;!-- If changes in docs are not required, please mention that in the description. --&gt;. - [ ] Link to documentation: https://docs.google.com/document/d/137G3aHZ-aMdV7JFDzgkWsygjUHoL2NTy/edit?usp=sharing&amp;ouid=101128278685376508073&amp;rtpof=true&amp;sd=true.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 Hello! First of all thank you for the contribution! Regarding the PR, I will close this one, as we are doing the changes for the response time in other place. Please also don't make target branch as other feature branch unless for specific reason, as it is hard to distinguish actual changes made here. Regarding the solutions from your changes, unfortunately getting all users from the database is not the way to go for this, and this should not be done in throttling logic as well. &gt; Hello! First of all thank you for the contribution! Regarding the PR, I will close this one, as we are doing the changes for the response time in other place. Please also don't make target branch as other feature branch unless for specific reason, as it is hard to distinguish actual changes made here. &gt; . &gt; Regarding the solutions from your changes, unfortunately getting all users from the database is not the way to go for this, and this should not be done in throttling logic as well. Thanks for the feedback. I would like to know where is the place that I can make my contribution.</t>
        </is>
      </c>
      <c r="D73" t="inlineStr">
        <is>
          <t>pr_corpus</t>
        </is>
      </c>
      <c r="E73">
        <f>HYPERLINK("https://github.com/saleor/saleor/pull/16287", "https://github.com/saleor/saleor/pull/16287")</f>
        <v/>
      </c>
      <c r="F73" t="inlineStr"/>
      <c r="G73" t="inlineStr"/>
      <c r="H73" t="inlineStr"/>
    </row>
    <row r="74">
      <c r="A74" t="n">
        <v>153</v>
      </c>
      <c r="B74" t="inlineStr">
        <is>
          <t>deflate</t>
        </is>
      </c>
      <c r="C74" t="inlineStr">
        <is>
          <t>Bump gunicorn from 22.0.0 to 23.0.0; Bumps [gunicorn](https://github.com/benoitc/gunicorn) from 22.0.0 to 23.0.0. &lt;details&gt;. &lt;summary&gt;Release notes&lt;/summary&gt;. &lt;p&gt;&lt;em&gt;Sourced from &lt;a href="https://github.com/benoitc/gunicorn/releases"&gt;gunicorn's releases&lt;/a&gt;.&lt;/em&gt;&lt;/p&gt;. &lt;blockquote&gt;. &lt;h2&gt;23.0.0&lt;/h2&gt;. &lt;p&gt;Gunicorn 23.0.0 has been released. This version improve HTTP 1.1. support and which improve safety&lt;/p&gt;. &lt;p&gt;You're invited to upgrade asap your own installation.&lt;/p&gt;. &lt;h1&gt;23.0.0 - 2024-08-10&lt;/h1&gt;. &lt;ul&gt;. &lt;li&gt;minor docs fixes (:pr:&lt;code&gt;3217&lt;/code&gt;, :pr:&lt;code&gt;3089&lt;/code&gt;, :pr:&lt;code&gt;3167&lt;/code&gt;)&lt;/li&gt;. &lt;li&gt;worker_class parameter accepts a class (:pr:&lt;code&gt;3079&lt;/code&gt;)&lt;/li&gt;. &lt;li&gt;fix deadlock if request terminated during chunked parsing (:pr:&lt;code&gt;2688&lt;/code&gt;)&lt;/li&gt;. &lt;li&gt;permit receiving Transfer-Encodings: compress, deflate, gzip (:pr:&lt;code&gt;3261&lt;/code&gt;)&lt;/li&gt;. &lt;li&gt;permit Transfer-Encoding headers specifying multiple encodings. note: no parameters, still (:pr:&lt;code&gt;3261&lt;/code&gt;)&lt;/li&gt;. &lt;li&gt;sdist generation now explicitly excludes sphinx build folder (:pr:&lt;code&gt;3257&lt;/code&gt;)&lt;/li&gt;. &lt;li&gt;decode bytes-typed status (as can be passed by gevent) as utf-8 instead of raising &lt;code&gt;TypeError&lt;/code&gt; (:pr:&lt;code&gt;2336&lt;/code&gt;)&lt;/li&gt;. &lt;li&gt;raise correct Exception when encounting invalid chunked requests (:pr:&lt;code&gt;3258&lt;/code&gt;)&lt;/li&gt;. &lt;li&gt;the SCRIPT_NAME and PATH_INFO headers, when received from allowed forwarders, are no longer restricted for containing an underscore (:pr:&lt;code&gt;3192&lt;/code&gt;)&lt;/li&gt;. &lt;li&gt;include IPv6 loopback address &lt;code&gt;[::1]&lt;/code&gt; in default for :ref:&lt;code&gt;forwarded-allow-ips&lt;/code&gt; and :ref:&lt;code&gt;proxy-allow-ips&lt;/code&gt; (:pr:&lt;code&gt;3192&lt;/code&gt;)&lt;/li&gt;. &lt;/ul&gt;. &lt;p&gt;** NOTE **&lt;/p&gt;. &lt;ul&gt;. &lt;li&gt;The SCRIPT_NAME change mitigates a regression that appeared first in the 22.0.0 release&lt;/li&gt;. &lt;li&gt;Review your :ref:&lt;code&gt;forwarded-allow-ips&lt;/code&gt; setting if you are still not seeing the SCRIPT_NAME transmitted&lt;/li&gt;. &lt;li&gt;Review your :ref:&lt;code&gt;forwarder-headers&lt;/code&gt; setting if you are missing header</t>
        </is>
      </c>
      <c r="D74" t="inlineStr">
        <is>
          <t>pr_corpus</t>
        </is>
      </c>
      <c r="E74">
        <f>HYPERLINK("https://github.com/saleor/saleor/pull/16712", "https://github.com/saleor/saleor/pull/16712")</f>
        <v/>
      </c>
      <c r="F74" t="inlineStr"/>
      <c r="G74" t="inlineStr"/>
      <c r="H74" t="inlineStr"/>
    </row>
    <row r="75">
      <c r="A75" t="n">
        <v>154</v>
      </c>
      <c r="B75" t="inlineStr">
        <is>
          <t>gzip</t>
        </is>
      </c>
      <c r="C75" t="inlineStr">
        <is>
          <t>Bump gunicorn from 22.0.0 to 23.0.0; Bumps [gunicorn](https://github.com/benoitc/gunicorn) from 22.0.0 to 23.0.0. &lt;details&gt;. &lt;summary&gt;Release notes&lt;/summary&gt;. &lt;p&gt;&lt;em&gt;Sourced from &lt;a href="https://github.com/benoitc/gunicorn/releases"&gt;gunicorn's releases&lt;/a&gt;.&lt;/em&gt;&lt;/p&gt;. &lt;blockquote&gt;. &lt;h2&gt;23.0.0&lt;/h2&gt;. &lt;p&gt;Gunicorn 23.0.0 has been released. This version improve HTTP 1.1. support and which improve safety&lt;/p&gt;. &lt;p&gt;You're invited to upgrade asap your own installation.&lt;/p&gt;. &lt;h1&gt;23.0.0 - 2024-08-10&lt;/h1&gt;. &lt;ul&gt;. &lt;li&gt;minor docs fixes (:pr:&lt;code&gt;3217&lt;/code&gt;, :pr:&lt;code&gt;3089&lt;/code&gt;, :pr:&lt;code&gt;3167&lt;/code&gt;)&lt;/li&gt;. &lt;li&gt;worker_class parameter accepts a class (:pr:&lt;code&gt;3079&lt;/code&gt;)&lt;/li&gt;. &lt;li&gt;fix deadlock if request terminated during chunked parsing (:pr:&lt;code&gt;2688&lt;/code&gt;)&lt;/li&gt;. &lt;li&gt;permit receiving Transfer-Encodings: compress, deflate, gzip (:pr:&lt;code&gt;3261&lt;/code&gt;)&lt;/li&gt;. &lt;li&gt;permit Transfer-Encoding headers specifying multiple encodings. note: no parameters, still (:pr:&lt;code&gt;3261&lt;/code&gt;)&lt;/li&gt;. &lt;li&gt;sdist generation now explicitly excludes sphinx build folder (:pr:&lt;code&gt;3257&lt;/code&gt;)&lt;/li&gt;. &lt;li&gt;decode bytes-typed status (as can be passed by gevent) as utf-8 instead of raising &lt;code&gt;TypeError&lt;/code&gt; (:pr:&lt;code&gt;2336&lt;/code&gt;)&lt;/li&gt;. &lt;li&gt;raise correct Exception when encounting invalid chunked requests (:pr:&lt;code&gt;3258&lt;/code&gt;)&lt;/li&gt;. &lt;li&gt;the SCRIPT_NAME and PATH_INFO headers, when received from allowed forwarders, are no longer restricted for containing an underscore (:pr:&lt;code&gt;3192&lt;/code&gt;)&lt;/li&gt;. &lt;li&gt;include IPv6 loopback address &lt;code&gt;[::1]&lt;/code&gt; in default for :ref:&lt;code&gt;forwarded-allow-ips&lt;/code&gt; and :ref:&lt;code&gt;proxy-allow-ips&lt;/code&gt; (:pr:&lt;code&gt;3192&lt;/code&gt;)&lt;/li&gt;. &lt;/ul&gt;. &lt;p&gt;** NOTE **&lt;/p&gt;. &lt;ul&gt;. &lt;li&gt;The SCRIPT_NAME change mitigates a regression that appeared first in the 22.0.0 release&lt;/li&gt;. &lt;li&gt;Review your :ref:&lt;code&gt;forwarded-allow-ips&lt;/code&gt; setting if you are still not seeing the SCRIPT_NAME transmitted&lt;/li&gt;. &lt;li&gt;Review your :ref:&lt;code&gt;forwarder-headers&lt;/code&gt; setting if you are missing header</t>
        </is>
      </c>
      <c r="D75" t="inlineStr">
        <is>
          <t>pr_corpus</t>
        </is>
      </c>
      <c r="E75">
        <f>HYPERLINK("https://github.com/saleor/saleor/pull/16712", "https://github.com/saleor/saleor/pull/16712")</f>
        <v/>
      </c>
      <c r="F75" t="inlineStr"/>
      <c r="G75" t="inlineStr"/>
      <c r="H75" t="inlineStr"/>
    </row>
    <row r="76">
      <c r="A76" t="n">
        <v>158</v>
      </c>
      <c r="B76" t="inlineStr">
        <is>
          <t>throttling</t>
        </is>
      </c>
      <c r="C76" t="inlineStr">
        <is>
          <t>Adjust time execution in account related mutations; Introduce good practice to remove different time execution in account related mutations depending if user exists etc. to prevent timing attacks. Benchmarks done on local machine with 10 attempts for each case and calculated the mean. We are expecting to see similar timing in column `after` for different cases with existing emails and usage of wrong/correct password. RequestPasswordReset mutation:. | Case | Before | After |. | - | - | - |. | email exists | 112ms | 54ms |. | email exists - hit the reset password limit | 29ms | 55ms |. | email doesn't exists | 24ms | 54ms | . CreateToken mutation (note: You can run into throttling mechanism while performing similar tests for the last two cases. They were excluded from calculating mean of the tests (reattempted the time measurement) as it's expected to get faster execution time when hitting limit for failed login attempts) :. | Case | Before | After |. | - | - | - |. | email exists correct password | 213ms | 209ms |. | email exists incorrect password | 203ms | 204ms |. | email doesn't exists | 24ms | 206ms |. AccountRegister mutation:. | Case | Before | After |. | - | - | - |. | email exists | 43ms | 228ms |. | email doesn't exists | 257ms | 234ms |. And mutations that weren't changed in this PR. SetPassword mutation:. | Case | Before | After |. | - | - | - |. | email exists | 23ms | 20ms |. | email doesn't exists | 21ms | 22ms |. ConfirmAccount mutation:. | Case | Before | After |. | - | - | - |. | email exists | 23ms | 26ms |. | email doesn't exists | 25ms | 24ms |.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t>
        </is>
      </c>
      <c r="D76" t="inlineStr">
        <is>
          <t>pr_corpus</t>
        </is>
      </c>
      <c r="E76">
        <f>HYPERLINK("https://github.com/saleor/saleor/pull/16936", "https://github.com/saleor/saleor/pull/16936")</f>
        <v/>
      </c>
      <c r="F76" t="inlineStr"/>
      <c r="G76" t="inlineStr"/>
      <c r="H76" t="inlineStr"/>
    </row>
    <row r="77">
      <c r="A77" t="n">
        <v>171</v>
      </c>
      <c r="B77" t="inlineStr">
        <is>
          <t>gzip</t>
        </is>
      </c>
      <c r="C77" t="inlineStr">
        <is>
          <t>Remove reference cycle in gzip; I want to merge this change because it allows memory to be freed immediately without needing a deep garbage collection cycle. Fix for: https://github.com/python/cpython/issues/129640. Garbage before:. ![garbage_before](https://github.com/user-attachments/assets/53f43dec-43bd-4ff3-bd94-0a48ccf5860b). Garbage after is empty:. ![garbage_after](https://github.com/user-attachments/assets/ed7b5776-b77f-4643-b5bd-7414f077dbf0).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7" t="inlineStr">
        <is>
          <t>pr_corpus</t>
        </is>
      </c>
      <c r="E77">
        <f>HYPERLINK("https://github.com/saleor/saleor/pull/17318", "https://github.com/saleor/saleor/pull/17318")</f>
        <v/>
      </c>
      <c r="F77" t="inlineStr"/>
      <c r="G77" t="inlineStr"/>
      <c r="H77" t="inlineStr"/>
    </row>
    <row r="78">
      <c r="A78" t="n">
        <v>172</v>
      </c>
      <c r="B78" t="inlineStr">
        <is>
          <t>gzip</t>
        </is>
      </c>
      <c r="C78" t="inlineStr">
        <is>
          <t>Release 3.20.69; * Fix checkout order line creation in case of empty `ProductTranslation` by @IKarbowiak in #17319. * Update test_create_transaction_event_message_limit_exceeded by @IKarbowiak in #17060. * Remove reference cycle in gzip by @fowczarek in #17318. * Adjust order fulfillment by @IKarbowiak in #17300 . * Move source-service-name from http to GraphQL span by @fowczarek in #17316. * Remove reference cycle in Django DB by @fowczarek in #17313. * Remove reference cycle in Saleor context by @fowczarek in #17309. * Fix incorrect order for reordering collection products when sort_order is null by @korycins #17283.</t>
        </is>
      </c>
      <c r="D78" t="inlineStr">
        <is>
          <t>pr_corpus</t>
        </is>
      </c>
      <c r="E78">
        <f>HYPERLINK("https://github.com/saleor/saleor/pull/17322", "https://github.com/saleor/saleor/pull/17322")</f>
        <v/>
      </c>
      <c r="F78" t="inlineStr"/>
      <c r="G78" t="inlineStr"/>
      <c r="H78" t="inlineStr"/>
    </row>
    <row r="79">
      <c r="A79" t="n">
        <v>173</v>
      </c>
      <c r="B79" t="inlineStr">
        <is>
          <t>Gzip</t>
        </is>
      </c>
      <c r="C79" t="inlineStr">
        <is>
          <t>Remove reference cycle in Gzip; Port #17564. I want to merge this change because it allows memory to be freed immediately without needing a deep garbage collection cycle. Fix for: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9" t="inlineStr">
        <is>
          <t>pr_corpus</t>
        </is>
      </c>
      <c r="E79">
        <f>HYPERLINK("https://github.com/saleor/saleor/pull/17589", "https://github.com/saleor/saleor/pull/17589")</f>
        <v/>
      </c>
      <c r="F79" t="inlineStr"/>
      <c r="G79" t="inlineStr"/>
      <c r="H79" t="inlineStr"/>
    </row>
    <row r="80">
      <c r="A80" t="n">
        <v>174</v>
      </c>
      <c r="B80" t="inlineStr">
        <is>
          <t>Gzip</t>
        </is>
      </c>
      <c r="C80" t="inlineStr">
        <is>
          <t>Drop patch for reference cycles in Gzip; I want to merge this change because dropping patches for reference cycles in Gzip. . Python [3.12.10](https://docs.python.org/release/3.12.10/whatsnew/changelog.html#python-3-12-10) introduced a fix for reference cycles in Gzip. .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0" t="inlineStr">
        <is>
          <t>pr_corpus</t>
        </is>
      </c>
      <c r="E80">
        <f>HYPERLINK("https://github.com/saleor/saleor/pull/17610", "https://github.com/saleor/saleor/pull/17610")</f>
        <v/>
      </c>
      <c r="F80" t="inlineStr"/>
      <c r="G80" t="inlineStr"/>
      <c r="H80" t="inlineStr"/>
    </row>
    <row r="81">
      <c r="A81" t="n">
        <v>175</v>
      </c>
      <c r="B81" t="inlineStr">
        <is>
          <t>Gzip</t>
        </is>
      </c>
      <c r="C81" t="inlineStr">
        <is>
          <t>Drop patch for reference cycles in Gzip; I want to merge this change because dropping patches for reference cycles in Gzip. . Python [3.12.10](https://docs.python.org/release/3.12.10/whatsnew/changelog.html#python-3-12-10) introduced a fix for reference cycles in Gzip. .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1" t="inlineStr">
        <is>
          <t>pr_corpus</t>
        </is>
      </c>
      <c r="E81">
        <f>HYPERLINK("https://github.com/saleor/saleor/pull/17610", "https://github.com/saleor/saleor/pull/17610")</f>
        <v/>
      </c>
      <c r="F81" t="inlineStr"/>
      <c r="G81" t="inlineStr"/>
      <c r="H81" t="inlineStr"/>
    </row>
    <row r="82">
      <c r="A82" t="n">
        <v>176</v>
      </c>
      <c r="B82" t="inlineStr">
        <is>
          <t>Gzip</t>
        </is>
      </c>
      <c r="C82" t="inlineStr">
        <is>
          <t>Drop patch for reference cycles in Gzip; I want to merge this change because dropping patches for reference cycles in Gzip. . Python [3.12.10](https://docs.python.org/release/3.12.10/whatsnew/changelog.html#python-3-12-10) introduced a fix for reference cycles in Gzip. .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2" t="inlineStr">
        <is>
          <t>pr_corpus</t>
        </is>
      </c>
      <c r="E82">
        <f>HYPERLINK("https://github.com/saleor/saleor/pull/17610", "https://github.com/saleor/saleor/pull/17610")</f>
        <v/>
      </c>
      <c r="F82" t="inlineStr"/>
      <c r="G82" t="inlineStr"/>
      <c r="H82" t="inlineStr"/>
    </row>
    <row r="83">
      <c r="A83" t="n">
        <v>177</v>
      </c>
      <c r="B83" t="inlineStr">
        <is>
          <t>Gzip</t>
        </is>
      </c>
      <c r="C83" t="inlineStr">
        <is>
          <t>Drop patch for reference cycles in Gzip; Port #17610. I want to merge this change because dropping patches for reference cycles in Gzip. Python [3.12.10](https://docs.python.org/release/3.12.10/whatsnew/changelog.html#python-3-12-10) introduced a fix for reference cycles in Gzip.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3" t="inlineStr">
        <is>
          <t>pr_corpus</t>
        </is>
      </c>
      <c r="E83">
        <f>HYPERLINK("https://github.com/saleor/saleor/pull/17611", "https://github.com/saleor/saleor/pull/17611")</f>
        <v/>
      </c>
      <c r="F83" t="inlineStr"/>
      <c r="G83" t="inlineStr"/>
      <c r="H83" t="inlineStr"/>
    </row>
    <row r="84">
      <c r="A84" t="n">
        <v>178</v>
      </c>
      <c r="B84" t="inlineStr">
        <is>
          <t>Gzip</t>
        </is>
      </c>
      <c r="C84" t="inlineStr">
        <is>
          <t>Drop patch for reference cycles in Gzip; Port #17610. I want to merge this change because dropping patches for reference cycles in Gzip. Python [3.12.10](https://docs.python.org/release/3.12.10/whatsnew/changelog.html#python-3-12-10) introduced a fix for reference cycles in Gzip.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4" t="inlineStr">
        <is>
          <t>pr_corpus</t>
        </is>
      </c>
      <c r="E84">
        <f>HYPERLINK("https://github.com/saleor/saleor/pull/17611", "https://github.com/saleor/saleor/pull/17611")</f>
        <v/>
      </c>
      <c r="F84" t="inlineStr"/>
      <c r="G84" t="inlineStr"/>
      <c r="H84" t="inlineStr"/>
    </row>
    <row r="85">
      <c r="A85" t="n">
        <v>179</v>
      </c>
      <c r="B85" t="inlineStr">
        <is>
          <t>Gzip</t>
        </is>
      </c>
      <c r="C85" t="inlineStr">
        <is>
          <t>Drop patch for reference cycles in Gzip; Port #17610. I want to merge this change because dropping patches for reference cycles in Gzip. Python [3.12.10](https://docs.python.org/release/3.12.10/whatsnew/changelog.html#python-3-12-10) introduced a fix for reference cycles in Gzip. Fixed issue: https://github.com/python/cpython/issues/129640. &lt;!-- Please mention all relevant issue numbers. --&gt;. &lt;!-- GitHub issue number is required for external contributions.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5" t="inlineStr">
        <is>
          <t>pr_corpus</t>
        </is>
      </c>
      <c r="E85">
        <f>HYPERLINK("https://github.com/saleor/saleor/pull/17611", "https://github.com/saleor/saleor/pull/17611")</f>
        <v/>
      </c>
      <c r="F85" t="inlineStr"/>
      <c r="G85" t="inlineStr"/>
      <c r="H85" t="inlineStr"/>
    </row>
    <row r="86">
      <c r="A86" t="n">
        <v>180</v>
      </c>
      <c r="B86" t="inlineStr">
        <is>
          <t>Gzip</t>
        </is>
      </c>
      <c r="C86" t="inlineStr">
        <is>
          <t>Release 3.20.83; * Fix race condition in AccountRegister mutation - #17634 by @korycins . * Fix order.totalRefunded for fully-refunded payments - #17633 by @korycins . * Fix PromotionRule giftIds resolver - #17631 by @IKarbowiak . * Drop patch for reference cycles in Gzip - #17611 by @fowczarek . * Fix incorrect call of pluginsManager - #17599 by @korycins . * Fix PositiveDecimal scalar - #17596 by @lkostrowski .</t>
        </is>
      </c>
      <c r="D86" t="inlineStr">
        <is>
          <t>pr_corpus</t>
        </is>
      </c>
      <c r="E86">
        <f>HYPERLINK("https://github.com/saleor/saleor/pull/17666", "https://github.com/saleor/saleor/pull/17666")</f>
        <v/>
      </c>
      <c r="F86" t="inlineStr"/>
      <c r="G86" t="inlineStr"/>
      <c r="H86" t="inlineStr"/>
    </row>
    <row r="87">
      <c r="A87" t="n">
        <v>181</v>
      </c>
      <c r="B87" t="inlineStr">
        <is>
          <t>rate limits</t>
        </is>
      </c>
      <c r="C87" t="inlineStr">
        <is>
          <t xml:space="preserve">&lt;/strong&gt; add Jest configuration and comprehensive tests for utility functions in index.js to ensure functionality and reliability (&lt;a href="https://github.com/SethCohen/github-releases-to-discord/commit/0559b87ee8fad6482e7ed4431329fd22f6593a9a"&gt;0559b87&lt;/a&gt;)&lt;/li&gt;. &lt;/ul&gt;. &lt;h3&gt;Miscellaneous&lt;/h3&gt;. &lt;ul&gt;. &lt;li&gt;added updated dependencies (&lt;a href="https://github.com/SethCohen/github-releases-to-discord/commit/067d2cb017f609a202547b5dbb457d91cfb6cf0c"&gt;067d2cb&lt;/a&gt;)&lt;/li&gt;. &lt;li&gt;&lt;strong&gt;package:&lt;/strong&gt; update &lt;code&gt;@​actions/github&lt;/code&gt; dependency to version 6.0.1 and add Jest as a dev dependency with a test script (&lt;a href="https://github.com/SethCohen/github-releases-to-discord/commit/0559b87ee8fad6482e7ed4431329fd22f6593a9a"&gt;0559b87&lt;/a&gt;)&lt;/li&gt;. &lt;/ul&gt;. &lt;h2&gt;v1.18.0&lt;/h2&gt;. &lt;h2&gt;&lt;a href="https://github.com/SethCohen/github-releases-to-discord/compare/v1.17.0...v1.18.0"&gt;1.18.0&lt;/a&gt; (2025-06-17)&lt;/h2&gt;. &lt;h3&gt;Features&lt;/h3&gt;. &lt;ul&gt;. &lt;li&gt;&lt;strong&gt;index.js:&lt;/strong&gt; enhance sendWebhook function to handle rate limits with retries for improved reliability when sending requests to Discord (&lt;a href="https://github.com/SethCohen/github-releases-to-discord/commit/feb5a402377bc3da9cb9ea788964ece4e56f48cd"&gt;feb5a40&lt;/a&gt;)&lt;/li&gt;. &lt;/ul&gt;. &lt;h3&gt;Miscellaneous&lt;/h3&gt;. &lt;ul&gt;. &lt;li&gt;remove unnecessary test file from .gitignore and add sample test release JSON for local testing (&lt;a href="https://github.com/SethCohen/github-releases-to-discord/commit/82d906cc6f29adbe413b3f26b55deafc3f08ceee"&gt;82d906c&lt;/a&gt;)&lt;/li&gt;. &lt;li&gt;update README for clarity and conciseness, improve formatting, and add new sections for better user guidance (&lt;a href="https://github.com/SethCohen/github-releases-to-discord/commit/82d906cc6f29adbe413b3f26b55deafc3f08ceee"&gt;82d906c&lt;/a&gt;)&lt;/li&gt;. &lt;/ul&gt;. &lt;h2&gt;v1.17.0&lt;/h2&gt;. &lt;h2&gt;&lt;a href="https://github.com/SethCohen/github-releases-to-discord/compare/v1.16.2...v1.17.0"&gt;1.17.0&lt;/a&gt; (2025-06-17)&lt;/h2&gt;. &lt;h3&gt;Features&lt;/h3&gt;. &lt;ul&gt;. &lt;li&gt;&lt;strong&gt;workflow:&lt;/strong&gt; add GitHub Actions workflow to automatically update SemVer tags </t>
        </is>
      </c>
      <c r="D87" t="inlineStr">
        <is>
          <t>pr_corpus</t>
        </is>
      </c>
      <c r="E87">
        <f>HYPERLINK("https://github.com/saleor/saleor/pull/18128", "https://github.com/saleor/saleor/pull/18128")</f>
        <v/>
      </c>
      <c r="F87" t="inlineStr"/>
      <c r="G87" t="inlineStr"/>
      <c r="H87" t="inlineStr"/>
    </row>
    <row r="88">
      <c r="A88" t="n">
        <v>182</v>
      </c>
      <c r="B88" t="inlineStr">
        <is>
          <t>rate limits</t>
        </is>
      </c>
      <c r="C88" t="inlineStr">
        <is>
          <t>&lt;li&gt;&lt;strong&gt;tests:&lt;/strong&gt; add Jest configuration and comprehensive tests for utility functions in index.js to ensure functionality and reliability (&lt;a href="https://github.com/SethCohen/github-releases-to-discord/commit/0559b87ee8fad6482e7ed4431329fd22f6593a9a"&gt;0559b87&lt;/a&gt;)&lt;/li&gt;. &lt;/ul&gt;. &lt;h3&gt;Miscellaneous&lt;/h3&gt;. &lt;ul&gt;. &lt;li&gt;added updated dependencies (&lt;a href="https://github.com/SethCohen/github-releases-to-discord/commit/067d2cb017f609a202547b5dbb457d91cfb6cf0c"&gt;067d2cb&lt;/a&gt;)&lt;/li&gt;. &lt;li&gt;&lt;strong&gt;package:&lt;/strong&gt; update &lt;code&gt;@​actions/github&lt;/code&gt; dependency to version 6.0.1 and add Jest as a dev dependency with a test script (&lt;a href="https://github.com/SethCohen/github-releases-to-discord/commit/0559b87ee8fad6482e7ed4431329fd22f6593a9a"&gt;0559b87&lt;/a&gt;)&lt;/li&gt;. &lt;/ul&gt;. &lt;h2&gt;&lt;a href="https://github.com/SethCohen/github-releases-to-discord/compare/v1.17.0...v1.18.0"&gt;1.18.0&lt;/a&gt; (2025-06-17)&lt;/h2&gt;. &lt;h3&gt;Features&lt;/h3&gt;. &lt;ul&gt;. &lt;li&gt;&lt;strong&gt;index.js:&lt;/strong&gt; enhance sendWebhook function to handle rate limits with retries for improved reliability when sending requests to Discord (&lt;a href="https://github.com/SethCohen/github-releases-to-discord/commit/feb5a402377bc3da9cb9ea788964ece4e56f48cd"&gt;feb5a40&lt;/a&gt;)&lt;/li&gt;. &lt;/ul&gt;. &lt;h3&gt;Miscellaneous&lt;/h3&gt;. &lt;ul&gt;. &lt;li&gt;remove unnecessary test file from .gitignore and add sample test release JSON for local testing (&lt;a href="https://github.com/SethCohen/github-releases-to-discord/commit/82d906cc6f29adbe413b3f26b55deafc3f08ceee"&gt;82d906c&lt;/a&gt;)&lt;/li&gt;. &lt;li&gt;update README for clarity and conciseness, improve formatting, and add new sections for better user guidance (&lt;a href="https://github.com/SethCohen/github-releases-to-discord/commit/82d906cc6f29adbe413b3f26b55deafc3f08ceee"&gt;82d906c&lt;/a&gt;)&lt;/li&gt;. &lt;/ul&gt;. &lt;h2&gt;&lt;a href="https://github.com/SethCohen/github-releases-to-discord/compare/v1.16.2...v1.17.0"&gt;1.17.0&lt;/a&gt; (2025-06-17)&lt;/h2&gt;. &lt;h3&gt;Features&lt;/h3&gt;. &lt;ul&gt;. &lt;li&gt;&lt;strong&gt;workflow:&lt;/strong&gt; add GitHub Actions workflow to automatically update SemVer tags on tag push events</t>
        </is>
      </c>
      <c r="D88" t="inlineStr">
        <is>
          <t>pr_corpus</t>
        </is>
      </c>
      <c r="E88">
        <f>HYPERLINK("https://github.com/saleor/saleor/pull/18128", "https://github.com/saleor/saleor/pull/18128")</f>
        <v/>
      </c>
      <c r="F88" t="inlineStr"/>
      <c r="G88" t="inlineStr"/>
      <c r="H88" t="inlineStr"/>
    </row>
    <row r="89">
      <c r="A89" t="n">
        <v>183</v>
      </c>
      <c r="B89" t="inlineStr">
        <is>
          <t>rate limits</t>
        </is>
      </c>
      <c r="C89" t="inlineStr">
        <is>
          <t>de&gt;067d2cb&lt;/code&gt;&lt;/a&gt; chore: added updated dependencies&lt;/li&gt;. &lt;li&gt;&lt;a href="https://github.com/SethCohen/github-releases-to-discord/commit/0559b87ee8fad6482e7ed4431329fd22f6593a9a"&gt;&lt;code&gt;0559b87&lt;/code&gt;&lt;/a&gt; feat(tests): add Jest configuration and comprehensive tests for utility funct...&lt;/li&gt;. &lt;li&gt;&lt;a href="https://github.com/SethCohen/github-releases-to-discord/commit/de60879a8653d2f24c11500da3af63b6f4507c4c"&gt;&lt;code&gt;de60879&lt;/code&gt;&lt;/a&gt; chore(master): release 1.18.0 (&lt;a href="https://redirect.github.com/sethcohen/github-releases-to-discord/issues/49"&gt;#49&lt;/a&gt;)&lt;/li&gt;. &lt;li&gt;&lt;a href="https://github.com/SethCohen/github-releases-to-discord/commit/82d906cc6f29adbe413b3f26b55deafc3f08ceee"&gt;&lt;code&gt;82d906c&lt;/code&gt;&lt;/a&gt; chore: update README for clarity and conciseness, improve formatting, and add...&lt;/li&gt;. &lt;li&gt;&lt;a href="https://github.com/SethCohen/github-releases-to-discord/commit/feb5a402377bc3da9cb9ea788964ece4e56f48cd"&gt;&lt;code&gt;feb5a40&lt;/code&gt;&lt;/a&gt; feat(index.js): enhance sendWebhook function to handle rate limits with retri...&lt;/li&gt;. &lt;li&gt;&lt;a href="https://github.com/SethCohen/github-releases-to-discord/commit/9fe781fdc77063b0baff0d6caae0cd2e316f64a8"&gt;&lt;code&gt;9fe781f&lt;/code&gt;&lt;/a&gt; Add custom url (&lt;a href="https://redirect.github.com/sethcohen/github-releases-to-discord/issues/44"&gt;#44&lt;/a&gt;)&lt;/li&gt;. &lt;li&gt;&lt;a href="https://github.com/SethCohen/github-releases-to-discord/commit/74ded4247d5129bebb3930515ff72a25eed69678"&gt;&lt;code&gt;74ded42&lt;/code&gt;&lt;/a&gt; Add option to strip PR and commit links (&lt;a href="https://redirect.github.com/sethcohen/github-releases-to-discord/issues/48"&gt;#48&lt;/a&gt;)&lt;/li&gt;. &lt;li&gt;&lt;a href="https://github.com/SethCohen/github-releases-to-discord/commit/e1dc0826fec1552949489f53220dd075c274d1a1"&gt;&lt;code&gt;e1dc082&lt;/code&gt;&lt;/a&gt; chore(master): release 1.17.0 (&lt;a href="https://redirect.github.com/sethcohen/github-releases-to-discord/issues/47"&gt;#47&lt;/a&gt;)&lt;/li&gt;. &lt;li&gt;&lt;a href="https://github.com/SethCohen/github-releases-to-discord/commit/e768ce10237a6100cccd7e80b2e994e9a2609150"&gt;&lt;code&gt;e768ce1&lt;/code&gt;&lt;/a&gt; feat(workflow)</t>
        </is>
      </c>
      <c r="D89" t="inlineStr">
        <is>
          <t>pr_corpus</t>
        </is>
      </c>
      <c r="E89">
        <f>HYPERLINK("https://github.com/saleor/saleor/pull/18128", "https://github.com/saleor/saleor/pull/18128")</f>
        <v/>
      </c>
      <c r="F89" t="inlineStr"/>
      <c r="G89" t="inlineStr"/>
      <c r="H89" t="inlineStr"/>
    </row>
    <row r="90">
      <c r="A90" t="n">
        <v>184</v>
      </c>
      <c r="B90" t="inlineStr">
        <is>
          <t>rate limit</t>
        </is>
      </c>
      <c r="C90" t="inlineStr">
        <is>
          <t>ic): Add proper tool calling data to Anthropic integration (&lt;a href="https://redirect.github.com/getsentry/sentry-python/issues/4769"&gt;#4769&lt;/a&gt;) by &lt;a href="https://github.com/antonpirker"&gt;&lt;code&gt;@​antonpirker&lt;/code&gt;&lt;/a&gt;&lt;/li&gt;. &lt;li&gt;Feat(openai-agents): Add input and output to &lt;code&gt;invoke_agent&lt;/code&gt; span. (&lt;a href="https://redirect.github.com/getsentry/sentry-python/issues/4785"&gt;#4785&lt;/a&gt;) by &lt;a href="https://github.com/antonpirker"&gt;&lt;code&gt;@​antonpirker&lt;/code&gt;&lt;/a&gt;&lt;/li&gt;. &lt;li&gt;Feat(AI): Create transaction in AI agents framworks, when no transaction is running. (&lt;a href="https://redirect.github.com/getsentry/sentry-python/issues/4758"&gt;#4758&lt;/a&gt;) by &lt;a href="https://github.com/constantinius"&gt;&lt;code&gt;@​constantinius&lt;/code&gt;&lt;/a&gt;&lt;/li&gt;. &lt;li&gt;Feat(GraphQL): Support gql 4.0-style execute (&lt;a href="https://redirect.github.com/getsentry/sentry-python/issues/4779"&gt;#4779&lt;/a&gt;) by &lt;a href="https://github.com/sentrivana"&gt;&lt;code&gt;@​sentrivana&lt;/code&gt;&lt;/a&gt;&lt;/li&gt;. &lt;li&gt;Fix(logs): Expect &lt;code&gt;log_item&lt;/code&gt; as rate limit category (&lt;a href="https://redirect.github.com/getsentry/sentry-python/issues/4798"&gt;#4798&lt;/a&gt;) by &lt;a href="https://github.com/sentrivana"&gt;&lt;code&gt;@​sentrivana&lt;/code&gt;&lt;/a&gt;&lt;/li&gt;. &lt;li&gt;Fix: CI for mypy, gevent (&lt;a href="https://redirect.github.com/getsentry/sentry-python/issues/4790"&gt;#4790&lt;/a&gt;) by &lt;a href="https://github.com/sentrivana"&gt;&lt;code&gt;@​sentrivana&lt;/code&gt;&lt;/a&gt;&lt;/li&gt;. &lt;li&gt;Fix: Correctly check for a running transaction (&lt;a href="https://redirect.github.com/getsentry/sentry-python/issues/4791"&gt;#4791&lt;/a&gt;) by &lt;a href="https://github.com/antonpirker"&gt;&lt;code&gt;@​antonpirker&lt;/code&gt;&lt;/a&gt;&lt;/li&gt;. &lt;li&gt;Fix: Use float for sample rand (&lt;a href="https://redirect.github.com/getsentry/sentry-python/issues/4677"&gt;#4677&lt;/a&gt;) by &lt;a href="https://github.com/sentrivana"&gt;&lt;code&gt;@​sentrivana&lt;/code&gt;&lt;/a&gt;&lt;/li&gt;. &lt;li&gt;Fix: Avoid reporting false-positive StopAsyncIteration in the asyncio integration (&lt;a href="https://redirect.github.com/getsentry/sentry-python/issues/4741"&gt;#4741&lt;/a&gt;) by &lt;a href="https://github.com/vmark</t>
        </is>
      </c>
      <c r="D90" t="inlineStr">
        <is>
          <t>pr_corpus</t>
        </is>
      </c>
      <c r="E90">
        <f>HYPERLINK("https://github.com/saleor/saleor/pull/18213", "https://github.com/saleor/saleor/pull/18213")</f>
        <v/>
      </c>
      <c r="F90" t="inlineStr"/>
      <c r="G90" t="inlineStr"/>
      <c r="H90" t="inlineStr"/>
    </row>
    <row r="91">
      <c r="A91" t="n">
        <v>185</v>
      </c>
      <c r="B91" t="inlineStr">
        <is>
          <t>rate limit</t>
        </is>
      </c>
      <c r="C91" t="inlineStr">
        <is>
          <t>ic): Add proper tool calling data to Anthropic integration (&lt;a href="https://redirect.github.com/getsentry/sentry-python/issues/4769"&gt;#4769&lt;/a&gt;) by &lt;a href="https://github.com/antonpirker"&gt;&lt;code&gt;@​antonpirker&lt;/code&gt;&lt;/a&gt;&lt;/li&gt;. &lt;li&gt;Feat(openai-agents): Add input and output to &lt;code&gt;invoke_agent&lt;/code&gt; span. (&lt;a href="https://redirect.github.com/getsentry/sentry-python/issues/4785"&gt;#4785&lt;/a&gt;) by &lt;a href="https://github.com/antonpirker"&gt;&lt;code&gt;@​antonpirker&lt;/code&gt;&lt;/a&gt;&lt;/li&gt;. &lt;li&gt;Feat(AI): Create transaction in AI agents framworks, when no transaction is running. (&lt;a href="https://redirect.github.com/getsentry/sentry-python/issues/4758"&gt;#4758&lt;/a&gt;) by &lt;a href="https://github.com/constantinius"&gt;&lt;code&gt;@​constantinius&lt;/code&gt;&lt;/a&gt;&lt;/li&gt;. &lt;li&gt;Feat(GraphQL): Support gql 4.0-style execute (&lt;a href="https://redirect.github.com/getsentry/sentry-python/issues/4779"&gt;#4779&lt;/a&gt;) by &lt;a href="https://github.com/sentrivana"&gt;&lt;code&gt;@​sentrivana&lt;/code&gt;&lt;/a&gt;&lt;/li&gt;. &lt;li&gt;Fix(logs): Expect &lt;code&gt;log_item&lt;/code&gt; as rate limit category (&lt;a href="https://redirect.github.com/getsentry/sentry-python/issues/4798"&gt;#4798&lt;/a&gt;) by &lt;a href="https://github.com/sentrivana"&gt;&lt;code&gt;@​sentrivana&lt;/code&gt;&lt;/a&gt;&lt;/li&gt;. &lt;li&gt;Fix: CI for mypy, gevent (&lt;a href="https://redirect.github.com/getsentry/sentry-python/issues/4790"&gt;#4790&lt;/a&gt;) by &lt;a href="https://github.com/sentrivana"&gt;&lt;code&gt;@​sentrivana&lt;/code&gt;&lt;/a&gt;&lt;/li&gt;. &lt;li&gt;Fix: Correctly check for a running transaction (&lt;a href="https://redirect.github.com/getsentry/sentry-python/issues/4791"&gt;#4791&lt;/a&gt;) by &lt;a href="https://github.com/antonpirker"&gt;&lt;code&gt;@​antonpirker&lt;/code&gt;&lt;/a&gt;&lt;/li&gt;. &lt;li&gt;Fix: Use float for sample rand (&lt;a href="https://redirect.github.com/getsentry/sentry-python/issues/4677"&gt;#4677&lt;/a&gt;) by &lt;a href="https://github.com/sentrivana"&gt;&lt;code&gt;@​sentrivana&lt;/code&gt;&lt;/a&gt;&lt;/li&gt;. &lt;li&gt;Fix: Avoid reporting false-positive StopAsyncIteration in the asyncio integration (&lt;a href="https://redirect.github.com/getsentry/sentry-python/issues/4741"&gt;#4741&lt;/a&gt;) by &lt;a href="https://github.com/vmark</t>
        </is>
      </c>
      <c r="D91" t="inlineStr">
        <is>
          <t>pr_corpus</t>
        </is>
      </c>
      <c r="E91">
        <f>HYPERLINK("https://github.com/saleor/saleor/pull/18213", "https://github.com/saleor/saleor/pull/18213")</f>
        <v/>
      </c>
      <c r="F91" t="inlineStr"/>
      <c r="G91" t="inlineStr"/>
      <c r="H91" t="inlineStr"/>
    </row>
    <row r="92">
      <c r="A92" t="n">
        <v>186</v>
      </c>
      <c r="B92" t="inlineStr">
        <is>
          <t>rate limit</t>
        </is>
      </c>
      <c r="C92" t="inlineStr">
        <is>
          <t>e&gt;@​dependabot&lt;/code&gt;&lt;/a&gt;&lt;/li&gt;. &lt;/ul&gt;. &lt;/blockquote&gt;. &lt;/details&gt;. &lt;details&gt;. &lt;summary&gt;Commits&lt;/summary&gt;. &lt;ul&gt;. &lt;li&gt;&lt;a href="https://github.com/getsentry/sentry-python/commit/d94652a5527cd0e7810266f8cd30d9780e099a46"&gt;&lt;code&gt;d94652a&lt;/code&gt;&lt;/a&gt; removed accidental stuff&lt;/li&gt;. &lt;li&gt;&lt;a href="https://github.com/getsentry/sentry-python/commit/2e37b516aa626984a9b94dc15d9c5ff3459cefb2"&gt;&lt;code&gt;2e37b51&lt;/code&gt;&lt;/a&gt; Updated Changelog&lt;/li&gt;. &lt;li&gt;&lt;a href="https://github.com/getsentry/sentry-python/commit/7ecb39b486231788ba3f18b547d7cb3ded25952e"&gt;&lt;code&gt;7ecb39b&lt;/code&gt;&lt;/a&gt; release: 2.38.0&lt;/li&gt;. &lt;li&gt;&lt;a href="https://github.com/getsentry/sentry-python/commit/36ae7c4386a900874e8d5423fda1793ebaaf0e73"&gt;&lt;code&gt;36ae7c4&lt;/code&gt;&lt;/a&gt; tests: Update tox.ini (&lt;a href="https://redirect.github.com/getsentry/sentry-python/issues/4799"&gt;#4799&lt;/a&gt;)&lt;/li&gt;. &lt;li&gt;&lt;a href="https://github.com/getsentry/sentry-python/commit/0df7f4508ceb45d146143f2ff95d37c0c54e7b74"&gt;&lt;code&gt;0df7f45&lt;/code&gt;&lt;/a&gt; fix(logs): Expect &lt;code&gt;log_item&lt;/code&gt; as rate limit category (&lt;a href="https://redirect.github.com/getsentry/sentry-python/issues/4798"&gt;#4798&lt;/a&gt;)&lt;/li&gt;. &lt;li&gt;&lt;a href="https://github.com/getsentry/sentry-python/commit/5747863128a3bbb382d37ea94d104a7d9b358441"&gt;&lt;code&gt;5747863&lt;/code&gt;&lt;/a&gt; feat(integrations): Support gql 4.0-style execute (&lt;a href="https://redirect.github.com/getsentry/sentry-python/issues/4779"&gt;#4779&lt;/a&gt;)&lt;/li&gt;. &lt;li&gt;&lt;a href="https://github.com/getsentry/sentry-python/commit/16f2c3df628ef1b0e8ecdaac272ab6e94931eec1"&gt;&lt;code&gt;16f2c3d&lt;/code&gt;&lt;/a&gt; build(deps): bump actions/create-github-app-token from 2.1.1 to 2.1.4 (&lt;a href="https://redirect.github.com/getsentry/sentry-python/issues/4795"&gt;#4795&lt;/a&gt;)&lt;/li&gt;. &lt;li&gt;&lt;a href="https://github.com/getsentry/sentry-python/commit/5a122b56fc39b841cf01243a622733bf43133403"&gt;&lt;code&gt;5a122b5&lt;/code&gt;&lt;/a&gt; chore: Reexport module &lt;code&gt;profiler&lt;/code&gt; (&lt;a href="https://redirect.github.com/getsentry/sentry-python/issues/4535"&gt;#4535&lt;/a&gt;)&lt;/li&gt;. &lt;li&gt;&lt;a href="https://github.com/getsentry/sentry-python/commit</t>
        </is>
      </c>
      <c r="D92" t="inlineStr">
        <is>
          <t>pr_corpus</t>
        </is>
      </c>
      <c r="E92">
        <f>HYPERLINK("https://github.com/saleor/saleor/pull/18213", "https://github.com/saleor/saleor/pull/18213")</f>
        <v/>
      </c>
      <c r="F92" t="inlineStr"/>
      <c r="G92" t="inlineStr"/>
      <c r="H92" t="inlineStr"/>
    </row>
    <row r="93">
      <c r="A93" t="n">
        <v>187</v>
      </c>
      <c r="B93" t="inlineStr">
        <is>
          <t>gzip</t>
        </is>
      </c>
      <c r="C93" t="inlineStr">
        <is>
          <t>me, rel_obj).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t>
        </is>
      </c>
      <c r="D93" t="inlineStr">
        <is>
          <t>pr_corpus</t>
        </is>
      </c>
      <c r="E93">
        <f>HYPERLINK("https://github.com/netbox-community/netbox/pull/3081", "https://github.com/netbox-community/netbox/pull/3081")</f>
        <v/>
      </c>
      <c r="F93" t="inlineStr"/>
      <c r="G93" t="inlineStr"/>
      <c r="H93" t="inlineStr"/>
    </row>
    <row r="94">
      <c r="A94" t="n">
        <v>188</v>
      </c>
      <c r="B94" t="inlineStr">
        <is>
          <t>deflate</t>
        </is>
      </c>
      <c r="C94" t="inlineStr">
        <is>
          <t>obj). File "/usr/local/lib/python3.5/dist-packages/django/db/models/fields/related_descriptors.py" in __set__. 197. self.field.remote_field.model._meta.object_name,. Exception Type: ValueError at /dcim/devices/1560/delete/. Exception Value: Cannot assign "&lt;django.contrib.auth.models.AnonymousUser object at 0x7f91c58913c8&gt;": "ObjectChange.user" must be a "User" instance. Request information:. USER: d030973. GET: No GET data. POST:. _confirm = ''. csrfmiddlewaretoken = 'KmqqTvgwzElKzc4roJbhKzgikIo4IeCoGFMbiN8HOdHEEx1bRQYfmG8gLPSXf8OY'. return_url = ''. confirm = 'True'. FILES: No FILES data. COOKIES:. csrftoken = 'wuhIYpVN3GaToyqRY6ddw5qWfWbwDa9WsNDtnHNYifwNtTnBrd0b8ciUG3Fpa4lw'. sessionid = '0nhtm3k9xg79rca5xejnmcftyb25crlb'. META:. CONTENT_LENGTH = '119'. CONTENT_TYPE = 'application/x-www-form-urlencoded'. CSRF_COOKIE = 'wuhIYpVN3GaToyqRY6ddw5qWfWbwDa9WsNDtnHNYifwNtTnBrd0b8ciUG3Fpa4lw'. HTTP_ACCEPT = 'text/html, application/xhtml+xml, image/jxr, */*'. HTTP_ACCEPT_ENCODING = 'gzip, deflate'. HTTP_ACCEPT_LANGUAGE = 'de-DE'. HTTP_CACHE_CONTROL = 'no-cache'. HTTP_CONNECTION = 'close'. HTTP_COOKIE = 'csrftoken=wuhIYpVN3GaToyqRY6ddw5qWfWbwDa9WsNDtnHNYifwNtTnBrd0b8ciUG3Fpa4lw; sessionid=0nhtm3k9xg79rca5xejnmcftyb25crlb'. HTTP_HOST = '127.0.0.1:8001'. HTTP_REFERER = 'https://******/dcim/devices/1560/delete/'. HTTP_USER_AGENT = 'Mozilla/5.0 (Windows NT 10.0; WOW64; Trident/7.0; Touch; rv:11.0) like Gecko'. HTTP_X_FORWARDED_HOST = '******'. HTTP_X_FORWARDED_PROTO = 'https'. HTTP_X_REAL_IP = '10.88.140.206'. PATH_INFO = '/dcim/devices/1560/delete/'. QUERY_STRING = ''. RAW_URI = '/dcim/devices/1560/delete/'. REMOTE_ADDR = '127.0.0.1'. REMOTE_PORT = '49032'. REQUEST_METHOD = 'POST'. SCRIPT_NAME = ''. SERVER_NAME = '127.0.0.1'. SERVER_PORT = '8001'. SERVER_PROTOCOL = 'HTTP/1.0'. SERVER_SOFTWARE = 'gunicorn/19.9.0'. gunicorn.socket = &lt;socket.socket fd=12, family=AddressFamily.AF_INET, type=SocketKind.SOCK_STREAM, proto=0, laddr=('127.0.0.1', 8001), raddr=('127.0.0.1', 49032)&gt;. wsg</t>
        </is>
      </c>
      <c r="D94" t="inlineStr">
        <is>
          <t>pr_corpus</t>
        </is>
      </c>
      <c r="E94">
        <f>HYPERLINK("https://github.com/netbox-community/netbox/pull/3081", "https://github.com/netbox-community/netbox/pull/3081")</f>
        <v/>
      </c>
      <c r="F94" t="inlineStr"/>
      <c r="G94" t="inlineStr"/>
      <c r="H94" t="inlineStr"/>
    </row>
    <row r="95">
      <c r="A95" t="n">
        <v>189</v>
      </c>
      <c r="B95" t="inlineStr">
        <is>
          <t>gzip</t>
        </is>
      </c>
      <c r="C95" t="inlineStr">
        <is>
          <t>solution: Continue to allow creation of point to point connections, at least via the API, as I know what my network topology is and wish to model it as is. But fix saving the interface to allow it to be saved. 2. Alternative solution: Prevent creation of point to point links via the API entirely to conform to developer's view of how networks should look. ### Observed Behavior. An error when saving the interface in the web or API. ```. ipdb&gt; x = nb.dcim.interfaces.get(213). ipdb&gt; x. wlan60-1. ipdb&gt; x.name = "wlan60-station-1". ipdb&gt; x.save(). *** pynetbox.core.query.RequestError: The request failed with code 400 Bad Request: {'type': ['Virtual and wireless interfaces cannot be connected to another interface or circuit. Disconnect the interface or choose a suitable type.']}. ```. Please post the exact API request you are making (without using pynetbox). Please find below:. ```. PATCH /api/dcim/interfaces/213/ HTTP/1.1. Host: netbox. User-Agent: python-requests/2.21.0. Accept-Encoding: gzip, deflate. Accept: */*. Connection: keep-alive. Content-Type: application/json;. authorization: Token XXXXXXXXXXXXXXX. X-Session-Key: XXXXXXXXXXXXXXX. Content-Length: 28. {"name": "wlan60-station-2"}. HTTP/1.1 400 Bad Request. Date: Tue, 24 Sep 2019 13:57:09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 &gt; NetBox version: 2.5.2. ~The current stable release is v2.6.4. Please upgrade and ask to reopen this if you can replicate the issue on the current release.~. This isn't a bug. Wireless interfaces cannot be connected, as indicated by the error message. Apologies for the typo, this should have read 2</t>
        </is>
      </c>
      <c r="D95" t="inlineStr">
        <is>
          <t>pr_corpus</t>
        </is>
      </c>
      <c r="E95">
        <f>HYPERLINK("https://github.com/netbox-community/netbox/pull/3537", "https://github.com/netbox-community/netbox/pull/3537")</f>
        <v/>
      </c>
      <c r="F95" t="inlineStr"/>
      <c r="G95" t="inlineStr"/>
      <c r="H95" t="inlineStr"/>
    </row>
    <row r="96">
      <c r="A96" t="n">
        <v>190</v>
      </c>
      <c r="B96" t="inlineStr">
        <is>
          <t>deflate</t>
        </is>
      </c>
      <c r="C96" t="inlineStr">
        <is>
          <t xml:space="preserve">: Continue to allow creation of point to point connections, at least via the API, as I know what my network topology is and wish to model it as is. But fix saving the interface to allow it to be saved. 2. Alternative solution: Prevent creation of point to point links via the API entirely to conform to developer's view of how networks should look. ### Observed Behavior. An error when saving the interface in the web or API. ```. ipdb&gt; x = nb.dcim.interfaces.get(213). ipdb&gt; x. wlan60-1. ipdb&gt; x.name = "wlan60-station-1". ipdb&gt; x.save(). *** pynetbox.core.query.RequestError: The request failed with code 400 Bad Request: {'type': ['Virtual and wireless interfaces cannot be connected to another interface or circuit. Disconnect the interface or choose a suitable type.']}. ```. Please post the exact API request you are making (without using pynetbox). Please find below:. ```. PATCH /api/dcim/interfaces/213/ HTTP/1.1. Host: netbox. User-Agent: python-requests/2.21.0. Accept-Encoding: gzip, deflate. Accept: */*. Connection: keep-alive. Content-Type: application/json;. authorization: Token XXXXXXXXXXXXXXX. X-Session-Key: XXXXXXXXXXXXXXX. Content-Length: 28. {"name": "wlan60-station-2"}. HTTP/1.1 400 Bad Request. Date: Tue, 24 Sep 2019 13:57:09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 &gt; NetBox version: 2.5.2. ~The current stable release is v2.6.4. Please upgrade and ask to reopen this if you can replicate the issue on the current release.~. This isn't a bug. Wireless interfaces cannot be connected, as indicated by the error message. Apologies for the typo, this should have read 2.6.2. I </t>
        </is>
      </c>
      <c r="D96" t="inlineStr">
        <is>
          <t>pr_corpus</t>
        </is>
      </c>
      <c r="E96">
        <f>HYPERLINK("https://github.com/netbox-community/netbox/pull/3537", "https://github.com/netbox-community/netbox/pull/3537")</f>
        <v/>
      </c>
      <c r="F96" t="inlineStr"/>
      <c r="G96" t="inlineStr"/>
      <c r="H96" t="inlineStr"/>
    </row>
    <row r="97">
      <c r="A97" t="n">
        <v>191</v>
      </c>
      <c r="B97" t="inlineStr">
        <is>
          <t>gzip</t>
        </is>
      </c>
      <c r="C97" t="inlineStr">
        <is>
          <t>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 &gt; NetBox version: 2.5.2. ~The current stable release is v2.6.4. Please upgrade and ask to reopen this if you can replicate the issue on the current release.~. This isn't a bug. Wireless interfaces cannot be connected, as indicated by the error message. Apologies for the typo, this should have read 2.6.2. I will try 2.6.4 now. Please read the description. If they can't be connected, even in a point-to-point one-to-one manner, why does it let me connect them in the first place and put the system into an unusable state. The problem persists with 2.6.4. ```. PATCH /api/dcim/interfaces/213/ HTTP/1.1. Host: netbox. User-Agent: python-requests/2.21.0. Accept-Encoding: gzip, deflate. Accept: */*. Connection: keep-alive. Content-Type: application/json;. authorization: Token XXXXX. X-Session-Key: XXXXX. Content-Length: 28. {"name": "wlan60-station-2"}. HTTP/1.1 400 Bad Request. Date: Tue, 24 Sep 2019 14:30:27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 &gt; This isn't a bug. Wireless interfaces cannot be connected, as indicated by the error message. As per Jeremy's comment, wireless interfaces cannot be connected. You need to disconnect the interface before you attempt to save, as the message states. I understand this. The point is that it should not be LETTING it get i</t>
        </is>
      </c>
      <c r="D97" t="inlineStr">
        <is>
          <t>pr_corpus</t>
        </is>
      </c>
      <c r="E97">
        <f>HYPERLINK("https://github.com/netbox-community/netbox/pull/3537", "https://github.com/netbox-community/netbox/pull/3537")</f>
        <v/>
      </c>
      <c r="F97" t="inlineStr"/>
      <c r="G97" t="inlineStr"/>
      <c r="H97" t="inlineStr"/>
    </row>
    <row r="98">
      <c r="A98" t="n">
        <v>192</v>
      </c>
      <c r="B98" t="inlineStr">
        <is>
          <t>deflate</t>
        </is>
      </c>
      <c r="C98" t="inlineStr">
        <is>
          <t xml:space="preserve"> Accept,Cookie,Origin. Allow: GET, PUT, PATCH, DELETE, HEAD, OPTIONS, TRACE. API-Version: 2.6. X-Frame-Options: SAMEORIGIN. Content-Length: 149. Connection: close. {"type":["Virtual and wireless interfaces cannot be connected to another interface or circuit. Disconnect the interface or choose a suitable type."]}. ```. &gt; NetBox version: 2.5.2. ~The current stable release is v2.6.4. Please upgrade and ask to reopen this if you can replicate the issue on the current release.~. This isn't a bug. Wireless interfaces cannot be connected, as indicated by the error message. Apologies for the typo, this should have read 2.6.2. I will try 2.6.4 now. Please read the description. If they can't be connected, even in a point-to-point one-to-one manner, why does it let me connect them in the first place and put the system into an unusable state. The problem persists with 2.6.4. ```. PATCH /api/dcim/interfaces/213/ HTTP/1.1. Host: netbox. User-Agent: python-requests/2.21.0. Accept-Encoding: gzip, deflate. Accept: */*. Connection: keep-alive. Content-Type: application/json;. authorization: Token XXXXX. X-Session-Key: XXXXX. Content-Length: 28. {"name": "wlan60-station-2"}. HTTP/1.1 400 Bad Request. Date: Tue, 24 Sep 2019 14:30:27 GMT. Server: gunicorn/19.9.0. Cache-Control: private, max-age=0, must-revalidate. Content-Type: application/json. Vary: Accept,Cookie,Origin. Allow: GET, PUT, PATCH, DELETE, HEAD, OPTIONS, TRACE. API-Version: 2.6. X-Frame-Options: SAMEORIGIN. Content-Length: 149. Connection: close. {"type":["Virtual and wireless interfaces cannot be connected to another interface or circuit. Disconnect the interface or choose a suitable type."]}. ```. &gt; This isn't a bug. Wireless interfaces cannot be connected, as indicated by the error message. As per Jeremy's comment, wireless interfaces cannot be connected. You need to disconnect the interface before you attempt to save, as the message states. I understand this. The point is that it should not be LETTING it get into this</t>
        </is>
      </c>
      <c r="D98" t="inlineStr">
        <is>
          <t>pr_corpus</t>
        </is>
      </c>
      <c r="E98">
        <f>HYPERLINK("https://github.com/netbox-community/netbox/pull/3537", "https://github.com/netbox-community/netbox/pull/3537")</f>
        <v/>
      </c>
      <c r="F98" t="inlineStr"/>
      <c r="G98" t="inlineStr"/>
      <c r="H98" t="inlineStr"/>
    </row>
    <row r="99">
      <c r="A99" t="n">
        <v>193</v>
      </c>
      <c r="B99" t="inlineStr">
        <is>
          <t>throttling</t>
        </is>
      </c>
      <c r="C99" t="inlineStr">
        <is>
          <t>cept. Please indicate the relevant feature request or bug report below. IF YOUR PULL REQUEST DOES NOT REFERENCE AN ACCEPTED BUG REPORT OR. FEATURE REQUEST, IT WILL BE MARKED AS INVALID AND CLOSED. --&gt;. ### Fixes: #3445 . Add support for additional user defined headers to be added to webhook requests. Adds the `additional_headers` JSONField to the Webhook model. Support for supplying additional HTTP headers on webhooks; # Environment. * Python version: 3.6.8. * NetBox version: 2.6.2. ### Proposed Functionality. Add ability to specify additional HTTP headers to webhook post requests. ### Use Case. To improve security, I would like the endpoint that my webhook is calling to at least be secured by an API key. In order to do this, I need to be able to include an authorization header that provides the key, which is not currently possible. ### Database Changes. Something might be needed to store the additional header name/value pairs associated with a webhook? ### External Dependencies. None. &gt; An optional secret key can be configured for each webhook. This will append a X-Hook-Signature header to the request, consisting of a HMAC (SHA-512) hex digest of the request body using the secret as the key. This digest can be used by the receiver to authenticate the request's content. Is this insufficient? Things like scopes of authorization, quotas/throttling, and so forth can be associated with an API key, so the HMAC signature alone is an incomplete solution. There's a plenty of APIs out there, quite often each of them has a different approach on request authentication. We could largely benefit from the possibility of setting custom headers on Netbox webhooks. This way integrating Netbox with any API would become super easy. For example right now I am working on Netbox-&gt; StackStorm-&gt; Chef pipeline to use Netbox as GUI interface to our DHCP server. Sadly the StackStorm does not support HMAC approach of Netbox for request authentication, thus I am forced to use dirty workarounds.</t>
        </is>
      </c>
      <c r="D99" t="inlineStr">
        <is>
          <t>pr_corpus</t>
        </is>
      </c>
      <c r="E99">
        <f>HYPERLINK("https://github.com/netbox-community/netbox/pull/3605", "https://github.com/netbox-community/netbox/pull/3605")</f>
        <v/>
      </c>
      <c r="F99" t="inlineStr"/>
      <c r="G99" t="inlineStr"/>
      <c r="H99" t="inlineStr"/>
    </row>
    <row r="100">
      <c r="A100" t="n">
        <v>194</v>
      </c>
      <c r="B100" t="inlineStr">
        <is>
          <t>pre-rendered</t>
        </is>
      </c>
      <c r="C100" t="inlineStr">
        <is>
          <t xml:space="preserve">Closes #3799: Remove NaturalOrderingManager; ### Fixes: #3799. - Introduce NaturalOrderingField for storing pre-rendered natural ordering-friendly values on models. - Introduce `naturalize()` and `naturalize_interface()` to handle generating values suitable for natural ordering. - Add a NaturalOrderingField (`_name`) to the site, rack, and device models, as well as all device components and component templates. - Extend schema migrations to automatically generate naturalized values for existing objects. - Remove NaturalOrderingManager. - Remove custom ordering logic from InterfaceManager. Remove NaturalOrderingManager; ### Proposed Changes. Replace `NaturalOrderingManager` with a simpler and more efficient approach: ordering first by string length and then by string. [This article](https://www.copterlabs.com/natural-sorting-in-mysql/) provides a concise example. ### Justification. [`NaturalOrderingManager`](https://github.com/netbox-community/netbox/blob/develop/netbox/utilities/managers.py#L9) was introduced some time ago to effect the natural ordering of various models. (For example, ensure that Router10 appears in a list _before_ Router2; the default alphabetic ordering does not do this). It works by splitting a field into its leading integers (if any), middle part, and trailing integers (if any), and ordering the three discrete values independently. Although this approach works, it incurs significant performance penalty, which is visible when inspecting SQL queries. Casual testing with the Device model saw a drop from ~66ms to ~7ms per query using the length-based approach. Further, ordering is removed entirely during `COUNT()` queries as we are no longer modifying the default queryset returned by the manager. I believe the only drawback to this approach is that we'll lose natural ordering on integer prefixes, which seems reasonable given that it's not a very common requirement, and ordering on trailing integers is presumably a much more common use case. I like </t>
        </is>
      </c>
      <c r="D100" t="inlineStr">
        <is>
          <t>pr_corpus</t>
        </is>
      </c>
      <c r="E100">
        <f>HYPERLINK("https://github.com/netbox-community/netbox/pull/4122", "https://github.com/netbox-community/netbox/pull/4122")</f>
        <v/>
      </c>
      <c r="F100" t="inlineStr"/>
      <c r="G100" t="inlineStr"/>
      <c r="H100" t="inlineStr"/>
    </row>
    <row r="101">
      <c r="A101" t="n">
        <v>197</v>
      </c>
      <c r="B101" t="inlineStr">
        <is>
          <t>gzip</t>
        </is>
      </c>
      <c r="C101" t="inlineStr">
        <is>
          <t>from the device? You should be able to extract &amp; replicate the underlying API request in the browser by hitting F12 to open the developer console, selecting the "Network" tab, and reloading the page. You should see an API call to `/api/devices/xxx/napalm/`. If you can copy the data from the response to that request we can look at where exactly the bug is occurring. Thanks! The API returns as fallow:. {. "pageref": "page_1",. "startedDateTime": "2021-09-13T09:07:56.105+01:00",. "request": {. "bodySize": 0,. "method": "GET",. "url": "https://masked_server_name/api/dcim/devices/3/napalm/?method=get_facts&amp;method=get_environment",. "httpVersion": "HTTP/1.1",. "headers": [. {. "name": "Host",. "value": "masked_server_name". },. {. "name": "User-Agent",. "value": "Mozilla/5.0 (Windows NT 10.0; Win64; x64; rv:92.0) Gecko/20100101 Firefox/92.0". },. {. "name": "Accept",. "value": "*/*". },. {. "name": "Accept-Language",. "value": "en-GB,en;q=0.5". },. {. "name": "Accept-Encoding",. "value": "gzip, deflate, br". },. {. "name": "Referer",. "value": "https://masked_server_name/dcim/devices/3/status/". },. {. "name": "x-csrftoken",. "value": "masked_token". },. {. "name": "DNT",. "value": "1". },. {. "name": "Connection",. "value": "keep-alive". },. {. "name": "Cookie",. "value": "csrftoken=masked_token; sessionid=8a5bwq1rdueu1w4bhw52oan7ifmj7mo4". },. {. "name": "Sec-Fetch-Dest",. "value": "empty". },. {. "name": "Sec-Fetch-Mode",. "value": "cors". },. {. "name": "Sec-Fetch-Site",. "value": "same-origin". }. ],. "cookies": [. {. "name": "csrftoken",. "value": "masked_token". },. {. "name": "sessionid",. "value": "8a5bwq1rdueu1w4bhw52oan7ifmj7mo4". }. ],. "queryString": [. {. "name": "method",. "value": "get_facts". },. {. "name": "method",. "value": "get_environment". }. ],. "headersSize": 659. },. "response": {. "status": 200,. "statusText": "OK",. "httpVersion": "HTTP/1.1",. "headers": [. {. "name": "Server",. "value": "nginx/1.18.0 (Ubuntu)". },. {. "name": "Date",. "value":</t>
        </is>
      </c>
      <c r="D101" t="inlineStr">
        <is>
          <t>pr_corpus</t>
        </is>
      </c>
      <c r="E101">
        <f>HYPERLINK("https://github.com/netbox-community/netbox/pull/8063", "https://github.com/netbox-community/netbox/pull/8063")</f>
        <v/>
      </c>
      <c r="F101" t="inlineStr"/>
      <c r="G101" t="inlineStr"/>
      <c r="H101" t="inlineStr"/>
    </row>
    <row r="102">
      <c r="A102" t="n">
        <v>198</v>
      </c>
      <c r="B102" t="inlineStr">
        <is>
          <t>deflate</t>
        </is>
      </c>
      <c r="C102" t="inlineStr">
        <is>
          <t xml:space="preserve"> device? You should be able to extract &amp; replicate the underlying API request in the browser by hitting F12 to open the developer console, selecting the "Network" tab, and reloading the page. You should see an API call to `/api/devices/xxx/napalm/`. If you can copy the data from the response to that request we can look at where exactly the bug is occurring. Thanks! The API returns as fallow:. {. "pageref": "page_1",. "startedDateTime": "2021-09-13T09:07:56.105+01:00",. "request": {. "bodySize": 0,. "method": "GET",. "url": "https://masked_server_name/api/dcim/devices/3/napalm/?method=get_facts&amp;method=get_environment",. "httpVersion": "HTTP/1.1",. "headers": [. {. "name": "Host",. "value": "masked_server_name". },. {. "name": "User-Agent",. "value": "Mozilla/5.0 (Windows NT 10.0; Win64; x64; rv:92.0) Gecko/20100101 Firefox/92.0". },. {. "name": "Accept",. "value": "*/*". },. {. "name": "Accept-Language",. "value": "en-GB,en;q=0.5". },. {. "name": "Accept-Encoding",. "value": "gzip, deflate, br". },. {. "name": "Referer",. "value": "https://masked_server_name/dcim/devices/3/status/". },. {. "name": "x-csrftoken",. "value": "masked_token". },. {. "name": "DNT",. "value": "1". },. {. "name": "Connection",. "value": "keep-alive". },. {. "name": "Cookie",. "value": "csrftoken=masked_token; sessionid=8a5bwq1rdueu1w4bhw52oan7ifmj7mo4". },. {. "name": "Sec-Fetch-Dest",. "value": "empty". },. {. "name": "Sec-Fetch-Mode",. "value": "cors". },. {. "name": "Sec-Fetch-Site",. "value": "same-origin". }. ],. "cookies": [. {. "name": "csrftoken",. "value": "masked_token". },. {. "name": "sessionid",. "value": "8a5bwq1rdueu1w4bhw52oan7ifmj7mo4". }. ],. "queryString": [. {. "name": "method",. "value": "get_facts". },. {. "name": "method",. "value": "get_environment". }. ],. "headersSize": 659. },. "response": {. "status": 200,. "statusText": "OK",. "httpVersion": "HTTP/1.1",. "headers": [. {. "name": "Server",. "value": "nginx/1.18.0 (Ubuntu)". },. {. "name": "Date",. "value": "Mon, 1</t>
        </is>
      </c>
      <c r="D102" t="inlineStr">
        <is>
          <t>pr_corpus</t>
        </is>
      </c>
      <c r="E102">
        <f>HYPERLINK("https://github.com/netbox-community/netbox/pull/8063", "https://github.com/netbox-community/netbox/pull/8063")</f>
        <v/>
      </c>
      <c r="F102" t="inlineStr"/>
      <c r="G102" t="inlineStr"/>
      <c r="H102" t="inlineStr"/>
    </row>
    <row r="103">
      <c r="A103" t="n">
        <v>199</v>
      </c>
      <c r="B103" t="inlineStr">
        <is>
          <t>gzip</t>
        </is>
      </c>
      <c r="C103" t="inlineStr">
        <is>
          <t>ing custom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
        </is>
      </c>
      <c r="D103" t="inlineStr">
        <is>
          <t>pr_corpus</t>
        </is>
      </c>
      <c r="E103">
        <f>HYPERLINK("https://github.com/netbox-community/netbox/pull/8153", "https://github.com/netbox-community/netbox/pull/8153")</f>
        <v/>
      </c>
      <c r="F103" t="inlineStr"/>
      <c r="G103" t="inlineStr"/>
      <c r="H103" t="inlineStr"/>
    </row>
    <row r="104">
      <c r="A104" t="n">
        <v>200</v>
      </c>
      <c r="B104" t="inlineStr">
        <is>
          <t>deflate</t>
        </is>
      </c>
      <c r="C104" t="inlineStr">
        <is>
          <t>om script; ### NetBox version. v3.0.10. ### Python version. 3.8. ### Steps to Reproduce. Background: https://github.com/netbox-community/netbox/discussions/7876. python snippet:. ```. remote_ip_address = self.request.META.get('HTTP_X_FORWARDED_FOR') or self.request.META.get('REMOTE_ADDR'). self.log_info(f"Running as user {remote_username} (IP: {remote_ip_address})..."). self.log_info(repr(self.request.META)). ```. my nginx snippet:. ```. location / {. proxy_pass http://127.0.0.1:8001;. proxy_set_header X-Forwarded-Host $http_host;. proxy_set_header X-Real-IP $remote_addr;. proxy_set_header X-Forwarded-Proto $scheme;.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'https://n</t>
        </is>
      </c>
      <c r="D104" t="inlineStr">
        <is>
          <t>pr_corpus</t>
        </is>
      </c>
      <c r="E104">
        <f>HYPERLINK("https://github.com/netbox-community/netbox/pull/8153", "https://github.com/netbox-community/netbox/pull/8153")</f>
        <v/>
      </c>
      <c r="F104" t="inlineStr"/>
      <c r="G104" t="inlineStr"/>
      <c r="H104" t="inlineStr"/>
    </row>
    <row r="105">
      <c r="A105" t="n">
        <v>201</v>
      </c>
      <c r="B105" t="inlineStr">
        <is>
          <t>gzip</t>
        </is>
      </c>
      <c r="C105" t="inlineStr">
        <is>
          <t>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'https://netbox.domain.com/extras/scripts/netbox.AddDevice/', 'HTTP_USER_AGENT': 'Mozilla/5.0 (Windows NT 10.0; Win64; x64) AppleWebKit/537.36 (KHTML, like Gecko) Chrome/81.0.4044.138 Safari/537.36', 'QUERY_STRING': '', 'REMOTE_ADDR': '127.0.0.1', 'REQUEST_METHOD': 'POST', 'SERVER_NAME': '127.0.0.1', 'SERVER_PORT': '8001'}. ```. I have a PR ready to go. But it mentions i need to create a bug first. so here it is. let me know how to proceed. First PR with netbox :smile: . Thank you! @davama I've assigned this to you for a PR. Thanks! @davama are you still able to work on this? Thank you for the reminder. I’ll submit shortly</t>
        </is>
      </c>
      <c r="D105" t="inlineStr">
        <is>
          <t>pr_corpus</t>
        </is>
      </c>
      <c r="E105">
        <f>HYPERLINK("https://github.com/netbox-community/netbox/pull/8153", "https://github.com/netbox-community/netbox/pull/8153")</f>
        <v/>
      </c>
      <c r="F105" t="inlineStr"/>
      <c r="G105" t="inlineStr"/>
      <c r="H105" t="inlineStr"/>
    </row>
    <row r="106">
      <c r="A106" t="n">
        <v>202</v>
      </c>
      <c r="B106" t="inlineStr">
        <is>
          <t>deflate</t>
        </is>
      </c>
      <c r="C106" t="inlineStr">
        <is>
          <t>me;. 	proxy_set_header X-Forwarded-For $remote_addr;. }. ```. ### Expected Behavior. ```. {'CONTENT_LENGTH': '503', 'CONTENT_TYPE': 'multipart/form-data; boundary=----WebKitFormBoundaryw66ayIoNmlX9BFq7', 'HTTP_ACCEPT': 'text/html,application/xhtml+xml,application/xml;q=0.9,image/webp,image/apng,/;q=0.8,application/signed-exchange;v=b3;q=0.9', 'HTTP_ACCEPT_ENCODING': 'gzip, deflate, br', 'HTTP_ACCEPT_LANGUAGE': 'en-US,en;q=0.9', 'HTTP_HOST': '127.0.0.1:8001', 'HTTP_REFERER': 'https://netbox-lab.nwk.jwm2.net/extras/scripts/netbox.AddDevice/', 'HTTP_USER_AGENT': 'Mozilla/5.0 (Windows NT 10.0; Win64; x64) AppleWebKit/537.36 (KHTML, like Gecko) Chrome/81.0.4044.138 Safari/537.36', 'QUERY_STRING': '', 'REMOTE_ADDR': '127.0.0.1', 'REQUEST_METHOD': 'POST', 'SERVER_NAME': '127.0.0.1', 'SERVER_PORT': '8001', 'HTTP_X_FORWARDED_FOR': 'x.x.x.48'}. ```. `HTTP_X_FORWARDED_FOR` should be present as nginx set it. ### Observed Behavior. The above would give me the below output:. ```. {'CONTENT_LENGTH': '503', 'CONTENT_TYPE': 'multipart/form-data; boundary=----WebKitFormBoundaryPrHAvPRqa4n0y5Bn', 'HTTP_ACCEPT': 'text/html,application/xhtml+xml,application/xml;q=0.9,image/webp,image/apng,/;q=0.8,application/signed-exchange;v=b3;q=0.9', 'HTTP_ACCEPT_ENCODING': 'gzip, deflate, br', 'HTTP_ACCEPT_LANGUAGE': 'en-US,en;q=0.9', 'HTTP_HOST': '127.0.0.1:8001', 'HTTP_REFERER': 'https://netbox.domain.com/extras/scripts/netbox.AddDevice/', 'HTTP_USER_AGENT': 'Mozilla/5.0 (Windows NT 10.0; Win64; x64) AppleWebKit/537.36 (KHTML, like Gecko) Chrome/81.0.4044.138 Safari/537.36', 'QUERY_STRING': '', 'REMOTE_ADDR': '127.0.0.1', 'REQUEST_METHOD': 'POST', 'SERVER_NAME': '127.0.0.1', 'SERVER_PORT': '8001'}. ```. I have a PR ready to go. But it mentions i need to create a bug first. so here it is. let me know how to proceed. First PR with netbox :smile: . Thank you! @davama I've assigned this to you for a PR. Thanks! @davama are you still able to work on this? Thank you for the reminder. I’ll submit shortly</t>
        </is>
      </c>
      <c r="D106" t="inlineStr">
        <is>
          <t>pr_corpus</t>
        </is>
      </c>
      <c r="E106">
        <f>HYPERLINK("https://github.com/netbox-community/netbox/pull/8153", "https://github.com/netbox-community/netbox/pull/8153")</f>
        <v/>
      </c>
      <c r="F106" t="inlineStr"/>
      <c r="G106" t="inlineStr"/>
      <c r="H106" t="inlineStr"/>
    </row>
    <row r="107">
      <c r="A107" t="n">
        <v>205</v>
      </c>
      <c r="B107" t="inlineStr">
        <is>
          <t>pre-rendering</t>
        </is>
      </c>
      <c r="C107" t="inlineStr">
        <is>
          <t>and just calling `manage.py shell -i python .c &lt;COMMAND&gt;`, however the clearcache command can also be use to clear for example the "new update" notification, which has been mentioned as an issue a couple of times (https://github.com/netbox-community/netbox/discussions/8800). Cached REST API spec introduced in #6423 is stale after updates; ### NetBox version. v3.1.11. ### Python version. 3.8. ### Steps to Reproduce. 1. Install Netbox v3.0.5+. 2. Fetch http://netbox/api/docs/?format=openapi to populate Redis cache. 3. Update to another Netbox version. 4. Fetch http://netbox/api/docs/?format=openapi and get the old openapi definition. ### Expected Behavior. The correct openapi definition should be returned. ### Observed Behavior. Stale cached version of the openapi definition is returned. Honestly I'm not 100% sure why this is happening. My reading of the Django cache documentation (https://docs.djangoproject.com/en/4.0/topics/cache/ and https://docs.djangoproject.com/en/4.0/ref/settings/#std:setting-CACHES-KEY_FUNCTION) makes it sound like the cache should use the Netbox version as a key, which would make it a different entry in the cache so this shouldn't be a problem. Hopefully someone with more knowledge about Django caching can reproduce this and figure out why this is happening. @jeremystretch - Would it make sense to clear the entire cache in the upgrade script? It would require re-adding the command for clearing the cache. netbox-docker would probably also have to be adjusted. The cache is very sparsely used currently. I think that makes sense, yeah. It's probably good practice to clear the cache on upgrade anyway. Related, I also want to look into pre-rendering the API spec at release time. I'm not sure exactly what that process would look like, but it would avoid the caching issue entirely, and potentially allow us to add the REST API spec to the documentation using [mkdocs-plugins](https://github.com/Neoteroi/mkdocs-plugins). (But that's another discussion.)</t>
        </is>
      </c>
      <c r="D107" t="inlineStr">
        <is>
          <t>pr_corpus</t>
        </is>
      </c>
      <c r="E107">
        <f>HYPERLINK("https://github.com/netbox-community/netbox/pull/9256", "https://github.com/netbox-community/netbox/pull/9256")</f>
        <v/>
      </c>
      <c r="F107" t="inlineStr"/>
      <c r="G107" t="inlineStr"/>
      <c r="H107" t="inlineStr"/>
    </row>
    <row r="108">
      <c r="A108" t="n">
        <v>207</v>
      </c>
      <c r="B108" t="inlineStr">
        <is>
          <t>gzip</t>
        </is>
      </c>
      <c r="C108" t="inlineStr">
        <is>
          <t>ry.py, line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t>
        </is>
      </c>
      <c r="D108" t="inlineStr">
        <is>
          <t>pr_corpus</t>
        </is>
      </c>
      <c r="E108">
        <f>HYPERLINK("https://github.com/netbox-community/netbox/pull/9483", "https://github.com/netbox-community/netbox/pull/9483")</f>
        <v/>
      </c>
      <c r="F108" t="inlineStr"/>
      <c r="G108" t="inlineStr"/>
      <c r="H108" t="inlineStr"/>
    </row>
    <row r="109">
      <c r="A109" t="n">
        <v>208</v>
      </c>
      <c r="B109" t="inlineStr">
        <is>
          <t>deflate</t>
        </is>
      </c>
      <c r="C109" t="inlineStr">
        <is>
          <t>ine 2167, in add_ordering. 	1.	. self.names_to_path(item.split(LOOKUP_SEP), self.model._meta). …Local vars.  	 . 	.  . 	.  . 	.  . 	.  . *	/opt/netbox/venv/lib/python3.8/site-packages/django/db/models/sql/query.py, line 1677, in names_to_path. 	1.	. raise FieldError(. …Local vars.  	 . 	.  . 	.  . 	.  . 	.  . 	.  . 	.  . 	.  . 	.  . 	.  . 	.  . 	.  . 	.  . 	.  . Request information. USER. uwe. GET. No GET data. POST. No POST data. FILES. No FILES data. COOKIES. Variable	Value. csrftoken	. 'DkBoqn497MSJK29SIJPZYjvKuwPmSEw5iwgh2ip6c9qzJYumcElvA0bLLUl2L3ng'. sessionid	. 'skhdwbue1zoznjae117z4jdlyfxz41xe'. cockpit	. 'dj0yO2s9ZDMyODRlMmYzZjM0MGUxZmE2ZTljY2JjZGYzNTkzNWIzNDg4NTYyZmFlMGQwNGExYTdjY2VjMjJhYjI2NDRjNQ=='. META. Variable	Value. CSRF_COOKIE	. 'DkBoqn497MSJK29SIJPZYjvKuwPmSEw5iwgh2ip6c9qzJYumcElvA0bLLUl2L3ng'. HTTP_ACCEPT	. 'text/html,application/xhtml+xml,application/xml;q=0.9,image/webp,image/apng,*/*;q=0.8,application/signed-exchange;v=b3;q=0.9'. HTTP_ACCEPT_ENCODING	. 'gzip, deflate, br'. HTTP_ACCEPT_LANGUAGE	. 'de,de-DE;q=0.9,en;q=0.8,en-GB;q=0.7,en-US;q=0.6'. HTTP_CONNECTION	. 'close'. HTTP_COOKIE	. ('csrftoken=DkBoqn497MSJK29SIJPZYjvKuwPmSEw5iwgh2ip6c9qzJYumcElvA0bLLUl2L3ng; '. 'sessionid=skhdwbue1zoznjae117z4jdlyfxz41xe; '. 'cockpit=dj0yO2s9ZDMyODRlMmYzZjM0MGUxZmE2ZTljY2JjZGYzNTkzNWIzNDg4NTYyZmFlMGQwNGExYTdjY2VjMjJhYjI2NDRjNQ=='). HTTP_HOST	. '127.0.0.1:8001'. HTTP_REFERER	. 'https://netbox.soe.priv/ipam/services/'. HTTP_SEC_CH_UA	. '" Not A;Brand";v="99", "Chromium";v="102", "Microsoft Edge";v="102"'. HTTP_SEC_CH_UA_MOBILE	. '?0'. HTTP_SEC_CH_UA_PLATFORM	. '"Windows"'. HTTP_SEC_FETCH_DEST	. 'document'. HTTP_SEC_FETCH_MODE	. 'navigate'. HTTP_SEC_FETCH_SITE	. 'same-origin'. HTTP_SEC_FETCH_USER	. '?1'. HTTP_UPGRADE_INSECURE_REQUESTS	. '1'. HTTP_USER_AGENT	. ('Mozilla/5.0 (Windows NT 10.0; Win64; x64) AppleWebKit/537.36 (KHTML, like '. 'Gecko) Chrome/102.0.5005.63 Safari/537.36 Edg/102.0.1245.30'). HTTP_X_FORWARDED_HOST	. 'netbox.soe.priv'. HTTP_X_FORWARDED_P</t>
        </is>
      </c>
      <c r="D109" t="inlineStr">
        <is>
          <t>pr_corpus</t>
        </is>
      </c>
      <c r="E109">
        <f>HYPERLINK("https://github.com/netbox-community/netbox/pull/9483", "https://github.com/netbox-community/netbox/pull/9483")</f>
        <v/>
      </c>
      <c r="F109" t="inlineStr"/>
      <c r="G109" t="inlineStr"/>
      <c r="H109" t="inlineStr"/>
    </row>
    <row r="110">
      <c r="A110" t="n">
        <v>209</v>
      </c>
      <c r="B110" t="inlineStr">
        <is>
          <t>partial responses</t>
        </is>
      </c>
      <c r="C110" t="inlineStr">
        <is>
          <t xml:space="preserve">proposed changes below. --&gt;. This adds support for the limit parameter to the available-vlans endpoint. Code is basically copy pasted from the available-ips endpoint. Thank you for your interest in contributing to NetBox, however it appears there is no accepted issue that correlates to this pull request. Before pull requests are opened, we require an accepted issue as per our [contributing guide](https://github.com/digitalocean/netbox/blob/master/CONTRIBUTING.md). Please first open an issue and wait for it to be accepted before further work is done on this pull request. Add support for "limit" query parameter to available VLANs endpoint; ### NetBox version. v3.2.9. ### Python version. 3.10. ### Steps to Reproduce. 1. Create a new VlanGroup with minvid set to 1 and maxvid set to 4094. 2. Call the available-vlans endpoint with ?limit=1. ### Expected Behavior. Get back one available-vlan object. ### Observed Behavior. Get back 4094 available-vlan objects, which in my case causes partial responses to be send which leads to invalid JSON with all associated issues. This only seems to happen with the Guzzle PHP HTTP client, works "fine" in the browser, except for the fact that the request obviously takes ages. Available-prefix works a bit different and available-ips does seem to support the limit parameter. Pagination is not currently supported for available VLANs because they do not equate to records in the database. The same is true for e.g. available IP addresses. (The `available-ips/` endpoints do support the `limit` query parameter, but not pagination of results.). We could add support for the `limit` parameter pretty easily, however it would involve abstracting the logic currently in place under AvailableIPAddressesView's `get()` method into a reusable function. It should probably also be replicated to AvailablePrefixesView. Ye I noticed the lack of pagination after submitting this. Isolating the limit code in a separate function would be nice, although I would need </t>
        </is>
      </c>
      <c r="D110" t="inlineStr">
        <is>
          <t>pr_corpus</t>
        </is>
      </c>
      <c r="E110">
        <f>HYPERLINK("https://github.com/netbox-community/netbox/pull/10044", "https://github.com/netbox-community/netbox/pull/10044")</f>
        <v/>
      </c>
      <c r="F110" t="inlineStr"/>
      <c r="G110" t="inlineStr"/>
      <c r="H110" t="inlineStr"/>
    </row>
    <row r="111">
      <c r="A111" t="n">
        <v>210</v>
      </c>
      <c r="B111" t="inlineStr">
        <is>
          <t>partial responses</t>
        </is>
      </c>
      <c r="C111" t="inlineStr">
        <is>
          <t>Closes #10043: Add support for 'limit' query parameter to available VLANs API endpoint; ### Fixes: #10043. - Refactor the limit calculation logic from AvailableIPAddressesView. - Implement the same functionality on AvailableVLANsView. - Update `test_list_available_vlans()` API test method. Add support for "limit" query parameter to available VLANs endpoint; ### NetBox version. v3.2.9. ### Python version. 3.10. ### Steps to Reproduce. 1. Create a new VlanGroup with minvid set to 1 and maxvid set to 4094. 2. Call the available-vlans endpoint with ?limit=1. ### Expected Behavior. Get back one available-vlan object. ### Observed Behavior. Get back 4094 available-vlan objects, which in my case causes partial responses to be send which leads to invalid JSON with all associated issues. This only seems to happen with the Guzzle PHP HTTP client, works "fine" in the browser, except for the fact that the request obviously takes ages. Available-prefix works a bit different and available-ips does seem to support the limit parameter. Pagination is not currently supported for available VLANs because they do not equate to records in the database. The same is true for e.g. available IP addresses. (The `available-ips/` endpoints do support the `limit` query parameter, but not pagination of results.). We could add support for the `limit` parameter pretty easily, however it would involve abstracting the logic currently in place under AvailableIPAddressesView's `get()` method into a reusable function. It should probably also be replicated to AvailablePrefixesView. Ye I noticed the lack of pagination after submitting this. Isolating the limit code in a separate function would be nice, although I would need a bit of guidance as to where I could put that function best. As for available-prefix, I think that is a bit of an exception. Rather than returning all available prefixes it only returns the set of the biggest possible prefixes. Also the write variant works different because you just r</t>
        </is>
      </c>
      <c r="D111" t="inlineStr">
        <is>
          <t>pr_corpus</t>
        </is>
      </c>
      <c r="E111">
        <f>HYPERLINK("https://github.com/netbox-community/netbox/pull/10218", "https://github.com/netbox-community/netbox/pull/10218")</f>
        <v/>
      </c>
      <c r="F111" t="inlineStr"/>
      <c r="G111" t="inlineStr"/>
      <c r="H111" t="inlineStr"/>
    </row>
    <row r="112">
      <c r="A112" t="n">
        <v>212</v>
      </c>
      <c r="B112" t="inlineStr">
        <is>
          <t>gzip</t>
        </is>
      </c>
      <c r="C112" t="inlineStr">
        <is>
          <t>0. max-worker-lifetime = 3600 ; Restart workers after this many seconds. max-worker-lifetime-delta = 110. reload-on-rss = 320 ; Restart workers after this much resident memory. evil-reload-on-rss = 352 ; Restart workers after this much resident memory. worker-reload-mercy = 60 ; How long to wait before forcefully killing workers. listen = 1000 # set max connections to 1000 in uWSGI. die-on-term = true. lazy-apps = true ; safely init worker processes. vacuum = true ; clear environment on exit. disable-logging = true. log-4xx = true. log-5xx = true. strict = false ; Need to disable strict mode when using max-worker-lifetime-delta option. ```. 12. Run uwsgi process `uwsgi --ini uwsgi.ini`. 13. Create new terminal, sudo to root user on VM, create nginx config file `/etc/nginx/nginx.conf`. ```conf. worker_processes 1;. events {. worker_connections 1024;. }. http {. include /etc/nginx/mime.types;. default_type application/octet-stream;. sendfile on;. tcp_nopush on;. keepalive_timeout 65;. gzip on;. server_tokens off;. client_max_body_size 20M;. server {. listen 8080;. location /static/ {. alias /home/testuser01/netbox/netbox/static/;. }. location / {. proxy_read_timeout 180;. proxy_pass http://127.0.0.1:8001;. proxy_set_header X-Forwarded-Host $http_host;. proxy_set_header X-Real-IP $remote_addr;. proxy_set_header X-Forwarded-Proto $scheme;. add_header P3P 'CP="ALL DSP COR PSAa PSDa OUR NOR ONL UNI COM NAV"';. }. location /nginx_status {. stub_status;. allow 127.0.0.1;. }. }. }. ```. 14. Restart nginx service `systemctl restart nginx`. 15. Access netbox from PC, example `http://192.168.122.126:8080/`. 16. Login to netbox, create default device_type, device_role, site, rack. Create API Token. 17. Add multiple devices (199 devices) concurrently by run multi-threaded python client. ```python. import concurrent.futures. import time. from netbox_api.api import netbox_app_api. def create_device(device_name):. print(f'Creating Device {device_name}'). created_device = netbox_app_</t>
        </is>
      </c>
      <c r="D112" t="inlineStr">
        <is>
          <t>pr_corpus</t>
        </is>
      </c>
      <c r="E112">
        <f>HYPERLINK("https://github.com/netbox-community/netbox/pull/10883", "https://github.com/netbox-community/netbox/pull/10883")</f>
        <v/>
      </c>
      <c r="F112" t="inlineStr"/>
      <c r="G112" t="inlineStr"/>
      <c r="H112" t="inlineStr"/>
    </row>
    <row r="113">
      <c r="A113" t="n">
        <v>216</v>
      </c>
      <c r="B113" t="inlineStr">
        <is>
          <t>rate limit</t>
        </is>
      </c>
      <c r="C113" t="inlineStr">
        <is>
          <t>es {. id. }. }. }. ```. Remaining work:. - [x] fix type definitions. - [x] fix type data types. - [x] fix filtersets. - [x] Auto generate Filtersets definitions. - [x] Choice field handling. - [x] Fix GraphQL tests auto-discovery of fields. - [x] Update netbox/graphql/views.py GraphQLView (GraphiQL). - [x] netbox/netbox/graphql/fields.py (ObjectField, ObjectListfield)? - I think this is obsolete from optimizer. - [x] netbox/netbox/graphql/scalars.py (BigInt)? - [x] netbox/netbox/graphql/utils.py (get_graphene_type)? - [x] netbox/dcim/graphql/gfk_mixins.py (gfk mixins)? Including some GraphQL queries here I used for testing as they are handy for reference - just got some GFK stuff working! :tada: :. ```. {. circuit_termination_list {. id. link_peers {. __typename. ... on InterfaceType {. id. name. }. ... on RearPortType {. id. display. device {. pk. }. }. }. }. }. ```. Script for testing match of the schemas (will keep it updated as needed):. ```. # An example to get the remaining rate limit using the Github GraphQL API. import requests. headers = {"Authorization": "Bearer YOUR API KEY"}. headers = None. new_url = 'http://127.0.0.1:8000/graphql/'. old_url = 'https://demo.netbox.dev/graphql/'. def run_query(url, query): # A simple function to use requests.post to make the API call. Note the json= section. request = requests.post(url, json={'query': query}, headers=headers). if request.status_code == 200:. return request.json(). else:. raise Exception("Query failed to run by returning code of {}. {}".format(request.status_code, query)). # The GraphQL query (with a few aditional bits included) itself defined as a multi-line string. query_schema = """. {. __schema {. queryType {. fields {. name. type {. name. }. }. }. }. }. """. def get_all_endpoints(url):. query = """. {. __schema {. types {. name. }. }. }. """. types = run_query(url, query). types = types["data"]["__schema"]["types"]. all_types = []. for type in types:. name = type["name"]. if name.endswith("Type"):. a</t>
        </is>
      </c>
      <c r="D113" t="inlineStr">
        <is>
          <t>pr_corpus</t>
        </is>
      </c>
      <c r="E113">
        <f>HYPERLINK("https://github.com/netbox-community/netbox/pull/15141", "https://github.com/netbox-community/netbox/pull/15141")</f>
        <v/>
      </c>
      <c r="F113" t="inlineStr"/>
      <c r="G113" t="inlineStr"/>
      <c r="H113" t="inlineStr"/>
    </row>
    <row r="114">
      <c r="A114" t="n">
        <v>219</v>
      </c>
      <c r="B114" t="inlineStr">
        <is>
          <t>rate limiting</t>
        </is>
      </c>
      <c r="C114" t="inlineStr">
        <is>
          <t>Fixes #16454: Roll back django-debug-toolbar version to avoid DNS lookup bug; ### Fixes: #16454. Pin `django-debug-toolbar` to v4.3.0 until jazzband/django-debug-toolbar#1927 is addressed. Netbox v4.0.5 django-debug-toolbar==4.4.2 Delays of Several Seconds on each request; ### Deployment Type. Self-hosted. ### NetBox Version. v4.0.5. ### Python Version. 3.10. ### Steps to Reproduce. Upgrade to Netbox v4.0.5 from v4.0.3. Click each items like SITES/Sites or RACKS/Racks, it takes ~10seconds for web browser to load result. ### Expected Behavior. Upgrade to Netbox v4.0.5 from v4.0.3. Click each items like SITES/Sites or RACKS/Racks, it takes &lt;1 seconds for web browser to load result. ### Observed Behavior. Upgrade to Netbox v4.0.5 from v4.0.3. Click each items like SITES/Sites or RACKS/Racks, it takes ~10seconds for web browser to load result. Seems it is caused by django-debug-toolbar==4.4.2 in requirements.txt . There are delay if host can't resolve host.docker.internal. The workaround is add entry for **host.docker.internal** in **/etc/hosts**. ```. 127.0.0.1 localhost. 127.0.0.1 host.docker.internal. ```. or rollback django-debug-toolbar==4.4.2 to 4.3.0 in requirements.txt . There is the discussion. https://github.com/jazzband/django-debug-toolbar/issues/1927. Thanks for taking the time to report this @marsteel! Turns out this is the reason I had an issue with DNS rate limiting last week. :laughing:</t>
        </is>
      </c>
      <c r="D114" t="inlineStr">
        <is>
          <t>pr_corpus</t>
        </is>
      </c>
      <c r="E114">
        <f>HYPERLINK("https://github.com/netbox-community/netbox/pull/16506", "https://github.com/netbox-community/netbox/pull/16506")</f>
        <v/>
      </c>
      <c r="F114" t="inlineStr"/>
      <c r="G114" t="inlineStr"/>
      <c r="H114" t="inlineStr"/>
    </row>
    <row r="115">
      <c r="A115" t="n">
        <v>221</v>
      </c>
      <c r="B115" t="inlineStr">
        <is>
          <t>rate limiting</t>
        </is>
      </c>
      <c r="C115" t="inlineStr">
        <is>
          <t>m/en/product/opticalcon-quad-lite)*. [MTP 12](https://www.neutrik.com/en/product/opticalcon-mtp-12-lite). [MTP 24](https://www.neutrik.com/en/product/opticalcon-mtp-24-lite). **OpticalCon Dragonfly**. [Male](https://www.neutrik.com/en/product/no2mw-xp)*. [Female](https://www.neutrik.com/en/product/no2fw-xp)*. **OpticalCon Advanced**. [Duo](https://www.neutrik.com/en/product/no2-4fdw-a). [Quad](https://www.neutrik.com/en/product/no4fdw-a)*. [MTP 12](https://www.neutrik.com/en/product/no12fdw-a). [MTP 16](https://www.neutrik.com/en/product/no16fdw-a). [MTP 24](https://www.neutrik.com/en/product/no24fdw-a). [MTP 48](https://www.neutrik.com/en/product/no48fdw-a). **FibreFox**. [2 Channel](https://www.neutrik.com/en/product/fiberfox-2ch-bridge)*. [4 Channel](https://www.neutrik.com/en/product/fiberfox-4ch-bridge)*. **OpticalCon Hybrid Med**. [MTP 16 + 2](https://www.neutrik.com/en/product/opticalcon-hybrid-med-chassis). * *Missing Data sheet due to an error on Neutrik's site. May be rate limiting as I am downloading a lot in a short period of time*. Data Sheets:. [opticalcon-hybrid-med-chassis.pdf](https://github.com/netbox-community/netbox/files/12320917/opticalcon-hybrid-med-chassis.pdf). [opticalcon-lite-mtp24.pdf](https://github.com/netbox-community/netbox/files/12320918/opticalcon-lite-mtp24.pdf). [opticalcon-lite-mtp12.pdf](https://github.com/netbox-community/netbox/files/12320919/opticalcon-lite-mtp12.pdf). [opticalcon-advanced-mtp48.pdf](https://github.com/netbox-community/netbox/files/12320920/opticalcon-advanced-mtp48.pdf). [opticalcon-advanced-mtp24.pdf](https://github.com/netbox-community/netbox/files/12320921/opticalcon-advanced-mtp24.pdf). [opticalcon-advanced-mtp16.pdf](https://github.com/netbox-community/netbox/files/12320922/opticalcon-advanced-mtp16.pdf). [opticalcon-advanced-mtp12.pdf](https://github.com/netbox-community/netbox/files/12320923/opticalcon-advanced-mtp12.pdf). [opticalcon-advanced-duo.pdf](https://github.com/netbox-community/netbox/files/</t>
        </is>
      </c>
      <c r="D115" t="inlineStr">
        <is>
          <t>pr_corpus</t>
        </is>
      </c>
      <c r="E115">
        <f>HYPERLINK("https://github.com/netbox-community/netbox/pull/16653", "https://github.com/netbox-community/netbox/pull/16653")</f>
        <v/>
      </c>
      <c r="F115" t="inlineStr"/>
      <c r="G115" t="inlineStr"/>
      <c r="H115" t="inlineStr"/>
    </row>
    <row r="116">
      <c r="A116" t="n">
        <v>222</v>
      </c>
      <c r="B116" t="inlineStr">
        <is>
          <t>gzip</t>
        </is>
      </c>
      <c r="C116" t="inlineStr">
        <is>
          <t>data. Use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t>
        </is>
      </c>
      <c r="D116" t="inlineStr">
        <is>
          <t>pr_corpus</t>
        </is>
      </c>
      <c r="E116">
        <f>HYPERLINK("https://github.com/netbox-community/netbox/pull/16705", "https://github.com/netbox-community/netbox/pull/16705")</f>
        <v/>
      </c>
      <c r="F116" t="inlineStr"/>
      <c r="G116" t="inlineStr"/>
      <c r="H116" t="inlineStr"/>
    </row>
    <row r="117">
      <c r="A117" t="n">
        <v>223</v>
      </c>
      <c r="B117" t="inlineStr">
        <is>
          <t>deflate</t>
        </is>
      </c>
      <c r="C117" t="inlineStr">
        <is>
          <t>e this URL only if it's. # considered safe. return_url = request.GET.get('return_url') or request.POST.get('return_url'). if return_url and return_url.startswith('/'):. return return_url. # Next, check if the object being modified (if any) has an absolute URL. if obj is not None and obj.pk and hasattr(obj, 'get_absolute_url'):. return obj.get_absolute_url(). # Fall back to the default URL (if specified) for the view. if self.default_return_url is not None:. return reverse(self.default_return_url). ```. However, the filtering function is only checking that the supplied parameter next_url starts with a /. This way, it is possible to circumvent this filtering by supplying a double-slashed payload. As an example the following payload would work : **//www.google.com** . ```. POST /extras/bookmarks/6/delete/?return_url=//www.google.com HTTP/1.1. Host: REDACTED. Cookie: csrftoken=uHkNYy7ewwULISUm6oRD79cYuqcYn6GG; sessionid=REDACTED. Accept-Language: en-US,en;q=0.5. Accept-Encoding: gzip, deflate, br. Referer: https://REDACTED/ipam/ip-addresses/1/. csrfmiddlewaretoken=bvb14AzMDUJikxAesgo30mlhfK3T9Fk5v2lESYwQZgtTSfkqou5wXln5z05HmBQB&amp;confirm=true. ```. As expected, once the request is submitted, the application responds with a 302 status code which includes the new location header :. ```. HTTP/1.1 302 Found. Server: nginx/1.20.1. Date: Tue, 28 May 2024 09:25:17 GMT. Content-Type: text/html; charset=utf-8. Content-Length: 0. Connection: close. Location: //www.google.com. ```. One could expect the redirection to fail. Indeed, according to RFC 7231, which defines HTTP/1.1 semantics and content, the Location header field's value must be a valid URI reference. However, as the RFC does not explicitly mention schema less URLs, they are considered valid URI references. As such it is up to the browser to decide which default schema to use. For Chrome and Firefox it is defaulting to HTTP or HTTPS resulting in a valid redirection. ### Expected Behavior. An HTTP error response or a redir</t>
        </is>
      </c>
      <c r="D117" t="inlineStr">
        <is>
          <t>pr_corpus</t>
        </is>
      </c>
      <c r="E117">
        <f>HYPERLINK("https://github.com/netbox-community/netbox/pull/16705", "https://github.com/netbox-community/netbox/pull/16705")</f>
        <v/>
      </c>
      <c r="F117" t="inlineStr"/>
      <c r="G117" t="inlineStr"/>
      <c r="H117" t="inlineStr"/>
    </row>
    <row r="118">
      <c r="A118" t="n">
        <v>225</v>
      </c>
      <c r="B118" t="inlineStr">
        <is>
          <t>PATCH update</t>
        </is>
      </c>
      <c r="C118" t="inlineStr">
        <is>
          <t>Fixes: #18263 - Iterate through a freshly queried set of CableTerminations to find endpoints in update_connected_endpoints; ### Fixes: #18263. During an API PATCH update to a Cable where one or both endpoints is changed, the signal handler `update_connected_endpoints` iterates through `self.terminations.all()` which in the case of an API call has not necessarily been refreshed after the deletion of stale endpoints at https://github.com/netbox-community/netbox/blob/b6265d828526a97962e8feefa0ff57c534d2da27/netbox/dcim/models/cables.py#L224-L240. This leads to the `local_cable_terminations` being empty here (because the pks don't match): https://github.com/netbox-community/netbox/blob/b6265d828526a97962e8feefa0ff57c534d2da27/netbox/dcim/models/cables.py#L597-L611 (Step 6 of `Cable.from_origin`), which leads to `q_filter` being empty and thus the completely unfiltered iteration at L611 potentially taking O(n) time depending on the number of terminations in the DB. This change ensures that the iteration of CableTerminations associated with a Cable after an update is freshly queried from the DB following the deletion of stale endpoints rather than relying on the (potentially stale or cached) `self.terminations` reverse relation, and thus ensuring `from_origin` is calculated correctly. &gt; (Step 6 of Cable.from_origin), which leads to q_filter being empty and thus the completely unfiltered iteration at L611 potentially taking O(n) time depending on the number of terminations in the DB. This is a really good catch. IMO we should rewrite the logic under step 6 to avoid querying with an empty Q filter (in addition to the proposed change) to be safe. @bctiemann you're more familiar with the problem than I am; does that make sense? Cable terminations are not refreshed correctly on API PATCH of Cable; ### Deployment Type. Self-hosted. ### Triage priority. I volunteer to perform this work (if approved). ### NetBox Version. v4.1.8. ### Python Version. 3.10. ### Steps to Reproduce. I</t>
        </is>
      </c>
      <c r="D118" t="inlineStr">
        <is>
          <t>pr_corpus</t>
        </is>
      </c>
      <c r="E118">
        <f>HYPERLINK("https://github.com/netbox-community/netbox/pull/18264", "https://github.com/netbox-community/netbox/pull/18264")</f>
        <v/>
      </c>
      <c r="F118" t="inlineStr"/>
      <c r="G118" t="inlineStr"/>
      <c r="H118" t="inlineStr"/>
    </row>
    <row r="119">
      <c r="A119" t="n">
        <v>226</v>
      </c>
      <c r="B119" t="inlineStr">
        <is>
          <t>gzip</t>
        </is>
      </c>
      <c r="C119" t="inlineStr">
        <is>
          <t xml:space="preserve"> = ''. cf_snmp_get_community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t>
        </is>
      </c>
      <c r="D119" t="inlineStr">
        <is>
          <t>pr_corpus</t>
        </is>
      </c>
      <c r="E119">
        <f>HYPERLINK("https://github.com/netbox-community/netbox/pull/18602", "https://github.com/netbox-community/netbox/pull/18602")</f>
        <v/>
      </c>
      <c r="F119" t="inlineStr"/>
      <c r="G119" t="inlineStr"/>
      <c r="H119" t="inlineStr"/>
    </row>
    <row r="120">
      <c r="A120" t="n">
        <v>227</v>
      </c>
      <c r="B120" t="inlineStr">
        <is>
          <t>deflate</t>
        </is>
      </c>
      <c r="C120" t="inlineStr">
        <is>
          <t xml:space="preserve">f_snmp_get_community = ''. cf_treasury_account_id = ''. cf_wireless_suid = ''. comments = ''. _addanother = ''. FILES: No FILES data. COOKIES:. csrftoken = '********************'. _ga_PW5VGEJ76X = 'GS1.1.1737495988.9.0.1737495990.58.0.0'. _ga = 'GA1.1.194355644.1724275695'. _ga_HTNJKCC9NH = 'GS1.1.1725404796.1.1.1725404796.60.0.0'. _fbp = 'fb.2.1725404796354.753919848969322510'. _gcl_au = '1.1.209266393.1736299199'. sessionid = '********************'. META:. CONTENT_LENGTH = '5977'. CONTENT_TYPE = 'multipart/form-data; boundary=---------------------------246652128233119244821296829133'. CONTEXT_DOCUMENT_ROOT = '/var/www/html'. CONTEXT_PREFIX = ''. CSRF_COOKIE = 'REDACTED'. DOCUMENT_ROOT = '/var/www/html'. GATEWAY_INTERFACE = 'CGI/1.1'. H2PUSH = 'off'. H2_PUSH = 'off'. H2_PUSHED = ''. H2_PUSHED_ON = ''. H2_STREAM_ID = '11'. H2_STREAM_TAG = '4139228-27338-11'. HTTP2 = 'on'. HTTP_ACCEPT = 'text/html,application/xhtml+xml,application/xml;q=0.9,*/*;q=0.8'. HTTP_ACCEPT_ENCODING = 'gzip, deflate, br, zstd'. HTTP_ACCEPT_LANGUAGE = 'en-US,en;q=0.5'. HTTP_COOKIE = '********************'. HTTP_DNT = '1'. HTTP_HOST = 'REDACTED'. HTTP_ORIGIN = 'REDACTED'. HTTP_PRIORITY = 'u=0, i'. HTTP_REFERER = 'https://REDACTED/ipam/ip-addresses/add/'. HTTP_SEC_FETCH_DEST = 'document'. HTTP_SEC_FETCH_MODE = 'navigate'. HTTP_SEC_FETCH_SITE = 'same-origin'. HTTP_SEC_FETCH_USER = '?1'. HTTP_TE = 'trailers'. HTTP_UPGRADE_INSECURE_REQUESTS = '1'. HTTP_USER_AGENT = 'Mozilla/5.0 (X11; Linux x86_64; rv:128.0) Gecko/20100101 Firefox/128.0'. HTTP_X_SSL_CIPHER = 'TLS_AES_256_GCM_SHA384'. HTTP_X_SSL_PROTOCOL = 'TLSv1.3'. PATH_INFO = '/ipam/ip-addresses/add/'. PATH_TRANSLATED = '/opt/netbox/netbox/netbox/[wsgi.py/ipam/ip-addresses/add/](http://wsgi.py/ipam/ip-addresses/add/)'. QUERY_STRING = ''. REMOTE_ADDR = 'REDACTED'. REMOTE_PORT = '56980'. REQUEST_METHOD = 'POST'. REQUEST_SCHEME = 'https'. REQUEST_URI = '/ipam/ip-addresses/add/'. SCRIPT_FILENAME = '/opt/netbox/netbox/netbox/wsgi.py'. SCRIPT_NAME = ''. </t>
        </is>
      </c>
      <c r="D120" t="inlineStr">
        <is>
          <t>pr_corpus</t>
        </is>
      </c>
      <c r="E120">
        <f>HYPERLINK("https://github.com/netbox-community/netbox/pull/18602", "https://github.com/netbox-community/netbox/pull/18602")</f>
        <v/>
      </c>
      <c r="F120" t="inlineStr"/>
      <c r="G120" t="inlineStr"/>
      <c r="H120" t="inlineStr"/>
    </row>
    <row r="121">
      <c r="A121" t="n">
        <v>229</v>
      </c>
      <c r="B121" t="inlineStr">
        <is>
          <t>pre-rendered</t>
        </is>
      </c>
      <c r="C121" t="inlineStr">
        <is>
          <t>Closes: #19793 - Nav menu link customization; ### Closes: #19793. Changes the `PluginMenuItem` and `PluginMenuButton` classes to handle an alternate pre-rendered literal `url` init parameter, rather than just supporting `link` which must be a view name suitable for `{% url %}`. This allows plugin authors to supply link target URLs that might require additional (arbitrary) kwargs for resolution, rather than relying on built-in NetBox view names. Note that Django does not provide a supported way of passing arbitrary kwargs to `{% url %}`; the params must be known in advance and specified explicitly (i.e. `{% url 'view_name' arg1='foo' arg2='bar' %}`). This prevents us from implementing this functionality in a more elegant way, i.e. being able to pass a `link_kwargs` dict which could then be plugged into the template directly like `{% url item.link **item.link_kwargs %}`. I'm not convinced we need to (or should) support arbitrary executables in place of menu items. Where dynamic iteration is needed, a plugin author can pass an arbitrary object as `items` within a MenuGroup, and define its `__iter__()` method to return whatever MenuItems are prudent. I tested this approach with the custom objects plugin and it works well. The only blocker I ran into there was the rigid requirement for passing a static view name as a MenuItem's `link`. Rather than introducing a separate, conflicting `url` parameter maybe it would make sense to introduce a `link_kwargs` argument that can be passed along with `link` for URL resolution in the menu item. Support custom link URLs for nav menu; ### NetBox version. v4.3.3. ### Feature type. New functionality. ### Proposed functionality. Support nav menu items which can link to arbitrary pre-rendered URLs, rather than just built-in NetBox view names. ### Use case. Plugins such as Custom Objects may need to be able to extend the nav menu with arbitrary headings/subheadings containing URL links that must be rendered using additional kwargs or cont</t>
        </is>
      </c>
      <c r="D121" t="inlineStr">
        <is>
          <t>pr_corpus</t>
        </is>
      </c>
      <c r="E121">
        <f>HYPERLINK("https://github.com/netbox-community/netbox/pull/19794", "https://github.com/netbox-community/netbox/pull/19794")</f>
        <v/>
      </c>
      <c r="F121" t="inlineStr"/>
      <c r="G121" t="inlineStr"/>
      <c r="H121" t="inlineStr"/>
    </row>
    <row r="122">
      <c r="A122" t="n">
        <v>230</v>
      </c>
      <c r="B122" t="inlineStr">
        <is>
          <t>pre-rendered</t>
        </is>
      </c>
      <c r="C122" t="inlineStr">
        <is>
          <t>uginMenuButton` classes to handle an alternate pre-rendered literal `url` init parameter, rather than just supporting `link` which must be a view name suitable for `{% url %}`. This allows plugin authors to supply link target URLs that might require additional (arbitrary) kwargs for resolution, rather than relying on built-in NetBox view names. Note that Django does not provide a supported way of passing arbitrary kwargs to `{% url %}`; the params must be known in advance and specified explicitly (i.e. `{% url 'view_name' arg1='foo' arg2='bar' %}`). This prevents us from implementing this functionality in a more elegant way, i.e. being able to pass a `link_kwargs` dict which could then be plugged into the template directly like `{% url item.link **item.link_kwargs %}`. I'm not convinced we need to (or should) support arbitrary executables in place of menu items. Where dynamic iteration is needed, a plugin author can pass an arbitrary object as `items` within a MenuGroup, and define its `__iter__()` method to return whatever MenuItems are prudent. I tested this approach with the custom objects plugin and it works well. The only blocker I ran into there was the rigid requirement for passing a static view name as a MenuItem's `link`. Rather than introducing a separate, conflicting `url` parameter maybe it would make sense to introduce a `link_kwargs` argument that can be passed along with `link` for URL resolution in the menu item. Support custom link URLs for nav menu; ### NetBox version. v4.3.3. ### Feature type. New functionality. ### Proposed functionality. Support nav menu items which can link to arbitrary pre-rendered URLs, rather than just built-in NetBox view names. ### Use case. Plugins such as Custom Objects may need to be able to extend the nav menu with arbitrary headings/subheadings containing URL links that must be rendered using additional kwargs or context beyond what is available in core NetBox. ### Database changes. N/A. ### External dependencies. N/A</t>
        </is>
      </c>
      <c r="D122" t="inlineStr">
        <is>
          <t>pr_corpus</t>
        </is>
      </c>
      <c r="E122">
        <f>HYPERLINK("https://github.com/netbox-community/netbox/pull/19794", "https://github.com/netbox-community/netbox/pull/19794")</f>
        <v/>
      </c>
      <c r="F122" t="inlineStr"/>
      <c r="G122" t="inlineStr"/>
      <c r="H12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9"/>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16</v>
      </c>
      <c r="B2" t="inlineStr">
        <is>
          <t>convert to WebP</t>
        </is>
      </c>
      <c r="C2" t="inlineStr">
        <is>
          <t xml:space="preserve"> [ ] Breaking change (fix or feature that would cause existing functionality to not work as expected). - [ ] Other (please explain). ## Checklist:. - [x] I have read &amp; agree with the [contributing guidelines](https://github.com/paperless-ngx/paperless-ngx/blob/main/CONTRIBUTING.md). - [x] If applicable, I have tested my code for new features &amp; regressions on both mobile &amp; desktop devices, using the latest version of major browsers. - [x] If applicable, I have checked that all tests pass, see [documentation](https://paperless-ngx.readthedocs.io/en/latest/extending.html#back-end-development). - [x] I have run all `pre-commit` hooks, see [documentation](https://paperless-ngx.readthedocs.io/en/latest/extending.html#code-formatting-with-pre-commit-hooks). - [ ] I have made corresponding changes to the documentation as needed. - [x] I have checked my modifications for any breaking changes. This works great! ```. INFOS:. ?: PNG thumbnails found, consider running convert_thumbnails to convert to WebP. ```. ```. Conversion to WebP completed. Conversion completed in 3.942s. ```. I think this is the best solution and we can document the change in the release so people can know to run the command. Its perfect "progressive enhancement" IMHO. Even for users who never run the command from now on thumbnails will be webp which should be beneficial. Overall I'm really happy with this! Does this break the `document_thumbnails` command which is supposed to re-generate thumbnails, presumably yes because if its a webp it doesnt re-generate now (`get_optimised_thumbnail` ignores non-pngs). Unless Im confused? `document_archiver` users that too, but Im not sure why the archiver would re-run the optimization anyway so maybe that ones ok? Yeah, it'll be a little weird. It will make a WebP file, but then save it as `.png` because the PNG file exists already. So the thumbnail is removed first now, to fix the filename. &gt; I think this is the best solution and we can document the change. I'm a li</t>
        </is>
      </c>
      <c r="D2" t="inlineStr">
        <is>
          <t>pr_corpus</t>
        </is>
      </c>
      <c r="E2">
        <f>HYPERLINK("https://github.com/paperless-ngx/paperless-ngx/pull/1127", "https://github.com/paperless-ngx/paperless-ngx/pull/1127")</f>
        <v/>
      </c>
      <c r="F2" t="inlineStr"/>
      <c r="G2" t="inlineStr"/>
      <c r="H2" t="inlineStr"/>
    </row>
    <row r="3">
      <c r="A3" t="n">
        <v>28</v>
      </c>
      <c r="B3" t="inlineStr">
        <is>
          <t>convert to WebP</t>
        </is>
      </c>
      <c r="C3" t="inlineStr">
        <is>
          <t>buting guidelines](https://github.com/paperless-ngx/paperless-ngx/blob/main/CONTRIBUTING.md). - [x] If applicable, I have tested my code for new features &amp; regressions on both mobile &amp; desktop devices, using the latest version of major browsers. - [x] If applicable, I have checked that all tests pass, see [documentation](https://docs.paperless-ngx.com/development/#back-end-development). - [ ] I have run all `pre-commit` hooks, see [documentation](https://docs.paperless-ngx.com/development/#code-formatting-with-pre-commit-hooks). - [ ] I have made corresponding changes to the documentation as needed. - [x] I have checked my modifications for any breaking changes. Thanks for the PR, it would be best if you could include testing for this. In general, it seems fine to do this. It's a pretty specific set of errors that would need to happen for the file to get moved, but we might as well copy it to a "safe" location for moving. I notice it's still PNG, this feels like a good time to convert to WebP. Thanks for reviewing and merging my change. I've tried to add some test in another PR: #3645. [BUG] document_thumbnails tool moves default thumbnail; ### Description. I'm running the `document_thumbnails` from the command line. Some of my PDF's are password protected, so the thumbnail generation fails. When the thumbnail cannot be generated, it [falls back](https://github.com/paperless-ngx/paperless-ngx/blob/dev/src/documents/parsers.py#L205) to the returning the [default thumbnail](https://github.com/paperless-ngx/paperless-ngx/blob/dev/src/documents/parsers.py#L171) located at `src/documents/resources/document.png`. Unfortunately the `document_thumbnails` always [moves the thumbnail](https://github.com/paperless-ngx/paperless-ngx/blob/dev/src/documents/management/commands/document_thumbnails.py#L30), assuming that it was a generated one. Now `src/documents/resources/document.png` is gone, moved to the user's thumbnail path. ### Steps to reproduce. 1. Create two encrypted pdf</t>
        </is>
      </c>
      <c r="D3" t="inlineStr">
        <is>
          <t>pr_corpus</t>
        </is>
      </c>
      <c r="E3">
        <f>HYPERLINK("https://github.com/paperless-ngx/paperless-ngx/pull/3632", "https://github.com/paperless-ngx/paperless-ngx/pull/3632")</f>
        <v/>
      </c>
      <c r="F3" t="inlineStr"/>
      <c r="G3" t="inlineStr"/>
      <c r="H3" t="inlineStr"/>
    </row>
    <row r="4">
      <c r="A4" t="n">
        <v>29</v>
      </c>
      <c r="B4" t="inlineStr">
        <is>
          <t>converting to webp</t>
        </is>
      </c>
      <c r="C4" t="inlineStr">
        <is>
          <t xml:space="preserve"> logs. _No response_. ### Paperless-ngx version. 1.16.4. ### Host OS. Ubuntu. ### Installation method. Docker - official image. ### Browser. Firefox (not relevant). ### Configuration changes. _No response_. ### Other. _No response_. Ah, well encryption has been deprecated for some time so it doesnt get dealt with often. Yes, `decrypt_documents` could handle thumbnails that didnt get converted but I think fundamentally we should just convert the encrypted pngs during the migration, seems thats not happening. I will dig into this when I have some time. @maximemenager if youre interested in testing there's an image at `feature-fix-issue-3712`. As always we recommend taking a backup first but in particular this version will modify files on disk so if you do want to test it, make sure to have one. The fix should migrate specifically your encrypted thumbnails. Thanks for your PR ! I'll test that asap. My issue is probably not clear, but I don't need to re-encrypt my files. My use case is the following:. - I have an old version of paperless with mixed encrypted and non-encrypted files. . - I want to use the `decrypt_documents` command to decrypt by files, but it fails because it expects a .webp format for thumbnails. Maybe we could have a simpler solution, for example: . - Skip converting to webp on the first run if at least one thumbnail is encrypted, and tells the user converting is possible only with all files decrypted . - **OR** Try to fallback on `.png.gpg` if `.webp.gpg` thumbnail is not found. The initial conversion was run as a migration, which means it won’t happen again, so my thought was to run a new one specifically for the encrypted thumbs, which if eg using docker will happen automatically on startup. from there, you would be able to (presumably successfully) run `decrypt_documents`. Yea there are other ways to approach this but in the end this seemed cleaner. @shamoon : Tested your PR on my documents and it works flawlessly :partying_face:. Thanks ! :heart:</t>
        </is>
      </c>
      <c r="D4" t="inlineStr">
        <is>
          <t>pr_corpus</t>
        </is>
      </c>
      <c r="E4">
        <f>HYPERLINK("https://github.com/paperless-ngx/paperless-ngx/pull/3719", "https://github.com/paperless-ngx/paperless-ngx/pull/3719")</f>
        <v/>
      </c>
      <c r="F4" t="inlineStr"/>
      <c r="G4" t="inlineStr"/>
      <c r="H4" t="inlineStr"/>
    </row>
    <row r="5">
      <c r="A5" t="n">
        <v>67</v>
      </c>
      <c r="B5" t="inlineStr">
        <is>
          <t>optimize images</t>
        </is>
      </c>
      <c r="C5" t="inlineStr">
        <is>
          <t>optimize images; I want to merge this change because i optimized some images. Here is the report for 1fef77855e36d7bb02f9aca86e5a414fedde5c58 (Julian-B90/saleor @ feature/optimize-some-images). Base comparison is 6cf784392ebfbdf219baaeb2d636b6e1e3860fb2. &lt;details&gt;&lt;summary&gt;No differences were found. (click me)&lt;/summary&gt;. &lt;p&gt;. ```diff. # api.benchmark checkout. test name 	left count 	right count	duplicate count. -------------------------------------------	-----------	-----------	---------------. add billing address to checkout 	 34	 34	 20. add shipping to checkout 	 7	 7	 0. checkout payment charge 	 14	 14	 0. complete checkout 	 6	 6	 0. create checkout 	 48	 48	 24. # api.benchmark homepage. test name 	left count 	right count	duplicate count. -------------------------------------------	-----------	-----------	---------------. retrieve main menu 	 5	 5	 0. retrieve product list 	 4	 4	 0. retrieve secondary menu 	 5	 5	 0. retrieve shop 	 2	 2	 0. # api.benchmark product. test name 	left count 	right count	duplicate count. -------------------------------------------	-----------	-----------	---------------. product details 	 15	 15	 3. retrieve product attributes 	 13	 13	 2. # api.benchmark variant. test name 	left count 	right count	duplicate count. -------------------------------------------	-----------	-----------	---------------. retrieve variant list 	 18	 18	 8. # api product sorting attributes. test name 	left count 	right count	duplicate count. -------------------------------------------	-----------	-----------	---------------. sort product not having attribute data 	 21	 21	 0. ```. &lt;/p&gt;. &lt;/details&gt;. Thanks for opening a PR! What kind of optimization did you apply to those images? I'm comparing them and don't see any artifacts so I think the optimization is fine. Have you checked if thumbnails are rendered properly when using optimized images? For example, with the images we have now, I'm getting such artifacts in the old storefront on the product list:. !</t>
        </is>
      </c>
      <c r="D5" t="inlineStr">
        <is>
          <t>pr_corpus</t>
        </is>
      </c>
      <c r="E5">
        <f>HYPERLINK("https://github.com/saleor/saleor/pull/4795", "https://github.com/saleor/saleor/pull/4795")</f>
        <v/>
      </c>
      <c r="F5" t="inlineStr"/>
      <c r="G5" t="inlineStr"/>
      <c r="H5" t="inlineStr"/>
    </row>
    <row r="6">
      <c r="A6" t="n">
        <v>68</v>
      </c>
      <c r="B6" t="inlineStr">
        <is>
          <t>optimized images</t>
        </is>
      </c>
      <c r="C6" t="inlineStr">
        <is>
          <t>--------	-----------	---------------. add billing address to checkout 	 34	 34	 20. add shipping to checkout 	 7	 7	 0. checkout payment charge 	 14	 14	 0. complete checkout 	 6	 6	 0. create checkout 	 48	 48	 24. # api.benchmark homepage. test name 	left count 	right count	duplicate count. -------------------------------------------	-----------	-----------	---------------. retrieve main menu 	 5	 5	 0. retrieve product list 	 4	 4	 0. retrieve secondary menu 	 5	 5	 0. retrieve shop 	 2	 2	 0. # api.benchmark product. test name 	left count 	right count	duplicate count. -------------------------------------------	-----------	-----------	---------------. product details 	 15	 15	 3. retrieve product attributes 	 13	 13	 2. # api.benchmark variant. test name 	left count 	right count	duplicate count. -------------------------------------------	-----------	-----------	---------------. retrieve variant list 	 18	 18	 8. # api product sorting attributes. test name 	left count 	right count	duplicate count. -------------------------------------------	-----------	-----------	---------------. sort product not having attribute data 	 21	 21	 0. ```. &lt;/p&gt;. &lt;/details&gt;. Thanks for opening a PR! What kind of optimization did you apply to those images? I'm comparing them and don't see any artifacts so I think the optimization is fine. Have you checked if thumbnails are rendered properly when using optimized images? For example, with the images we have now, I'm getting such artifacts in the old storefront on the product list:. ![image](https://user-images.githubusercontent.com/5421321/66198635-21a18c00-e69d-11e9-958b-d76f762b5a8d.png). While on the product details page this images looks rather fine:. ![image](https://user-images.githubusercontent.com/5421321/66198742-5ca3bf80-e69d-11e9-90ce-f67eba16b789.png). I'm only wondering if this optimization won't make it worse for the thumbnails. I have use https://kraken.io. I will check all the images again. . Closing due to no activity.</t>
        </is>
      </c>
      <c r="D6" t="inlineStr">
        <is>
          <t>pr_corpus</t>
        </is>
      </c>
      <c r="E6">
        <f>HYPERLINK("https://github.com/saleor/saleor/pull/4795", "https://github.com/saleor/saleor/pull/4795")</f>
        <v/>
      </c>
      <c r="F6" t="inlineStr"/>
      <c r="G6" t="inlineStr"/>
      <c r="H6" t="inlineStr"/>
    </row>
    <row r="7">
      <c r="A7" t="n">
        <v>128</v>
      </c>
      <c r="B7" t="inlineStr">
        <is>
          <t>Optimize ImageStat</t>
        </is>
      </c>
      <c r="C7" t="inlineStr">
        <is>
          <t>ub.com/python-pillow/Pillow/issues/7619"&gt;#7619&lt;/a&gt; [&lt;a href="https://github.com/radarhere"&gt;&lt;code&gt;@​radarhere&lt;/code&gt;&lt;/a&gt;]&lt;/li&gt;. &lt;li&gt;Import plugins relative to the module &lt;a href="https://redirect.github.com/python-pillow/Pillow/issues/7576"&gt;#7576&lt;/a&gt; [&lt;a href="https://github.com/deliangyang"&gt;&lt;code&gt;@​deliangyang&lt;/code&gt;&lt;/a&gt;]&lt;/li&gt;. &lt;li&gt;Translate encoder error codes to strings; deprecate &lt;code&gt;ImageFile.raise_oserror()&lt;/code&gt; &lt;a href="https://redirect.github.com/python-pillow/Pillow/issues/7609"&gt;#7609&lt;/a&gt; [&lt;a href="https://github.com/bgilbert"&gt;&lt;code&gt;@​bgilbert&lt;/code&gt;&lt;/a&gt;]&lt;/li&gt;. &lt;li&gt;Updated readthedocs to latest version of Python &lt;a href="https://redirect.github.com/python-pillow/Pillow/issues/7611"&gt;#7611&lt;/a&gt; [&lt;a href="https://github.com/radarhere"&gt;&lt;code&gt;@​radarhere&lt;/code&gt;&lt;/a&gt;]&lt;/li&gt;. &lt;li&gt;Support reading BC4U and DX10 BC1 images &lt;a href="https://redirect.github.com/python-pillow/Pillow/issues/6486"&gt;#6486&lt;/a&gt; [&lt;a href="https://github.com/REDxEYE"&gt;&lt;code&gt;@​REDxEYE&lt;/code&gt;&lt;/a&gt;]&lt;/li&gt;. &lt;li&gt;Optimize ImageStat.Stat.extrema &lt;a href="https://redirect.github.com/python-pillow/Pillow/issues/7593"&gt;#7593&lt;/a&gt; [&lt;a href="https://github.com/florath"&gt;&lt;code&gt;@​florath&lt;/code&gt;&lt;/a&gt;]&lt;/li&gt;. &lt;li&gt;Handle pathlib.Path in FreeTypeFont &lt;a href="https://redirect.github.com/python-pillow/Pillow/issues/7578"&gt;#7578&lt;/a&gt; [&lt;a href="https://github.com/radarhere"&gt;&lt;code&gt;@​radarhere&lt;/code&gt;&lt;/a&gt;]&lt;/li&gt;. &lt;li&gt;Use list comprehensions to create transformed lists &lt;a href="https://redirect.github.com/python-pillow/Pillow/issues/7597"&gt;#7597&lt;/a&gt; [&lt;a href="https://github.com/hugovk"&gt;&lt;code&gt;@​hugovk&lt;/code&gt;&lt;/a&gt;]&lt;/li&gt;. &lt;li&gt;Added support for reading DX10 BC4 DDS images &lt;a href="https://redirect.github.com/python-pillow/Pillow/issues/7603"&gt;#7603&lt;/a&gt; [&lt;a href="https://github.com/sambvfx"&gt;&lt;code&gt;@​sambvfx&lt;/code&gt;&lt;/a&gt;]&lt;/li&gt;. &lt;li&gt;Optimized ImageStat.Stat.count &lt;a href="https://redirect.github.com/python-pillow/Pillow/issues/7599"&gt;#7599&lt;/a&gt; [&lt;a href="https://github.com/florath"&gt;&lt;code&gt;@​florath&lt;/code&gt;&lt;/a&gt;]&lt;/li&gt;. &lt;li&gt;Moved error from truetype</t>
        </is>
      </c>
      <c r="D7" t="inlineStr">
        <is>
          <t>pr_corpus</t>
        </is>
      </c>
      <c r="E7">
        <f>HYPERLINK("https://github.com/saleor/saleor/pull/15267", "https://github.com/saleor/saleor/pull/15267")</f>
        <v/>
      </c>
      <c r="F7" t="inlineStr"/>
      <c r="G7" t="inlineStr"/>
      <c r="H7" t="inlineStr"/>
    </row>
    <row r="8">
      <c r="A8" t="n">
        <v>129</v>
      </c>
      <c r="B8" t="inlineStr">
        <is>
          <t>Optimized ImageStat</t>
        </is>
      </c>
      <c r="C8" t="inlineStr">
        <is>
          <t>ort reading BC4U and DX10 BC1 images &lt;a href="https://redirect.github.com/python-pillow/Pillow/issues/6486"&gt;#6486&lt;/a&gt; [&lt;a href="https://github.com/REDxEYE"&gt;&lt;code&gt;@​REDxEYE&lt;/code&gt;&lt;/a&gt;]&lt;/li&gt;. &lt;li&gt;Optimize ImageStat.Stat.extrema &lt;a href="https://redirect.github.com/python-pillow/Pillow/issues/7593"&gt;#7593&lt;/a&gt; [&lt;a href="https://github.com/florath"&gt;&lt;code&gt;@​florath&lt;/code&gt;&lt;/a&gt;]&lt;/li&gt;. &lt;li&gt;Handle pathlib.Path in FreeTypeFont &lt;a href="https://redirect.github.com/python-pillow/Pillow/issues/7578"&gt;#7578&lt;/a&gt; [&lt;a href="https://github.com/radarhere"&gt;&lt;code&gt;@​radarhere&lt;/code&gt;&lt;/a&gt;]&lt;/li&gt;. &lt;li&gt;Use list comprehensions to create transformed lists &lt;a href="https://redirect.github.com/python-pillow/Pillow/issues/7597"&gt;#7597&lt;/a&gt; [&lt;a href="https://github.com/hugovk"&gt;&lt;code&gt;@​hugovk&lt;/code&gt;&lt;/a&gt;]&lt;/li&gt;. &lt;li&gt;Added support for reading DX10 BC4 DDS images &lt;a href="https://redirect.github.com/python-pillow/Pillow/issues/7603"&gt;#7603&lt;/a&gt; [&lt;a href="https://github.com/sambvfx"&gt;&lt;code&gt;@​sambvfx&lt;/code&gt;&lt;/a&gt;]&lt;/li&gt;. &lt;li&gt;Optimized ImageStat.Stat.count &lt;a href="https://redirect.github.com/python-pillow/Pillow/issues/7599"&gt;#7599&lt;/a&gt; [&lt;a href="https://github.com/florath"&gt;&lt;code&gt;@​florath&lt;/code&gt;&lt;/a&gt;]&lt;/li&gt;. &lt;li&gt;Moved error from truetype() to FreeTypeFont &lt;a href="https://redirect.github.com/python-pillow/Pillow/issues/7587"&gt;#7587&lt;/a&gt; [&lt;a href="https://github.com/radarhere"&gt;&lt;code&gt;@​radarhere&lt;/code&gt;&lt;/a&gt;]&lt;/li&gt;. &lt;li&gt;Correct PDF palette size when saving &lt;a href="https://redirect.github.com/python-pillow/Pillow/issues/7555"&gt;#7555&lt;/a&gt; [&lt;a href="https://github.com/radarhere"&gt;&lt;code&gt;@​radarhere&lt;/code&gt;&lt;/a&gt;]&lt;/li&gt;. &lt;li&gt;Fixed closing file pointer with olefile 0.47 &lt;a href="https://redirect.github.com/python-pillow/Pillow/issues/7594"&gt;#7594&lt;/a&gt; [&lt;a href="https://github.com/radarhere"&gt;&lt;code&gt;@​radarhere&lt;/code&gt;&lt;/a&gt;]&lt;/li&gt;. &lt;li&gt;ruff: Minor optimizations of list comprehensions, x in set, etc. &lt;a href="https://redirect.github.com/python-pillow/Pillow/issues/7524"&gt;#7524&lt;/a&gt; [&lt;a href="https://github.com/cclauss"&gt;&lt;code&gt;@​cclauss&lt;/code&gt;&lt;/a&gt;]&lt;/</t>
        </is>
      </c>
      <c r="D8" t="inlineStr">
        <is>
          <t>pr_corpus</t>
        </is>
      </c>
      <c r="E8">
        <f>HYPERLINK("https://github.com/saleor/saleor/pull/15267", "https://github.com/saleor/saleor/pull/15267")</f>
        <v/>
      </c>
      <c r="F8" t="inlineStr"/>
      <c r="G8" t="inlineStr"/>
      <c r="H8" t="inlineStr"/>
    </row>
    <row r="9">
      <c r="A9" t="n">
        <v>203</v>
      </c>
      <c r="B9" t="inlineStr">
        <is>
          <t>Defer loading</t>
        </is>
      </c>
      <c r="C9" t="inlineStr">
        <is>
          <t>Release v3.1.3; ### Enhancements. * [#6782](https://github.com/netbox-community/netbox/issues/6782) - Enable the inclusion of custom links in tables. * [#7600](https://github.com/netbox-community/netbox/issues/7600) - Include count of available IPs on prefix view. * [#8034](https://github.com/netbox-community/netbox/issues/8034) - Enable specifying custom field validators during CSV import. * [#8100](https://github.com/netbox-community/netbox/issues/8100) - Add "other" choice for FHRP group protocol. * [#8175](https://github.com/netbox-community/netbox/issues/8175) - Display parent object when attaching an image. ### Bug Fixes. * [#7246](https://github.com/netbox-community/netbox/issues/7246) - Don't attempt to URL-decode NAPALM response payloads. * [#7290](https://github.com/netbox-community/netbox/issues/7290) - Defer loading API-backed form fields. * [#7887](https://github.com/netbox-community/netbox/issues/7887) - Forward `HTTP_X_FORWARDED_FOR` to custom scripts. * [#7962](https://github.com/netbox-community/netbox/issues/7962) - Fix user menu under report/script result view. * [#7972](https://github.com/netbox-community/netbox/issues/7972) - Standardize name of `RemoteUserBackend` logger. * [#8097](https://github.com/netbox-community/netbox/issues/8097) - Fix styling of Markdown tables. * [#8127](https://github.com/netbox-community/netbox/issues/8127) - Fix disassociation of interface under IP address edit view. * [#8131](https://github.com/netbox-community/netbox/issues/8131) - Restore annotation of available IPs under prefix IPs view. * [#8134](https://github.com/netbox-community/netbox/issues/8134) - Fix bulk editing of objects within dynamic tables. * [#8139](https://github.com/netbox-community/netbox/issues/8139) - Fix rendering of table configuration form under VM interfaces view. * [#8140](https://github.com/netbox-community/netbox/issues/8140) - Restore missing fields on wireless LAN &amp; link REST API serializers</t>
        </is>
      </c>
      <c r="D9" t="inlineStr">
        <is>
          <t>pr_corpus</t>
        </is>
      </c>
      <c r="E9">
        <f>HYPERLINK("https://github.com/netbox-community/netbox/pull/8185", "https://github.com/netbox-community/netbox/pull/8185")</f>
        <v/>
      </c>
      <c r="F9" t="inlineStr"/>
      <c r="G9" t="inlineStr"/>
      <c r="H9"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104"/>
  <sheetViews>
    <sheetView workbookViewId="0">
      <pane ySplit="1" topLeftCell="A2" activePane="bottomLeft" state="frozen"/>
      <selection pane="bottomLeft" activeCell="A1" sqref="A1"/>
    </sheetView>
  </sheetViews>
  <sheetFormatPr baseColWidth="8" defaultRowHeight="15"/>
  <sheetData>
    <row r="1">
      <c r="A1" s="1" t="inlineStr">
        <is>
          <t>row_id</t>
        </is>
      </c>
      <c r="B1" s="1" t="inlineStr">
        <is>
          <t>matched_word</t>
        </is>
      </c>
      <c r="C1" s="1" t="inlineStr">
        <is>
          <t>sentence</t>
        </is>
      </c>
      <c r="D1" s="1" t="inlineStr">
        <is>
          <t>source</t>
        </is>
      </c>
      <c r="E1" s="1" t="inlineStr">
        <is>
          <t>url</t>
        </is>
      </c>
      <c r="F1" s="1" t="inlineStr">
        <is>
          <t>pattern</t>
        </is>
      </c>
      <c r="G1" s="1" t="inlineStr">
        <is>
          <t>commit_url</t>
        </is>
      </c>
      <c r="H1" s="1" t="inlineStr">
        <is>
          <t>comment</t>
        </is>
      </c>
    </row>
    <row r="2">
      <c r="A2" t="n">
        <v>0</v>
      </c>
      <c r="B2" t="inlineStr">
        <is>
          <t>rounding</t>
        </is>
      </c>
      <c r="C2" t="inlineStr">
        <is>
          <t>Add simple "delete to trash" functionality; . This pull request has been imported from jonaswinkler/paperless-ng#1249 and was originally opened by tribut on 2021-08-22 21:08:03. ---. Adds `PAPERLESS_THRASH_DIR`. When set, original files are moved there instead of being unlinked when a document is deleted. Implements the first point from https://github.com/jonaswinkler/paperless-ng/discussions/693. The idea is that this prevents accidental (or malicious) permanent deletion of a document. This is the most minimalist implementation I could think of, there are no changes to the GUI at all – just a directory that keeps the originals that would otherwise have been removed. Edit: Failing CI seems bogus (frontend ran into npm timeout and coveralls says coverage decreased by 0.003% - rounding error?). ## Pull Request Test Coverage Report for [Build 1847355858](https://coveralls.io/builds/46561057). * **0** of **0** changed or added relevant lines in **0** files are covered. * **28** unchanged lines in **2** files lost coverage. * Overall coverage decreased (**-0.003%**) to **92.071%**. ---. | Files with Coverage Reduction | New Missed Lines | % |. | :-----|--------------|--: |. | [documents/signals/handlers.py](https://coveralls.io/builds/46561057/source?filename=documents%2Fsignals%2Fhandlers.py#L244) | 7 | 91.18% |. | [paperless/settings.py](https://coveralls.io/builds/46561057/source?filename=paperless%2Fsettings.py#L110) | 21 | 82.5% |. &lt;!-- | **Total:** | **28** | | --&gt;. | Totals | [![Coverage Status](https://coveralls.io/builds/46561057/badge)](https://coveralls.io/builds/46561057) |. | :-- | --: |. | Change from base [Build 1845319066](https://coveralls.io/builds/46547544): | -0.003% |. | Covered Lines: | 3925 |. | Relevant Lines: | 4263 |. ---. ##### 💛 - [Coveralls](https://coveralls.io). Also, what happens to the files in the folder? Do we have to manually delete them later on, if we want them gone? . I'd also suggest adding automatic tests for the newly implemented</t>
        </is>
      </c>
      <c r="D2" t="inlineStr">
        <is>
          <t>pr_corpus</t>
        </is>
      </c>
      <c r="E2">
        <f>HYPERLINK("https://github.com/paperless-ngx/paperless-ngx/pull/24", "https://github.com/paperless-ngx/paperless-ngx/pull/24")</f>
        <v/>
      </c>
      <c r="F2" t="inlineStr"/>
      <c r="G2" t="inlineStr"/>
      <c r="H2" t="inlineStr"/>
    </row>
    <row r="3">
      <c r="A3" t="n">
        <v>1</v>
      </c>
      <c r="B3" t="inlineStr">
        <is>
          <t>quantized</t>
        </is>
      </c>
      <c r="C3" t="inlineStr">
        <is>
          <t>ssues/5517"&gt;#5517&lt;/a&gt; [&lt;a href="https://github.com/kmilos"&gt;&lt;code&gt;@ ​kmilos&lt;/code&gt;&lt;/a&gt;]&lt;/li&gt;. &lt;li&gt;Use the Windows method to get TCL functions on Cygwin &lt;a href="https://github-redirect.dependabot.com/python-pillow/Pillow/issues/5807"&gt;#5807&lt;/a&gt; [&lt;a href="https://github.com/DWesl"&gt;&lt;code&gt;@ ​DWesl&lt;/code&gt;&lt;/a&gt;]&lt;/li&gt;. &lt;li&gt;Changed error type to allow for incremental WebP parsing &lt;a href="https://github-redirect.dependabot.com/python-pillow/Pillow/issues/5404"&gt;#5404&lt;/a&gt; [&lt;a href="https://github.com/radarhere"&gt;&lt;code&gt;@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t>
        </is>
      </c>
      <c r="D3" t="inlineStr">
        <is>
          <t>pr_corpus</t>
        </is>
      </c>
      <c r="E3">
        <f>HYPERLINK("https://github.com/paperless-ngx/paperless-ngx/pull/41", "https://github.com/paperless-ngx/paperless-ngx/pull/41")</f>
        <v/>
      </c>
      <c r="F3" t="inlineStr"/>
      <c r="G3" t="inlineStr"/>
      <c r="H3" t="inlineStr"/>
    </row>
    <row r="4">
      <c r="A4" t="n">
        <v>2</v>
      </c>
      <c r="B4" t="inlineStr">
        <is>
          <t>quantize</t>
        </is>
      </c>
      <c r="C4" t="inlineStr">
        <is>
          <t>ref="https://github.com/radarhere"&gt;&lt;code&gt;@ ​radarhere&lt;/code&gt;&lt;/a&gt;]&lt;/li&gt;. &lt;li&gt;Improved I;16 operations on big endian &lt;a href="https://github-redirect.dependabot.com/python-pillow/Pillow/issues/5901"&gt;#5901&lt;/a&gt; [&lt;a href="https://github.com/radarhere"&gt;&lt;code&gt;@ ​radarhere&lt;/code&gt;&lt;/a&gt;]&lt;/li&gt;. &lt;li&gt;Ensure that BMP pixel data offset does not ignore palette &lt;a href="https://github-redirect.dependabot.com/python-pillow/Pillow/issues/5899"&gt;#5899&lt;/a&gt; [&lt;a href="https://github.com/radarhere"&gt;&lt;code&gt;@ ​radarhere&lt;/code&gt;&lt;/a&gt;]&lt;/li&gt;. &lt;li&gt;Limit quantized palette to number of colors &lt;a href="https://github-redirect.dependabot.com/python-pillow/Pillow/issues/5879"&gt;#5879&lt;/a&gt;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t>
        </is>
      </c>
      <c r="D4" t="inlineStr">
        <is>
          <t>pr_corpus</t>
        </is>
      </c>
      <c r="E4">
        <f>HYPERLINK("https://github.com/paperless-ngx/paperless-ngx/pull/41", "https://github.com/paperless-ngx/paperless-ngx/pull/41")</f>
        <v/>
      </c>
      <c r="F4" t="inlineStr"/>
      <c r="G4" t="inlineStr"/>
      <c r="H4" t="inlineStr"/>
    </row>
    <row r="5">
      <c r="A5" t="n">
        <v>3</v>
      </c>
      <c r="B5" t="inlineStr">
        <is>
          <t>rounding</t>
        </is>
      </c>
      <c r="C5" t="inlineStr">
        <is>
          <t>issues/5879"&gt;#5879&lt;/a&gt; [&lt;a href="https://github.com/radarhere"&gt;&lt;code&gt;@ ​radarhere&lt;/code&gt;&lt;/a&gt;]&lt;/li&gt;. &lt;li&gt;Use latin1 encoding to decode bytes &lt;a href="https://github-redirect.dependabot.com/python-pillow/Pillow/issues/5870"&gt;#5870&lt;/a&gt; [&lt;a href="https://github.com/radarhere"&gt;&lt;code&gt;@ ​radarhere&lt;/code&gt;&lt;/a&gt;]&lt;/li&gt;. &lt;li&gt;Fixed palette index for zeroed color in FASTOCTREE quantize &lt;a href="https://github-redirect.dependabot.com/python-pillow/Pillow/issues/5869"&gt;#5869&lt;/a&gt; [&lt;a href="https://github.com/radarhere"&gt;&lt;code&gt;@ ​radarhere&lt;/code&gt;&lt;/a&gt;]&lt;/li&gt;. &lt;li&gt;When saving RGBA to GIF, make use of first transparent palette entry &lt;a href="https://github-redirect.dependabot.com/python-pillow/Pillow/issues/5859"&gt;#5859&lt;/a&gt; [&lt;a href="https://github.com/radarhere"&gt;&lt;code&gt;@ ​radarhere&lt;/code&gt;&lt;/a&gt;]&lt;/li&gt;. &lt;li&gt;Pass SAMPLEFORMAT to libtiff &lt;a href="https://github-redirect.dependabot.com/python-pillow/Pillow/issues/5848"&gt;#5848&lt;/a&gt; [&lt;a href="https://github.com/radarhere"&gt;&lt;code&gt;@ ​radarhere&lt;/code&gt;&lt;/a&gt;]&lt;/li&gt;. &lt;li&gt;Added rounding when converting P and PA &lt;a href="https://github-redirect.dependabot.com/python-pillow/Pillow/issues/5824"&gt;#5824&lt;/a&gt; [&lt;a href="https://github.com/radarhere"&gt;&lt;code&gt;@ ​radarhere&lt;/code&gt;&lt;/a&gt;]&lt;/li&gt;. &lt;li&gt;Improved putdata() documentation and data handling &lt;a href="https://github-redirect.dependabot.com/python-pillow/Pillow/issues/5910"&gt;#5910&lt;/a&gt; [&lt;a href="https://github.com/radarhere"&gt;&lt;code&gt;@ ​radarhere&lt;/code&gt;&lt;/a&gt;]&lt;/li&gt;. &lt;li&gt;Exclude carriage return in PDF regex to help prevent ReDoS &lt;a href="https://github-redirect.dependabot.com/python-pillow/Pillow/issues/5912"&gt;#5912&lt;/a&gt; [&lt;a href="https://github.com/radarhere"&gt;&lt;code&gt;@ ​radarhere&lt;/code&gt;&lt;/a&gt;]&lt;/li&gt;. &lt;li&gt;Image.NONE is only used for resampling and dithers &lt;a href="https://github-redirect.dependabot.com/python-pillow/Pillow/issues/5908"&gt;#5908&lt;/a&gt; [&lt;a href="https://github.com/radarhere"&gt;&lt;code&gt;@ ​radarhere&lt;/code&gt;&lt;/a&gt;]&lt;/li&gt;. &lt;li&gt;Fixed freeing pointer in ImageDraw.Outline.transform &lt;a href="https://github-redirect.dependabot.com/python-pillow/Pi</t>
        </is>
      </c>
      <c r="D5" t="inlineStr">
        <is>
          <t>pr_corpus</t>
        </is>
      </c>
      <c r="E5">
        <f>HYPERLINK("https://github.com/paperless-ngx/paperless-ngx/pull/41", "https://github.com/paperless-ngx/paperless-ngx/pull/41")</f>
        <v/>
      </c>
      <c r="F5" t="inlineStr"/>
      <c r="G5" t="inlineStr"/>
      <c r="H5" t="inlineStr"/>
    </row>
    <row r="6">
      <c r="A6" t="n">
        <v>4</v>
      </c>
      <c r="B6" t="inlineStr">
        <is>
          <t>quantized</t>
        </is>
      </c>
      <c r="C6" t="inlineStr">
        <is>
          <t>&lt;/em&gt;&lt;/p&gt;. &lt;blockquote&gt;. &lt;h2&gt;9.0.0 (2022-01-02)&lt;/h2&gt;. &lt;ul&gt;. &lt;li&gt;. &lt;p&gt;Restrict builtins for ImageMath.eval(). CVE-2022-22817 &lt;a href="https://github-redirect.dependabot.com/python-pillow/Pillow/issues/5923"&gt;#5923&lt;/a&gt;. [radarhere]&lt;/p&gt;. &lt;/li&gt;. &lt;li&gt;. &lt;p&gt;Ensure JpegImagePlugin stops at the end of a truncated file &lt;a href="https://github-redirect.dependabot.com/python-pillow/Pillow/issues/5921"&gt;#5921&lt;/a&gt;. [radarhere]&lt;/p&gt;. &lt;/li&gt;. &lt;li&gt;. &lt;p&gt;Fixed ImagePath.Path array handling. CVE-2022-22815, CVE-2022-22816 &lt;a href="https://github-redirect.dependabot.com/python-pillow/Pillow/issues/5920"&gt;#5920&lt;/a&gt;. [radarhere]&lt;/p&gt;. &lt;/li&gt;. &lt;li&gt;. &lt;p&gt;Remove consecutive duplicate tiles that only differ by their offset &lt;a href="https://github-redirect.dependabot.com/python-pillow/Pillow/issues/5919"&gt;#5919&lt;/a&gt;. [radarhere]&lt;/p&gt;. &lt;/li&gt;. &lt;li&gt;. &lt;p&gt;Improved I;16 operations on big endian &lt;a href="https://github-redirect.dependabot.com/python-pillow/Pillow/issues/5901"&gt;#5901&lt;/a&gt;. [radarhere]&lt;/p&gt;. &lt;/li&gt;. &lt;li&gt;. &lt;p&gt;Limit quantized palette to number of colors &lt;a href="https://github-redirect.dependabot.com/python-pillow/Pillow/issues/5879"&gt;#5879&lt;/a&gt;. [radarhere]&lt;/p&gt;. &lt;/li&gt;. &lt;li&gt;. &lt;p&gt;Fixed palette index for zeroed color in FASTOCTREE quantize &lt;a href="https://github-redirect.dependabot.com/python-pillow/Pillow/issues/5869"&gt;#5869&lt;/a&gt;. [radarhere]&lt;/p&gt;. &lt;/li&gt;. &lt;li&gt;. &lt;p&gt;When saving RGBA to GIF, make use of first transparent palette entry &lt;a href="https://github-redirect.dependabot.com/python-pillow/Pillow/issues/5859"&gt;#5859&lt;/a&gt;. [radarhere]&lt;/p&gt;. &lt;/li&gt;. &lt;li&gt;. &lt;p&gt;Pass SAMPLEFORMAT to libtiff &lt;a href="https://github-redirect.dependabot.com/python-pillow/Pillow/issues/5848"&gt;#5848&lt;/a&gt;. [radarhere]&lt;/p&gt;. &lt;/li&gt;. &lt;li&gt;. &lt;p&gt;Added rounding when converting P and PA &lt;a href="https://github-redirect.dependabot.com/python-pillow/Pillow/issues/5824"&gt;#5824&lt;/a&gt;. [radarhere]&lt;/p&gt;. &lt;/li&gt;. &lt;li&gt;. &lt;p&gt;Improved putdata() documentation and data handling &lt;a href="https://github-redirect.dependabot.com/python-pillow/Pillow/issues/5910"&gt;#5910&lt;</t>
        </is>
      </c>
      <c r="D6" t="inlineStr">
        <is>
          <t>pr_corpus</t>
        </is>
      </c>
      <c r="E6">
        <f>HYPERLINK("https://github.com/paperless-ngx/paperless-ngx/pull/41", "https://github.com/paperless-ngx/paperless-ngx/pull/41")</f>
        <v/>
      </c>
      <c r="F6" t="inlineStr"/>
      <c r="G6" t="inlineStr"/>
      <c r="H6" t="inlineStr"/>
    </row>
    <row r="7">
      <c r="A7" t="n">
        <v>5</v>
      </c>
      <c r="B7" t="inlineStr">
        <is>
          <t>quantize</t>
        </is>
      </c>
      <c r="C7" t="inlineStr">
        <is>
          <t>&gt;. [radarhere]&lt;/p&gt;. &lt;/li&gt;. &lt;li&gt;. &lt;p&gt;Ensure JpegImagePlugin stops at the end of a truncated file &lt;a href="https://github-redirect.dependabot.com/python-pillow/Pillow/issues/5921"&gt;#5921&lt;/a&gt;. [radarhere]&lt;/p&gt;. &lt;/li&gt;. &lt;li&gt;. &lt;p&gt;Fixed ImagePath.Path array handling. CVE-2022-22815, CVE-2022-22816 &lt;a href="https://github-redirect.dependabot.com/python-pillow/Pillow/issues/5920"&gt;#5920&lt;/a&gt;. [radarhere]&lt;/p&gt;. &lt;/li&gt;. &lt;li&gt;. &lt;p&gt;Remove consecutive duplicate tiles that only differ by their offset &lt;a href="https://github-redirect.dependabot.com/python-pillow/Pillow/issues/5919"&gt;#5919&lt;/a&gt;. [radarhere]&lt;/p&gt;. &lt;/li&gt;. &lt;li&gt;. &lt;p&gt;Improved I;16 operations on big endian &lt;a href="https://github-redirect.dependabot.com/python-pillow/Pillow/issues/5901"&gt;#5901&lt;/a&gt;. [radarhere]&lt;/p&gt;. &lt;/li&gt;. &lt;li&gt;. &lt;p&gt;Limit quantized palette to number of colors &lt;a href="https://github-redirect.dependabot.com/python-pillow/Pillow/issues/5879"&gt;#5879&lt;/a&gt;. [radarhere]&lt;/p&gt;. &lt;/li&gt;. &lt;li&gt;. &lt;p&gt;Fixed palette index for zeroed color in FASTOCTREE quantize &lt;a href="https://github-redirect.dependabot.com/python-pillow/Pillow/issues/5869"&gt;#5869&lt;/a&gt;. [radarhere]&lt;/p&gt;. &lt;/li&gt;. &lt;li&gt;. &lt;p&gt;When saving RGBA to GIF, make use of first transparent palette entry &lt;a href="https://github-redirect.dependabot.com/python-pillow/Pillow/issues/5859"&gt;#5859&lt;/a&gt;. [radarhere]&lt;/p&gt;. &lt;/li&gt;. &lt;li&gt;. &lt;p&gt;Pass SAMPLEFORMAT to libtiff &lt;a href="https://github-redirect.dependabot.com/python-pillow/Pillow/issues/5848"&gt;#5848&lt;/a&gt;. [radarhere]&lt;/p&gt;. &lt;/li&gt;. &lt;li&gt;. &lt;p&gt;Added rounding when converting P and PA &lt;a href="https://github-redirect.dependabot.com/python-pillow/Pillow/issues/5824"&gt;#5824&lt;/a&gt;. [radarhere]&lt;/p&gt;. &lt;/li&gt;. &lt;li&gt;. &lt;p&gt;Improved putdata() documentation and data handling &lt;a href="https://github-redirect.dependabot.com/python-pillow/Pillow/issues/5910"&gt;#5910&lt;/a&gt;. [radarhere]&lt;/p&gt;. &lt;/li&gt;. &lt;li&gt;. &lt;p&gt;Exclude carriage return in PDF regex to help prevent ReDoS &lt;a href="https://github-redirect.dependabot.com/python-pillow/Pillow/issues/5912"&gt;#5912&lt;/a&gt;. [hugovk]&lt;/p&gt;. &lt;/li&gt;. &lt;li</t>
        </is>
      </c>
      <c r="D7" t="inlineStr">
        <is>
          <t>pr_corpus</t>
        </is>
      </c>
      <c r="E7">
        <f>HYPERLINK("https://github.com/paperless-ngx/paperless-ngx/pull/41", "https://github.com/paperless-ngx/paperless-ngx/pull/41")</f>
        <v/>
      </c>
      <c r="F7" t="inlineStr"/>
      <c r="G7" t="inlineStr"/>
      <c r="H7" t="inlineStr"/>
    </row>
    <row r="8">
      <c r="A8" t="n">
        <v>6</v>
      </c>
      <c r="B8" t="inlineStr">
        <is>
          <t>rounding</t>
        </is>
      </c>
      <c r="C8">
        <f>"https://github-redirect.dependabot.com/python-pillow/Pillow/issues/5919"&gt;#5919&lt;/a&gt;. [radarhere]&lt;/p&gt;. &lt;/li&gt;. &lt;li&gt;. &lt;p&gt;Improved I;16 operations on big endian &lt;a href="https://github-redirect.dependabot.com/python-pillow/Pillow/issues/5901"&gt;#5901&lt;/a&gt;. [radarhere]&lt;/p&gt;. &lt;/li&gt;. &lt;li&gt;. &lt;p&gt;Limit quantized palette to number of colors &lt;a href="https://github-redirect.dependabot.com/python-pillow/Pillow/issues/5879"&gt;#5879&lt;/a&gt;. [radarhere]&lt;/p&gt;. &lt;/li&gt;. &lt;li&gt;. &lt;p&gt;Fixed palette index for zeroed color in FASTOCTREE quantize &lt;a href="https://github-redirect.dependabot.com/python-pillow/Pillow/issues/5869"&gt;#5869&lt;/a&gt;. [radarhere]&lt;/p&gt;. &lt;/li&gt;. &lt;li&gt;. &lt;p&gt;When saving RGBA to GIF, make use of first transparent palette entry &lt;a href="https://github-redirect.dependabot.com/python-pillow/Pillow/issues/5859"&gt;#5859&lt;/a&gt;. [radarhere]&lt;/p&gt;. &lt;/li&gt;. &lt;li&gt;. &lt;p&gt;Pass SAMPLEFORMAT to libtiff &lt;a href="https://github-redirect.dependabot.com/python-pillow/Pillow/issues/5848"&gt;#5848&lt;/a&gt;. [radarhere]&lt;/p&gt;. &lt;/li&gt;. &lt;li&gt;. &lt;p&gt;Added rounding when converting P and PA &lt;a href="https://github-redirect.dependabot.com/python-pillow/Pillow/issues/5824"&gt;#5824&lt;/a&gt;. [radarhere]&lt;/p&gt;. &lt;/li&gt;. &lt;li&gt;. &lt;p&gt;Improved putdata() documentation and data handling &lt;a href="https://github-redirect.dependabot.com/python-pillow/Pillow/issues/5910"&gt;#5910&lt;/a&gt;. [radarhere]&lt;/p&gt;. &lt;/li&gt;. &lt;li&gt;. &lt;p&gt;Exclude carriage return in PDF regex to help prevent ReDoS &lt;a href="https://github-redirect.dependabot.com/python-pillow/Pillow/issues/5912"&gt;#5912&lt;/a&gt;. [hugovk]&lt;/p&gt;. &lt;/li&gt;. &lt;li&gt;. &lt;p&gt;Fixed freeing pointer in ImageDraw.Outline.transform &lt;a href="https://github-redirect.dependabot.com/python-pillow/Pillow/issues/5909"&gt;#5909&lt;/a&gt;. [radarhere]&lt;/p&gt;. &lt;/li&gt;. &lt;li&gt;. &lt;p&gt;Added ImageShow support for xdg-open &lt;a href="https://github-redirect.dependabot.com/python-pillow/Pillow/issues/5897"&gt;#5897&lt;/a&gt;. [m-shinder, radarhere]&lt;/p&gt;. &lt;/li&gt;. &lt;li&gt;. &lt;p&gt;Support 16-bit grayscale ImageQt conversion &lt;a href="https://github-redirect.dependabot.com/python-pillow/Pillow/issues/5856"&gt;#5856&lt;</f>
        <v/>
      </c>
      <c r="D8" t="inlineStr">
        <is>
          <t>pr_corpus</t>
        </is>
      </c>
      <c r="E8">
        <f>HYPERLINK("https://github.com/paperless-ngx/paperless-ngx/pull/41", "https://github.com/paperless-ngx/paperless-ngx/pull/41")</f>
        <v/>
      </c>
      <c r="F8" t="inlineStr"/>
      <c r="G8" t="inlineStr"/>
      <c r="H8" t="inlineStr"/>
    </row>
    <row r="9">
      <c r="A9" t="n">
        <v>9</v>
      </c>
      <c r="B9" t="inlineStr">
        <is>
          <t>quantized</t>
        </is>
      </c>
      <c r="C9" t="inlineStr">
        <is>
          <t>low/issues/5517"&gt;#5517&lt;/a&gt; [&lt;a href="https://github.com/kmilos"&gt;&lt;code&gt;@​kmilos&lt;/code&gt;&lt;/a&gt;]&lt;/li&gt;. &lt;li&gt;Use the Windows method to get TCL functions on Cygwin &lt;a href="https://github-redirect.dependabot.com/python-pillow/Pillow/issues/5807"&gt;#5807&lt;/a&gt; [&lt;a href="https://github.com/DWesl"&gt;&lt;code&gt;@​DWesl&lt;/code&gt;&lt;/a&gt;]&lt;/li&gt;. &lt;li&gt;Changed error type to allow for incremental WebP parsing &lt;a href="https://github-redirect.dependabot.com/python-pillow/Pillow/issues/5404"&gt;#5404&lt;/a&gt; [&lt;a href="https://github.com/radarhere"&gt;&lt;code&gt;@​radarhere&lt;/code&gt;&lt;/a&gt;]&lt;/li&gt;. &lt;li&gt;Improved I;16 operations on big endian &lt;a href="https://github-redirect.dependabot.com/python-pillow/Pillow/issues/5901"&gt;#5901&lt;/a&gt; [&lt;a href="https://github.com/radarhere"&gt;&lt;code&gt;@​radarhere&lt;/code&gt;&lt;/a&gt;]&lt;/li&gt;. &lt;li&gt;Ensure that BMP pixel data offset does not ignore palette &lt;a href="https://github-redirect.dependabot.com/python-pillow/Pillow/issues/5899"&gt;#5899&lt;/a&gt; [&lt;a href="https://github.com/radarhere"&gt;&lt;code&gt;@​radarhere&lt;/code&gt;&lt;/a&gt;]&lt;/li&gt;. &lt;li&gt;Limit quantized palette to number of colors &lt;a href="https://github-redirect.dependabot.com/python-pillow/Pillow/issues/5879"&gt;#5879&lt;/a&gt; [&lt;a href="https://github.com/radarhere"&gt;&lt;code&gt;@​radarhere&lt;/code&gt;&lt;/a&gt;]&lt;/li&gt;. &lt;li&gt;Use latin1 encoding to decode bytes &lt;a href="https://github-redirect.dependabot.com/python-pillow/Pillow/issues/5870"&gt;#5870&lt;/a&gt; [&lt;a href="https://github.com/radarhere"&gt;&lt;code&gt;@​radarhere&lt;/code&gt;&lt;/a&gt;]&lt;/li&gt;. &lt;li&gt;Fixed palette index for zeroed color in FASTOCTREE quantize &lt;a href="https://github-redirect.dependabot.com/python-pillow/Pillow/issues/5869"&gt;#5869&lt;/a&gt; [&lt;a href="https://github.com/radarhere"&gt;&lt;code&gt;@​radarhere&lt;/code&gt;&lt;/a&gt;]&lt;/li&gt;. &lt;li&gt;When saving RGBA to GIF, make use of first transparent palette entry &lt;a href="https://github-redirect.dependabot.com/python-pillow/Pillow/issues/5859"&gt;#5859&lt;/a&gt; [&lt;a href="https://github.com/radarhere"&gt;&lt;code&gt;@​radarhere&lt;/code&gt;&lt;/a&gt;]&lt;/li&gt;. &lt;li&gt;Pass SAMPLEFORMAT to libtiff &lt;a href="https://github-redirect.dependabot.com/python-pillow/Pillow/issues/5848"&gt;#58</t>
        </is>
      </c>
      <c r="D9" t="inlineStr">
        <is>
          <t>pr_corpus</t>
        </is>
      </c>
      <c r="E9">
        <f>HYPERLINK("https://github.com/paperless-ngx/paperless-ngx/pull/146", "https://github.com/paperless-ngx/paperless-ngx/pull/146")</f>
        <v/>
      </c>
      <c r="F9" t="inlineStr"/>
      <c r="G9" t="inlineStr"/>
      <c r="H9" t="inlineStr"/>
    </row>
    <row r="10">
      <c r="A10" t="n">
        <v>10</v>
      </c>
      <c r="B10" t="inlineStr">
        <is>
          <t>quantize</t>
        </is>
      </c>
      <c r="C10" t="inlineStr">
        <is>
          <t>[&lt;a href="https://github.com/radarhere"&gt;&lt;code&gt;@​radarhere&lt;/code&gt;&lt;/a&gt;]&lt;/li&gt;. &lt;li&gt;Improved I;16 operations on big endian &lt;a href="https://github-redirect.dependabot.com/python-pillow/Pillow/issues/5901"&gt;#5901&lt;/a&gt; [&lt;a href="https://github.com/radarhere"&gt;&lt;code&gt;@​radarhere&lt;/code&gt;&lt;/a&gt;]&lt;/li&gt;. &lt;li&gt;Ensure that BMP pixel data offset does not ignore palette &lt;a href="https://github-redirect.dependabot.com/python-pillow/Pillow/issues/5899"&gt;#5899&lt;/a&gt; [&lt;a href="https://github.com/radarhere"&gt;&lt;code&gt;@​radarhere&lt;/code&gt;&lt;/a&gt;]&lt;/li&gt;. &lt;li&gt;Limit quantized palette to number of colors &lt;a href="https://github-redirect.dependabot.com/python-pillow/Pillow/issues/5879"&gt;#5879&lt;/a&gt; [&lt;a href="https://github.com/radarhere"&gt;&lt;code&gt;@​radarhere&lt;/code&gt;&lt;/a&gt;]&lt;/li&gt;. &lt;li&gt;Use latin1 encoding to decode bytes &lt;a href="https://github-redirect.dependabot.com/python-pillow/Pillow/issues/5870"&gt;#5870&lt;/a&gt; [&lt;a href="https://github.com/radarhere"&gt;&lt;code&gt;@​radarhere&lt;/code&gt;&lt;/a&gt;]&lt;/li&gt;. &lt;li&gt;Fixed palette index for zeroed color in FASTOCTREE quantize &lt;a href="https://github-redirect.dependabot.com/python-pillow/Pillow/issues/5869"&gt;#5869&lt;/a&gt; [&lt;a href="https://github.com/radarhere"&gt;&lt;code&gt;@​radarhere&lt;/code&gt;&lt;/a&gt;]&lt;/li&gt;. &lt;li&gt;When saving RGBA to GIF, make use of first transparent palette entry &lt;a href="https://github-redirect.dependabot.com/python-pillow/Pillow/issues/5859"&gt;#5859&lt;/a&gt; [&lt;a href="https://github.com/radarhere"&gt;&lt;code&gt;@​radarhere&lt;/code&gt;&lt;/a&gt;]&lt;/li&gt;. &lt;li&gt;Pass SAMPLEFORMAT to libtiff &lt;a href="https://github-redirect.dependabot.com/python-pillow/Pillow/issues/5848"&gt;#5848&lt;/a&gt; [&lt;a href="https://github.com/radarhere"&gt;&lt;code&gt;@​radarhere&lt;/code&gt;&lt;/a&gt;]&lt;/li&gt;. &lt;li&gt;Added rounding when converting P and PA &lt;a href="https://github-redirect.dependabot.com/python-pillow/Pillow/issues/5824"&gt;#5824&lt;/a&gt; [&lt;a href="https://github.com/radarhere"&gt;&lt;code&gt;@​radarhere&lt;/code&gt;&lt;/a&gt;]&lt;/li&gt;. &lt;li&gt;Improved putdata() documentation and data handling &lt;a href="https://github-redirect.dependabot.com/python-pillow/Pillow/issues/5910"&gt;#5910&lt;/a&gt; [&lt;a href="https://github.c</t>
        </is>
      </c>
      <c r="D10" t="inlineStr">
        <is>
          <t>pr_corpus</t>
        </is>
      </c>
      <c r="E10">
        <f>HYPERLINK("https://github.com/paperless-ngx/paperless-ngx/pull/146", "https://github.com/paperless-ngx/paperless-ngx/pull/146")</f>
        <v/>
      </c>
      <c r="F10" t="inlineStr"/>
      <c r="G10" t="inlineStr"/>
      <c r="H10" t="inlineStr"/>
    </row>
    <row r="11">
      <c r="A11" t="n">
        <v>11</v>
      </c>
      <c r="B11" t="inlineStr">
        <is>
          <t>rounding</t>
        </is>
      </c>
      <c r="C11" t="inlineStr">
        <is>
          <t>llow/issues/5879"&gt;#5879&lt;/a&gt; [&lt;a href="https://github.com/radarhere"&gt;&lt;code&gt;@​radarhere&lt;/code&gt;&lt;/a&gt;]&lt;/li&gt;. &lt;li&gt;Use latin1 encoding to decode bytes &lt;a href="https://github-redirect.dependabot.com/python-pillow/Pillow/issues/5870"&gt;#5870&lt;/a&gt; [&lt;a href="https://github.com/radarhere"&gt;&lt;code&gt;@​radarhere&lt;/code&gt;&lt;/a&gt;]&lt;/li&gt;. &lt;li&gt;Fixed palette index for zeroed color in FASTOCTREE quantize &lt;a href="https://github-redirect.dependabot.com/python-pillow/Pillow/issues/5869"&gt;#5869&lt;/a&gt; [&lt;a href="https://github.com/radarhere"&gt;&lt;code&gt;@​radarhere&lt;/code&gt;&lt;/a&gt;]&lt;/li&gt;. &lt;li&gt;When saving RGBA to GIF, make use of first transparent palette entry &lt;a href="https://github-redirect.dependabot.com/python-pillow/Pillow/issues/5859"&gt;#5859&lt;/a&gt; [&lt;a href="https://github.com/radarhere"&gt;&lt;code&gt;@​radarhere&lt;/code&gt;&lt;/a&gt;]&lt;/li&gt;. &lt;li&gt;Pass SAMPLEFORMAT to libtiff &lt;a href="https://github-redirect.dependabot.com/python-pillow/Pillow/issues/5848"&gt;#5848&lt;/a&gt; [&lt;a href="https://github.com/radarhere"&gt;&lt;code&gt;@​radarhere&lt;/code&gt;&lt;/a&gt;]&lt;/li&gt;. &lt;li&gt;Added rounding when converting P and PA &lt;a href="https://github-redirect.dependabot.com/python-pillow/Pillow/issues/5824"&gt;#5824&lt;/a&gt; [&lt;a href="https://github.com/radarhere"&gt;&lt;code&gt;@​radarhere&lt;/code&gt;&lt;/a&gt;]&lt;/li&gt;. &lt;li&gt;Improved putdata() documentation and data handling &lt;a href="https://github-redirect.dependabot.com/python-pillow/Pillow/issues/5910"&gt;#5910&lt;/a&gt; [&lt;a href="https://github.com/radarhere"&gt;&lt;code&gt;@​radarhere&lt;/code&gt;&lt;/a&gt;]&lt;/li&gt;. &lt;li&gt;Exclude carriage return in PDF regex to help prevent ReDoS &lt;a href="https://github-redirect.dependabot.com/python-pillow/Pillow/issues/5912"&gt;#5912&lt;/a&gt; [&lt;a href="https://github.com/radarhere"&gt;&lt;code&gt;@​radarhere&lt;/code&gt;&lt;/a&gt;]&lt;/li&gt;. &lt;li&gt;Image.NONE is only used for resampling and dithers &lt;a href="https://github-redirect.dependabot.com/python-pillow/Pillow/issues/5908"&gt;#5908&lt;/a&gt; [&lt;a href="https://github.com/radarhere"&gt;&lt;code&gt;@​radarhere&lt;/code&gt;&lt;/a&gt;]&lt;/li&gt;. &lt;li&gt;Fixed freeing pointer in ImageDraw.Outline.transform &lt;a href="https://github-redirect.dependabot.com/python-pillow/Pillow</t>
        </is>
      </c>
      <c r="D11" t="inlineStr">
        <is>
          <t>pr_corpus</t>
        </is>
      </c>
      <c r="E11">
        <f>HYPERLINK("https://github.com/paperless-ngx/paperless-ngx/pull/146", "https://github.com/paperless-ngx/paperless-ngx/pull/146")</f>
        <v/>
      </c>
      <c r="F11" t="inlineStr"/>
      <c r="G11" t="inlineStr"/>
      <c r="H11" t="inlineStr"/>
    </row>
    <row r="12">
      <c r="A12" t="n">
        <v>12</v>
      </c>
      <c r="B12" t="inlineStr">
        <is>
          <t>quantized</t>
        </is>
      </c>
      <c r="C12" t="inlineStr">
        <is>
          <t>&lt;/em&gt;&lt;/p&gt;. &lt;blockquote&gt;. &lt;h2&gt;9.0.0 (2022-01-02)&lt;/h2&gt;. &lt;ul&gt;. &lt;li&gt;. &lt;p&gt;Restrict builtins for ImageMath.eval(). CVE-2022-22817 &lt;a href="https://github-redirect.dependabot.com/python-pillow/Pillow/issues/5923"&gt;#5923&lt;/a&gt;. [radarhere]&lt;/p&gt;. &lt;/li&gt;. &lt;li&gt;. &lt;p&gt;Ensure JpegImagePlugin stops at the end of a truncated file &lt;a href="https://github-redirect.dependabot.com/python-pillow/Pillow/issues/5921"&gt;#5921&lt;/a&gt;. [radarhere]&lt;/p&gt;. &lt;/li&gt;. &lt;li&gt;. &lt;p&gt;Fixed ImagePath.Path array handling. CVE-2022-22815, CVE-2022-22816 &lt;a href="https://github-redirect.dependabot.com/python-pillow/Pillow/issues/5920"&gt;#5920&lt;/a&gt;. [radarhere]&lt;/p&gt;. &lt;/li&gt;. &lt;li&gt;. &lt;p&gt;Remove consecutive duplicate tiles that only differ by their offset &lt;a href="https://github-redirect.dependabot.com/python-pillow/Pillow/issues/5919"&gt;#5919&lt;/a&gt;. [radarhere]&lt;/p&gt;. &lt;/li&gt;. &lt;li&gt;. &lt;p&gt;Improved I;16 operations on big endian &lt;a href="https://github-redirect.dependabot.com/python-pillow/Pillow/issues/5901"&gt;#5901&lt;/a&gt;. [radarhere]&lt;/p&gt;. &lt;/li&gt;. &lt;li&gt;. &lt;p&gt;Limit quantized palette to number of colors &lt;a href="https://github-redirect.dependabot.com/python-pillow/Pillow/issues/5879"&gt;#5879&lt;/a&gt;. [radarhere]&lt;/p&gt;. &lt;/li&gt;. &lt;li&gt;. &lt;p&gt;Fixed palette index for zeroed color in FASTOCTREE quantize &lt;a href="https://github-redirect.dependabot.com/python-pillow/Pillow/issues/5869"&gt;#5869&lt;/a&gt;. [radarhere]&lt;/p&gt;. &lt;/li&gt;. &lt;li&gt;. &lt;p&gt;When saving RGBA to GIF, make use of first transparent palette entry &lt;a href="https://github-redirect.dependabot.com/python-pillow/Pillow/issues/5859"&gt;#5859&lt;/a&gt;. [radarhere]&lt;/p&gt;. &lt;/li&gt;. &lt;li&gt;. &lt;p&gt;Pass SAMPLEFORMAT to libtiff &lt;a href="https://github-redirect.dependabot.com/python-pillow/Pillow/issues/5848"&gt;#5848&lt;/a&gt;. [radarhere]&lt;/p&gt;. &lt;/li&gt;. &lt;li&gt;. &lt;p&gt;Added rounding when converting P and PA &lt;a href="https://github-redirect.dependabot.com/python-pillow/Pillow/issues/5824"&gt;#5824&lt;/a&gt;. [radarhere]&lt;/p&gt;. &lt;/li&gt;. &lt;li&gt;. &lt;p&gt;Improved putdata() documentation and data handling &lt;a href="https://github-redirect.dependabot.com/python-pillow/Pillow/issues/5910"&gt;#5910&lt;</t>
        </is>
      </c>
      <c r="D12" t="inlineStr">
        <is>
          <t>pr_corpus</t>
        </is>
      </c>
      <c r="E12">
        <f>HYPERLINK("https://github.com/paperless-ngx/paperless-ngx/pull/146", "https://github.com/paperless-ngx/paperless-ngx/pull/146")</f>
        <v/>
      </c>
      <c r="F12" t="inlineStr"/>
      <c r="G12" t="inlineStr"/>
      <c r="H12" t="inlineStr"/>
    </row>
    <row r="13">
      <c r="A13" t="n">
        <v>13</v>
      </c>
      <c r="B13" t="inlineStr">
        <is>
          <t>quantize</t>
        </is>
      </c>
      <c r="C13" t="inlineStr">
        <is>
          <t>&gt;. [radarhere]&lt;/p&gt;. &lt;/li&gt;. &lt;li&gt;. &lt;p&gt;Ensure JpegImagePlugin stops at the end of a truncated file &lt;a href="https://github-redirect.dependabot.com/python-pillow/Pillow/issues/5921"&gt;#5921&lt;/a&gt;. [radarhere]&lt;/p&gt;. &lt;/li&gt;. &lt;li&gt;. &lt;p&gt;Fixed ImagePath.Path array handling. CVE-2022-22815, CVE-2022-22816 &lt;a href="https://github-redirect.dependabot.com/python-pillow/Pillow/issues/5920"&gt;#5920&lt;/a&gt;. [radarhere]&lt;/p&gt;. &lt;/li&gt;. &lt;li&gt;. &lt;p&gt;Remove consecutive duplicate tiles that only differ by their offset &lt;a href="https://github-redirect.dependabot.com/python-pillow/Pillow/issues/5919"&gt;#5919&lt;/a&gt;. [radarhere]&lt;/p&gt;. &lt;/li&gt;. &lt;li&gt;. &lt;p&gt;Improved I;16 operations on big endian &lt;a href="https://github-redirect.dependabot.com/python-pillow/Pillow/issues/5901"&gt;#5901&lt;/a&gt;. [radarhere]&lt;/p&gt;. &lt;/li&gt;. &lt;li&gt;. &lt;p&gt;Limit quantized palette to number of colors &lt;a href="https://github-redirect.dependabot.com/python-pillow/Pillow/issues/5879"&gt;#5879&lt;/a&gt;. [radarhere]&lt;/p&gt;. &lt;/li&gt;. &lt;li&gt;. &lt;p&gt;Fixed palette index for zeroed color in FASTOCTREE quantize &lt;a href="https://github-redirect.dependabot.com/python-pillow/Pillow/issues/5869"&gt;#5869&lt;/a&gt;. [radarhere]&lt;/p&gt;. &lt;/li&gt;. &lt;li&gt;. &lt;p&gt;When saving RGBA to GIF, make use of first transparent palette entry &lt;a href="https://github-redirect.dependabot.com/python-pillow/Pillow/issues/5859"&gt;#5859&lt;/a&gt;. [radarhere]&lt;/p&gt;. &lt;/li&gt;. &lt;li&gt;. &lt;p&gt;Pass SAMPLEFORMAT to libtiff &lt;a href="https://github-redirect.dependabot.com/python-pillow/Pillow/issues/5848"&gt;#5848&lt;/a&gt;. [radarhere]&lt;/p&gt;. &lt;/li&gt;. &lt;li&gt;. &lt;p&gt;Added rounding when converting P and PA &lt;a href="https://github-redirect.dependabot.com/python-pillow/Pillow/issues/5824"&gt;#5824&lt;/a&gt;. [radarhere]&lt;/p&gt;. &lt;/li&gt;. &lt;li&gt;. &lt;p&gt;Improved putdata() documentation and data handling &lt;a href="https://github-redirect.dependabot.com/python-pillow/Pillow/issues/5910"&gt;#5910&lt;/a&gt;. [radarhere]&lt;/p&gt;. &lt;/li&gt;. &lt;li&gt;. &lt;p&gt;Exclude carriage return in PDF regex to help prevent ReDoS &lt;a href="https://github-redirect.dependabot.com/python-pillow/Pillow/issues/5912"&gt;#5912&lt;/a&gt;. [hugovk]&lt;/p&gt;. &lt;/li&gt;. &lt;li</t>
        </is>
      </c>
      <c r="D13" t="inlineStr">
        <is>
          <t>pr_corpus</t>
        </is>
      </c>
      <c r="E13">
        <f>HYPERLINK("https://github.com/paperless-ngx/paperless-ngx/pull/146", "https://github.com/paperless-ngx/paperless-ngx/pull/146")</f>
        <v/>
      </c>
      <c r="F13" t="inlineStr"/>
      <c r="G13" t="inlineStr"/>
      <c r="H13" t="inlineStr"/>
    </row>
    <row r="14">
      <c r="A14" t="n">
        <v>14</v>
      </c>
      <c r="B14" t="inlineStr">
        <is>
          <t>rounding</t>
        </is>
      </c>
      <c r="C14">
        <f>"https://github-redirect.dependabot.com/python-pillow/Pillow/issues/5919"&gt;#5919&lt;/a&gt;. [radarhere]&lt;/p&gt;. &lt;/li&gt;. &lt;li&gt;. &lt;p&gt;Improved I;16 operations on big endian &lt;a href="https://github-redirect.dependabot.com/python-pillow/Pillow/issues/5901"&gt;#5901&lt;/a&gt;. [radarhere]&lt;/p&gt;. &lt;/li&gt;. &lt;li&gt;. &lt;p&gt;Limit quantized palette to number of colors &lt;a href="https://github-redirect.dependabot.com/python-pillow/Pillow/issues/5879"&gt;#5879&lt;/a&gt;. [radarhere]&lt;/p&gt;. &lt;/li&gt;. &lt;li&gt;. &lt;p&gt;Fixed palette index for zeroed color in FASTOCTREE quantize &lt;a href="https://github-redirect.dependabot.com/python-pillow/Pillow/issues/5869"&gt;#5869&lt;/a&gt;. [radarhere]&lt;/p&gt;. &lt;/li&gt;. &lt;li&gt;. &lt;p&gt;When saving RGBA to GIF, make use of first transparent palette entry &lt;a href="https://github-redirect.dependabot.com/python-pillow/Pillow/issues/5859"&gt;#5859&lt;/a&gt;. [radarhere]&lt;/p&gt;. &lt;/li&gt;. &lt;li&gt;. &lt;p&gt;Pass SAMPLEFORMAT to libtiff &lt;a href="https://github-redirect.dependabot.com/python-pillow/Pillow/issues/5848"&gt;#5848&lt;/a&gt;. [radarhere]&lt;/p&gt;. &lt;/li&gt;. &lt;li&gt;. &lt;p&gt;Added rounding when converting P and PA &lt;a href="https://github-redirect.dependabot.com/python-pillow/Pillow/issues/5824"&gt;#5824&lt;/a&gt;. [radarhere]&lt;/p&gt;. &lt;/li&gt;. &lt;li&gt;. &lt;p&gt;Improved putdata() documentation and data handling &lt;a href="https://github-redirect.dependabot.com/python-pillow/Pillow/issues/5910"&gt;#5910&lt;/a&gt;. [radarhere]&lt;/p&gt;. &lt;/li&gt;. &lt;li&gt;. &lt;p&gt;Exclude carriage return in PDF regex to help prevent ReDoS &lt;a href="https://github-redirect.dependabot.com/python-pillow/Pillow/issues/5912"&gt;#5912&lt;/a&gt;. [hugovk]&lt;/p&gt;. &lt;/li&gt;. &lt;li&gt;. &lt;p&gt;Fixed freeing pointer in ImageDraw.Outline.transform &lt;a href="https://github-redirect.dependabot.com/python-pillow/Pillow/issues/5909"&gt;#5909&lt;/a&gt;. [radarhere]&lt;/p&gt;. &lt;/li&gt;. &lt;li&gt;. &lt;p&gt;Added ImageShow support for xdg-open &lt;a href="https://github-redirect.dependabot.com/python-pillow/Pillow/issues/5897"&gt;#5897&lt;/a&gt;. [m-shinder, radarhere]&lt;/p&gt;. &lt;/li&gt;. &lt;li&gt;. &lt;p&gt;Support 16-bit grayscale ImageQt conversion &lt;a href="https://github-redirect.dependabot.com/python-pillow/Pillow/issues/5856"&gt;#5856&lt;</f>
        <v/>
      </c>
      <c r="D14" t="inlineStr">
        <is>
          <t>pr_corpus</t>
        </is>
      </c>
      <c r="E14">
        <f>HYPERLINK("https://github.com/paperless-ngx/paperless-ngx/pull/146", "https://github.com/paperless-ngx/paperless-ngx/pull/146")</f>
        <v/>
      </c>
      <c r="F14" t="inlineStr"/>
      <c r="G14" t="inlineStr"/>
      <c r="H14" t="inlineStr"/>
    </row>
    <row r="15">
      <c r="A15" t="n">
        <v>15</v>
      </c>
      <c r="B15" t="inlineStr">
        <is>
          <t>quantize</t>
        </is>
      </c>
      <c r="C15" t="inlineStr">
        <is>
          <t>irect.dependabot.com/python-pillow/Pillow/issues/6069"&gt;#6069&lt;/a&gt; [&lt;a href="https://github.com/radarhere"&gt;&lt;code&gt;@​radarhere&lt;/code&gt;&lt;/a&gt;]&lt;/li&gt;. &lt;li&gt;Handle TGA images with packets that cross scan lines &lt;a href="https://github-redirect.dependabot.com/python-pillow/Pillow/issues/6087"&gt;#6087&lt;/a&gt; [&lt;a href="https://github.com/radarhere"&gt;&lt;code&gt;@​radarhere&lt;/code&gt;&lt;/a&gt;]&lt;/li&gt;. &lt;li&gt;Added FITS reading &lt;a href="https://github-redirect.dependabot.com/python-pillow/Pillow/issues/6056"&gt;#6056&lt;/a&gt; [&lt;a href="https://github.com/radarhere"&gt;&lt;code&gt;@​radarhere&lt;/code&gt;&lt;/a&gt;]&lt;/li&gt;. &lt;li&gt;Added rawmode argument to Image.getpalette() &lt;a href="https://github-redirect.dependabot.com/python-pillow/Pillow/issues/6061"&gt;#6061&lt;/a&gt; [&lt;a href="https://github.com/radarhere"&gt;&lt;code&gt;@​radarhere&lt;/code&gt;&lt;/a&gt;]&lt;/li&gt;. &lt;li&gt;Fixed BUFR, GRIB and HDF5 stub saving &lt;a href="https://github-redirect.dependabot.com/python-pillow/Pillow/issues/6071"&gt;#6071&lt;/a&gt; [&lt;a href="https://github.com/radarhere"&gt;&lt;code&gt;@​radarhere&lt;/code&gt;&lt;/a&gt;]&lt;/li&gt;. &lt;li&gt;Changed quantize default dither to FLOYDSTEINBERG &lt;a href="https://github-redirect.dependabot.com/python-pillow/Pillow/issues/6068"&gt;#6068&lt;/a&gt; [&lt;a href="https://github.com/radarhere"&gt;&lt;code&gt;@​radarhere&lt;/code&gt;&lt;/a&gt;]&lt;/li&gt;. &lt;/ul&gt;. &lt;!-- raw HTML omitted --&gt;. &lt;/blockquote&gt;. &lt;p&gt;... (truncated)&lt;/p&gt;. &lt;/details&gt;. &lt;details&gt;. &lt;summary&gt;Changelog&lt;/summary&gt;. &lt;p&gt;&lt;em&gt;Sourced from &lt;a href="https://github.com/python-pillow/Pillow/blob/main/CHANGES.rst"&gt;pillow's changelog&lt;/a&gt;.&lt;/em&gt;&lt;/p&gt;. &lt;blockquote&gt;. &lt;h2&gt;9.1.0 (2022-04-01)&lt;/h2&gt;. &lt;ul&gt;. &lt;li&gt;. &lt;p&gt;Fix loading FriBiDi on Alpine &lt;a href="https://github-redirect.dependabot.com/python-pillow/Pillow/issues/6165"&gt;#6165&lt;/a&gt;. [nulano]&lt;/p&gt;. &lt;/li&gt;. &lt;li&gt;. &lt;p&gt;Added setting for converting GIF P frames to RGB &lt;a href="https://github-redirect.dependabot.com/python-pillow/Pillow/issues/6150"&gt;#6150&lt;/a&gt;. [radarhere]&lt;/p&gt;. &lt;/li&gt;. &lt;li&gt;. &lt;p&gt;Allow 1 mode images to be inverted &lt;a href="https://github-redirect.dependabot.com/python-pillow/Pillow/issues/6034"&gt;#6034&lt;/a&gt;. [radarhere]&lt;/p&gt;. &lt;/li&gt;. &lt;li&gt;</t>
        </is>
      </c>
      <c r="D15" t="inlineStr">
        <is>
          <t>pr_corpus</t>
        </is>
      </c>
      <c r="E15">
        <f>HYPERLINK("https://github.com/paperless-ngx/paperless-ngx/pull/619", "https://github.com/paperless-ngx/paperless-ngx/pull/619")</f>
        <v/>
      </c>
      <c r="F15" t="inlineStr"/>
      <c r="G15" t="inlineStr"/>
      <c r="H15" t="inlineStr"/>
    </row>
    <row r="16">
      <c r="A16" t="n">
        <v>17</v>
      </c>
      <c r="B16" t="inlineStr">
        <is>
          <t>rounding</t>
        </is>
      </c>
      <c r="C16" t="inlineStr">
        <is>
          <t>02&lt;/a&gt; [&lt;a href="https://github.com/radarhere"&gt;&lt;code&gt;@​radarhere&lt;/code&gt;&lt;/a&gt;]&lt;/li&gt;. &lt;li&gt;Handle PCF fonts files with less than 256 characters &lt;a href="https://github-redirect.dependabot.com/python-pillow/Pillow/issues/6386"&gt;#6386&lt;/a&gt; [&lt;a href="https://github.com/dawidcrivelli"&gt;&lt;code&gt;@​dawidcrivelli&lt;/code&gt;&lt;/a&gt;]&lt;/li&gt;. &lt;li&gt;Improved GIF optimize condition &lt;a href="https://github-redirect.dependabot.com/python-pillow/Pillow/issues/6378"&gt;#6378&lt;/a&gt; [&lt;a href="https://github.com/raygard"&gt;&lt;code&gt;@​raygard&lt;/code&gt;&lt;/a&gt;]&lt;/li&gt;. &lt;li&gt;Reverted to &lt;strong&gt;array_interface&lt;/strong&gt; with the release of NumPy 1.23 &lt;a href="https://github-redirect.dependabot.com/python-pillow/Pillow/issues/6394"&gt;#6394&lt;/a&gt; [&lt;a href="https://github.com/radarhere"&gt;&lt;code&gt;@​radarhere&lt;/code&gt;&lt;/a&gt;]&lt;/li&gt;. &lt;li&gt;Pad PCX palette to 768 bytes when saving &lt;a href="https://github-redirect.dependabot.com/python-pillow/Pillow/issues/6391"&gt;#6391&lt;/a&gt; [&lt;a href="https://github.com/radarhere"&gt;&lt;code&gt;@​radarhere&lt;/code&gt;&lt;/a&gt;]&lt;/li&gt;. &lt;li&gt;Fixed bug with rounding pixels to palette colors &lt;a href="https://github-redirect.dependabot.com/python-pillow/Pillow/issues/6377"&gt;#6377&lt;/a&gt; [&lt;a href="https://github.com/btrekkie"&gt;&lt;code&gt;@​btrekkie&lt;/code&gt;&lt;/a&gt;]&lt;/li&gt;. &lt;li&gt;Use gnome-screenshot on Linux if available &lt;a href="https://github-redirect.dependabot.com/python-pillow/Pillow/issues/6361"&gt;#6361&lt;/a&gt; [&lt;a href="https://github.com/radarhere"&gt;&lt;code&gt;@​radarhere&lt;/code&gt;&lt;/a&gt;]&lt;/li&gt;. &lt;li&gt;Fixed loading L mode BMP RLE8 images &lt;a href="https://github-redirect.dependabot.com/python-pillow/Pillow/issues/6384"&gt;#6384&lt;/a&gt; [&lt;a href="https://github.com/radarhere"&gt;&lt;code&gt;@​radarhere&lt;/code&gt;&lt;/a&gt;]&lt;/li&gt;. &lt;li&gt;Fixed incorrect operator in ImageCms error &lt;a href="https://github-redirect.dependabot.com/python-pillow/Pillow/issues/6370"&gt;#6370&lt;/a&gt; [&lt;a href="https://github.com/LostBenjamin"&gt;&lt;code&gt;@​LostBenjamin&lt;/code&gt;&lt;/a&gt;]&lt;/li&gt;. &lt;li&gt;Limit FPX tile size to avoid extending outside image &lt;a href="https://github-redirect.dependabot.com/python-pillow/Pillow/issues/6368"&gt;#6368&lt;/a&gt; [&lt;a href="</t>
        </is>
      </c>
      <c r="D16" t="inlineStr">
        <is>
          <t>pr_corpus</t>
        </is>
      </c>
      <c r="E16">
        <f>HYPERLINK("https://github.com/paperless-ngx/paperless-ngx/pull/1193", "https://github.com/paperless-ngx/paperless-ngx/pull/1193")</f>
        <v/>
      </c>
      <c r="F16" t="inlineStr"/>
      <c r="G16" t="inlineStr"/>
      <c r="H16" t="inlineStr"/>
    </row>
    <row r="17">
      <c r="A17" t="n">
        <v>18</v>
      </c>
      <c r="B17" t="inlineStr">
        <is>
          <t>rounding</t>
        </is>
      </c>
      <c r="C17" t="inlineStr">
        <is>
          <t>dependabot.com/python-pillow/Pillow/issues/6376"&gt;#6376&lt;/a&gt;. [nulano]&lt;/p&gt;. &lt;/li&gt;. &lt;li&gt;. &lt;p&gt;Added GIF decompression bomb check &lt;a href="https://github-redirect.dependabot.com/python-pillow/Pillow/issues/6402"&gt;#6402&lt;/a&gt;. [radarhere]&lt;/p&gt;. &lt;/li&gt;. &lt;li&gt;. &lt;p&gt;Handle PCF fonts files with less than 256 characters &lt;a href="https://github-redirect.dependabot.com/python-pillow/Pillow/issues/6386"&gt;#6386&lt;/a&gt;. [dawidcrivelli, radarhere]&lt;/p&gt;. &lt;/li&gt;. &lt;li&gt;. &lt;p&gt;Improved GIF optimize condition &lt;a href="https://github-redirect.dependabot.com/python-pillow/Pillow/issues/6378"&gt;#6378&lt;/a&gt;. [raygard, radarhere]&lt;/p&gt;. &lt;/li&gt;. &lt;li&gt;. &lt;p&gt;Reverted to &lt;strong&gt;array_interface&lt;/strong&gt; with the release of NumPy 1.23 &lt;a href="https://github-redirect.dependabot.com/python-pillow/Pillow/issues/6394"&gt;#6394&lt;/a&gt;. [radarhere]&lt;/p&gt;. &lt;/li&gt;. &lt;li&gt;. &lt;p&gt;Pad PCX palette to 768 bytes when saving &lt;a href="https://github-redirect.dependabot.com/python-pillow/Pillow/issues/6391"&gt;#6391&lt;/a&gt;. [radarhere]&lt;/p&gt;. &lt;/li&gt;. &lt;li&gt;. &lt;p&gt;Fixed bug with rounding pixels to palette colors &lt;a href="https://github-redirect.dependabot.com/python-pillow/Pillow/issues/6377"&gt;#6377&lt;/a&gt;. [btrekkie, radarhere]&lt;/p&gt;. &lt;/li&gt;. &lt;li&gt;. &lt;p&gt;Use gnome-screenshot on Linux if available &lt;a href="https://github-redirect.dependabot.com/python-pillow/Pillow/issues/6361"&gt;#6361&lt;/a&gt;. [radarhere, nulano]&lt;/p&gt;. &lt;/li&gt;. &lt;li&gt;. &lt;p&gt;Fixed loading L mode BMP RLE8 images &lt;a href="https://github-redirect.dependabot.com/python-pillow/Pillow/issues/6384"&gt;#6384&lt;/a&gt;. [radarhere]&lt;/p&gt;. &lt;/li&gt;. &lt;li&gt;. &lt;p&gt;Fixed incorrect operator in ImageCms error &lt;a href="https://github-redirect.dependabot.com/python-pillow/Pillow/issues/6370"&gt;#6370&lt;/a&gt;. [LostBenjamin, hugovk, radarhere]&lt;/p&gt;. &lt;/li&gt;. &lt;li&gt;. &lt;p&gt;Limit FPX tile size to avoid extending outside image &lt;a href="https://github-redirect.dependabot.com/python-pillow/Pillow/issues/6368"&gt;#6368&lt;/a&gt;. [radarhere]&lt;/p&gt;. &lt;/li&gt;. &lt;li&gt;. &lt;p&gt;Added support for decoding plain PPM formats &lt;a href="https://github-redirect.dependabot.com/python-pillow/Pillow/issues/524</t>
        </is>
      </c>
      <c r="D17" t="inlineStr">
        <is>
          <t>pr_corpus</t>
        </is>
      </c>
      <c r="E17">
        <f>HYPERLINK("https://github.com/paperless-ngx/paperless-ngx/pull/1193", "https://github.com/paperless-ngx/paperless-ngx/pull/1193")</f>
        <v/>
      </c>
      <c r="F17" t="inlineStr"/>
      <c r="G17" t="inlineStr"/>
      <c r="H17" t="inlineStr"/>
    </row>
    <row r="18">
      <c r="A18" t="n">
        <v>19</v>
      </c>
      <c r="B18" t="inlineStr">
        <is>
          <t>float16</t>
        </is>
      </c>
      <c r="C18" t="inlineStr">
        <is>
          <t>Bump numpy from 1.23.0 to 1.23.1; Bumps [numpy](https://github.com/numpy/numpy) from 1.23.0 to 1.23.1. &lt;details&gt;. &lt;summary&gt;Release notes&lt;/summary&gt;. &lt;p&gt;&lt;em&gt;Sourced from &lt;a href="https://github.com/numpy/numpy/releases"&gt;numpy's releases&lt;/a&gt;.&lt;/em&gt;&lt;/p&gt;. &lt;blockquote&gt;. &lt;h2&gt;v1.23.1&lt;/h2&gt;. &lt;h1&gt;NumPy 1.23.1 Release Notes&lt;/h1&gt;. &lt;p&gt;The NumPy 1.23.1 is a maintenance release that fixes bugs discovered. after the 1.23.0 release. Notable fixes are:&lt;/p&gt;. &lt;ul&gt;. &lt;li&gt;Fix searchsorted for float16 NaNs&lt;/li&gt;. &lt;li&gt;Fix compilation on Apple M1&lt;/li&gt;. &lt;li&gt;Fix KeyError in crackfortran operator support (Slycot)&lt;/li&gt;. &lt;/ul&gt;. &lt;p&gt;The Python version supported for this release are 3.8-3.10.&lt;/p&gt;. &lt;h2&gt;Contributors&lt;/h2&gt;. &lt;p&gt;A total of 7 people contributed to this release. People with a &amp;quot;+&amp;quot; by. their names contributed a patch for the first time.&lt;/p&gt;. &lt;ul&gt;. &lt;li&gt;Charles Harris&lt;/li&gt;. &lt;li&gt;Matthias Koeppe +&lt;/li&gt;. &lt;li&gt;Pranab Das +&lt;/li&gt;. &lt;li&gt;Rohit Goswami&lt;/li&gt;. &lt;li&gt;Sebastian Berg&lt;/li&gt;. &lt;li&gt;Serge Guelton&lt;/li&gt;. &lt;li&gt;Srimukh Sripada +&lt;/li&gt;. &lt;/ul&gt;. &lt;h2&gt;Pull requests merged&lt;/h2&gt;. &lt;p&gt;A total of 8 pull requests were merged for this release.&lt;/p&gt;. &lt;ul&gt;. &lt;li&gt;&lt;a href="https://github-redirect.dependabot.com/numpy/numpy/pull/21866"&gt;#21866&lt;/a&gt;: BUG: Fix discovered MachAr (still used within valgrind)&lt;/li&gt;. &lt;li&gt;&lt;a href="https://github-redirect.dependabot.com/numpy/numpy/pull/21867"&gt;#21867&lt;/a&gt;: BUG: Handle NaNs correctly for float16 during sorting&lt;/li&gt;. &lt;li&gt;&lt;a href="https://github-redirect.dependabot.com/numpy/numpy/pull/21868"&gt;#21868&lt;/a&gt;: BUG: Use &lt;code&gt;keepdims&lt;/code&gt; during normalization in &lt;code&gt;np.average&lt;/code&gt; and...&lt;/li&gt;. &lt;li&gt;&lt;a href="https://github-redirect.dependabot.com/numpy/numpy/pull/21869"&gt;#21869&lt;/a&gt;: DOC: mention changes to &lt;code&gt;max_rows&lt;/code&gt; behaviour in &lt;code&gt;np.loadtxt&lt;/code&gt;&lt;/li&gt;. &lt;li&gt;&lt;a href="https://github-redirect.dependabot.com/numpy/numpy/pull/21870"&gt;#21870&lt;/a&gt;: BUG: Reject non integer array-likes with size 1 in delete&lt;/li&gt;. &lt;li&gt;&lt;a href="https://github-redirect.dependabot.com/numpy/numpy/pul</t>
        </is>
      </c>
      <c r="D18" t="inlineStr">
        <is>
          <t>pr_corpus</t>
        </is>
      </c>
      <c r="E18">
        <f>HYPERLINK("https://github.com/paperless-ngx/paperless-ngx/pull/1224", "https://github.com/paperless-ngx/paperless-ngx/pull/1224")</f>
        <v/>
      </c>
      <c r="F18" t="inlineStr"/>
      <c r="G18" t="inlineStr"/>
      <c r="H18" t="inlineStr"/>
    </row>
    <row r="19">
      <c r="A19" t="n">
        <v>20</v>
      </c>
      <c r="B19" t="inlineStr">
        <is>
          <t>float16</t>
        </is>
      </c>
      <c r="C19" t="inlineStr">
        <is>
          <t>he 1.23.0 release. Notable fixes are:&lt;/p&gt;. &lt;ul&gt;. &lt;li&gt;Fix searchsorted for float16 NaNs&lt;/li&gt;. &lt;li&gt;Fix compilation on Apple M1&lt;/li&gt;. &lt;li&gt;Fix KeyError in crackfortran operator support (Slycot)&lt;/li&gt;. &lt;/ul&gt;. &lt;p&gt;The Python version supported for this release are 3.8-3.10.&lt;/p&gt;. &lt;h2&gt;Contributors&lt;/h2&gt;. &lt;p&gt;A total of 7 people contributed to this release. People with a &amp;quot;+&amp;quot; by. their names contributed a patch for the first time.&lt;/p&gt;. &lt;ul&gt;. &lt;li&gt;Charles Harris&lt;/li&gt;. &lt;li&gt;Matthias Koeppe +&lt;/li&gt;. &lt;li&gt;Pranab Das +&lt;/li&gt;. &lt;li&gt;Rohit Goswami&lt;/li&gt;. &lt;li&gt;Sebastian Berg&lt;/li&gt;. &lt;li&gt;Serge Guelton&lt;/li&gt;. &lt;li&gt;Srimukh Sripada +&lt;/li&gt;. &lt;/ul&gt;. &lt;h2&gt;Pull requests merged&lt;/h2&gt;. &lt;p&gt;A total of 8 pull requests were merged for this release.&lt;/p&gt;. &lt;ul&gt;. &lt;li&gt;&lt;a href="https://github-redirect.dependabot.com/numpy/numpy/pull/21866"&gt;#21866&lt;/a&gt;: BUG: Fix discovered MachAr (still used within valgrind)&lt;/li&gt;. &lt;li&gt;&lt;a href="https://github-redirect.dependabot.com/numpy/numpy/pull/21867"&gt;#21867&lt;/a&gt;: BUG: Handle NaNs correctly for float16 during sorting&lt;/li&gt;. &lt;li&gt;&lt;a href="https://github-redirect.dependabot.com/numpy/numpy/pull/21868"&gt;#21868&lt;/a&gt;: BUG: Use &lt;code&gt;keepdims&lt;/code&gt; during normalization in &lt;code&gt;np.average&lt;/code&gt; and...&lt;/li&gt;. &lt;li&gt;&lt;a href="https://github-redirect.dependabot.com/numpy/numpy/pull/21869"&gt;#21869&lt;/a&gt;: DOC: mention changes to &lt;code&gt;max_rows&lt;/code&gt; behaviour in &lt;code&gt;np.loadtxt&lt;/code&gt;&lt;/li&gt;. &lt;li&gt;&lt;a href="https://github-redirect.dependabot.com/numpy/numpy/pull/21870"&gt;#21870&lt;/a&gt;: BUG: Reject non integer array-likes with size 1 in delete&lt;/li&gt;. &lt;li&gt;&lt;a href="https://github-redirect.dependabot.com/numpy/numpy/pull/21949"&gt;#21949&lt;/a&gt;: BLD: Make can_link_svml return False for 32bit builds on x86_64&lt;/li&gt;. &lt;li&gt;&lt;a href="https://github-redirect.dependabot.com/numpy/numpy/pull/21951"&gt;#21951&lt;/a&gt;: BUG: Reorder extern &amp;quot;C&amp;quot; to only apply to function declarations...&lt;/li&gt;. &lt;li&gt;&lt;a href="https://github-redirect.dependabot.com/numpy/numpy/pull/21952"&gt;#21952&lt;/a&gt;: BUG: Fix KeyError in crackfortran operator support</t>
        </is>
      </c>
      <c r="D19" t="inlineStr">
        <is>
          <t>pr_corpus</t>
        </is>
      </c>
      <c r="E19">
        <f>HYPERLINK("https://github.com/paperless-ngx/paperless-ngx/pull/1224", "https://github.com/paperless-ngx/paperless-ngx/pull/1224")</f>
        <v/>
      </c>
      <c r="F19" t="inlineStr"/>
      <c r="G19" t="inlineStr"/>
      <c r="H19" t="inlineStr"/>
    </row>
    <row r="20">
      <c r="A20" t="n">
        <v>21</v>
      </c>
      <c r="B20" t="inlineStr">
        <is>
          <t>tolerance</t>
        </is>
      </c>
      <c r="C20" t="inlineStr">
        <is>
          <t>82915744b2fd3271fe9b04f231faf"&gt;&lt;code&gt;5f06ddd&lt;/code&gt;&lt;/a&gt; Merge pull request &lt;a href="https://github-redirect.dependabot.com/scipy/scipy/issues/16904"&gt;#16904&lt;/a&gt; from rgommers/update-191-pins&lt;/li&gt;. &lt;li&gt;&lt;a href="https://github.com/scipy/scipy/commit/987c698275b1747d640fd85f3e24c327716c3c9f"&gt;&lt;code&gt;987c698&lt;/code&gt;&lt;/a&gt; Merge pull request &lt;a href="https://github-redirect.dependabot.com/scipy/scipy/issues/16901"&gt;#16901&lt;/a&gt; from tylerjereddy/treddy_191_backports&lt;/li&gt;. &lt;li&gt;&lt;a href="https://github.com/scipy/scipy/commit/8e494e1c9b1250e0926affb354d44cbe60089bf7"&gt;&lt;code&gt;8e494e1&lt;/code&gt;&lt;/a&gt; BLD: update dependency ranges for meson-python and pybind11 for 1.9.1&lt;/li&gt;. &lt;li&gt;&lt;a href="https://github.com/scipy/scipy/commit/8b97528128f01e8ec633820ca39ba800f8ea6221"&gt;&lt;code&gt;8b97528&lt;/code&gt;&lt;/a&gt; BLD: make the way we count commits for version numbering more robust&lt;/li&gt;. &lt;li&gt;&lt;a href="https://github.com/scipy/scipy/commit/cc0a2bf1be31deba86bc51425d391cc2461f8fb2"&gt;&lt;code&gt;cc0a2bf&lt;/code&gt;&lt;/a&gt; TST: sparse.linalg: Loosen tolerance for the lobpcg test 'test_tolerance_floa...&lt;/li&gt;. &lt;li&gt;&lt;a href="https://github.com/scipy/scipy/commit/c055c31f4b5ad837ed1a4df96454bd13f2794446"&gt;&lt;code&gt;c055c31&lt;/code&gt;&lt;/a&gt; BLD: cp310 needs numpy==1.22.3&lt;/li&gt;. &lt;li&gt;Additional commits viewable in &lt;a href="https://github.com/scipy/scipy/compare/v1.8.1...v1.9.1"&gt;compare view&lt;/a&gt;&lt;/li&gt;. &lt;/ul&gt;. &lt;/details&gt;. &lt;br /&gt;. [![Dependabot compatibility score](https://dependabot-badges.githubapp.com/badges/compatibility_score?dependency-name=scipy&amp;package-manager=pip&amp;previous-version=1.8.1&amp;new-version=1.9.1)](https://docs.github.com/en/github/managing-security-vulnerabilities/about-dependabot-security-updates#about-compatibility-scor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t>
        </is>
      </c>
      <c r="D20" t="inlineStr">
        <is>
          <t>pr_corpus</t>
        </is>
      </c>
      <c r="E20">
        <f>HYPERLINK("https://github.com/paperless-ngx/paperless-ngx/pull/1472", "https://github.com/paperless-ngx/paperless-ngx/pull/1472")</f>
        <v/>
      </c>
      <c r="F20" t="inlineStr"/>
      <c r="G20" t="inlineStr"/>
      <c r="H20" t="inlineStr"/>
    </row>
    <row r="21">
      <c r="A21" t="n">
        <v>22</v>
      </c>
      <c r="B21" t="inlineStr">
        <is>
          <t>rounding</t>
        </is>
      </c>
      <c r="C21" t="inlineStr">
        <is>
          <t xml:space="preserve">.dependabot.com/python-pillow/Pillow/issues/6650"&gt;#6650&lt;/a&gt; [&lt;a href="https://github.com/radarhere"&gt;&lt;code&gt;@​radarhere&lt;/code&gt;&lt;/a&gt;]&lt;/li&gt;. &lt;li&gt;Added reading of TIFF child images &lt;a href="https://github-redirect.dependabot.com/python-pillow/Pillow/issues/6569"&gt;#6569&lt;/a&gt; [&lt;a href="https://github.com/radarhere"&gt;&lt;code&gt;@​radarhere&lt;/code&gt;&lt;/a&gt;]&lt;/li&gt;. &lt;li&gt;Improved ImageOps palette handling &lt;a href="https://github-redirect.dependabot.com/python-pillow/Pillow/issues/6596"&gt;#6596&lt;/a&gt; [&lt;a href="https://github.com/PososikTeam"&gt;&lt;code&gt;@​PososikTeam&lt;/code&gt;&lt;/a&gt;]&lt;/li&gt;. &lt;li&gt;Defer parsing of palette into colors &lt;a href="https://github-redirect.dependabot.com/python-pillow/Pillow/issues/6567"&gt;#6567&lt;/a&gt; [&lt;a href="https://github.com/radarhere"&gt;&lt;code&gt;@​radarhere&lt;/code&gt;&lt;/a&gt;]&lt;/li&gt;. &lt;li&gt;Apply transparency to P images in ImageTk.PhotoImage &lt;a href="https://github-redirect.dependabot.com/python-pillow/Pillow/issues/6559"&gt;#6559&lt;/a&gt; [&lt;a href="https://github.com/radarhere"&gt;&lt;code&gt;@​radarhere&lt;/code&gt;&lt;/a&gt;]&lt;/li&gt;. &lt;li&gt;Use rounding in ImageOps contain() and pad() &lt;a href="https://github-redirect.dependabot.com/python-pillow/Pillow/issues/6522"&gt;#6522&lt;/a&gt; [&lt;a href="https://github.com/bibinhashley"&gt;&lt;code&gt;@​bibinhashley&lt;/code&gt;&lt;/a&gt;]&lt;/li&gt;. &lt;li&gt;Fixed GIF remapping to palette with duplicate entries &lt;a href="https://github-redirect.dependabot.com/python-pillow/Pillow/issues/6548"&gt;#6548&lt;/a&gt; [&lt;a href="https://github.com/radarhere"&gt;&lt;code&gt;@​radarhere&lt;/code&gt;&lt;/a&gt;]&lt;/li&gt;. &lt;li&gt;Allow remap_palette() to return an image with less than 256 palette entries &lt;a href="https://github-redirect.dependabot.com/python-pillow/Pillow/issues/6543"&gt;#6543&lt;/a&gt; [&lt;a href="https://github.com/radarhere"&gt;&lt;code&gt;@​radarhere&lt;/code&gt;&lt;/a&gt;]&lt;/li&gt;. &lt;li&gt;Corrected BMP and TGA palette size when saving &lt;a href="https://github-redirect.dependabot.com/python-pillow/Pillow/issues/6500"&gt;#6500&lt;/a&gt; [&lt;a href="https://github.com/radarhere"&gt;&lt;code&gt;@​radarhere&lt;/code&gt;&lt;/a&gt;]&lt;/li&gt;. &lt;/ul&gt;. &lt;!-- raw HTML omitted --&gt;. &lt;/blockquote&gt;. &lt;p&gt;... (truncated)&lt;/p&gt;. &lt;/details&gt;. &lt;details&gt;. </t>
        </is>
      </c>
      <c r="D21" t="inlineStr">
        <is>
          <t>pr_corpus</t>
        </is>
      </c>
      <c r="E21">
        <f>HYPERLINK("https://github.com/paperless-ngx/paperless-ngx/pull/1904", "https://github.com/paperless-ngx/paperless-ngx/pull/1904")</f>
        <v/>
      </c>
      <c r="F21" t="inlineStr"/>
      <c r="G21" t="inlineStr"/>
      <c r="H21" t="inlineStr"/>
    </row>
    <row r="22">
      <c r="A22" t="n">
        <v>23</v>
      </c>
      <c r="B22" t="inlineStr">
        <is>
          <t>FLOAT32</t>
        </is>
      </c>
      <c r="C22" t="inlineStr">
        <is>
          <t>spondents. return list(. File "/usr/src/paperless/src/documents/matching.py", line 31, in &lt;lambda&gt;. filter(lambda o: matches(o, document) or o.pk == pred_id, correspondents),. File "/usr/src/paperless/src/documents/matching.py", line 145, in matches. from rapidfuzz import fuzz. File "/usr/local/lib/python3.9/site-packages/rapidfuzz/__init__.py", line 8, in &lt;module&gt;. from rapidfuzz import distance, fuzz, process, string_metric, utils. File "/usr/local/lib/python3.9/site-packages/rapidfuzz/process.py", line 9, in &lt;module&gt;. extract = _fallback_import(_mod, "extract"). File "/usr/local/lib/python3.9/site-packages/rapidfuzz/_utils.py", line 71, in fallback_import. cpp_mod = importlib.import_module(module + "_cpp"). File "/usr/local/lib/python3.9/importlib/__init__.py", line 127, in import_module. return _bootstrap._gcd_import(name[level:], package, level). File "/usr/local/lib/python3.9/site-packages/rapidfuzz/process_cpp.py", line 9, in &lt;module&gt;. from rapidfuzz.process_cpp_impl import FLOAT32 as _FLOAT32. ImportError: libatomic.so.1: cannot open shared object file: No such file or directory. [2022-11-28 08:12:27,167] [DEBUG] [paperless.parsing.tesseract] Deleting directory /tmp/paperless/paperless-qd6dz7_6. ```. ### Browser logs. _No response_. ### Paperless-ngx version. 10.0. ### Host OS. Raspberry Pi 64. ### Installation method. Docker - official image. ### Browser. Firefox. ### Configuration changes. _No response_. ### Other. _No response_. Good ol' ARM. Seems RPi missing a dependency. For now, I would think `apt-get update &amp;&amp; apt-get install libatomic1` (inside the container). Works ! Thanks. Out of curiosity, does `uname -a` on your host report `aarch64` or something else? If it does, this is something to report upstream, since we use the prebuilt wheel for rapidfuzz. can confirm the bug. i also geht it when i use in the correspondent page the show documents button and correspondent suggestions is also not working. ```. [2022-11-28 23:06:49,012] [ERROR] [django.req</t>
        </is>
      </c>
      <c r="D22" t="inlineStr">
        <is>
          <t>pr_corpus</t>
        </is>
      </c>
      <c r="E22">
        <f>HYPERLINK("https://github.com/paperless-ngx/paperless-ngx/pull/2066", "https://github.com/paperless-ngx/paperless-ngx/pull/2066")</f>
        <v/>
      </c>
      <c r="F22" t="inlineStr"/>
      <c r="G22" t="inlineStr"/>
      <c r="H22" t="inlineStr"/>
    </row>
    <row r="23">
      <c r="A23" t="n">
        <v>24</v>
      </c>
      <c r="B23" t="inlineStr">
        <is>
          <t>FLOAT32</t>
        </is>
      </c>
      <c r="C23" t="inlineStr">
        <is>
          <t xml:space="preserve">ent_types. return list(. File "/usr/src/paperless/src/documents/matching.py", line 44, in &lt;lambda&gt;. filter(lambda o: matches(o, document) or o.pk == pred_id, document_types),. File "/usr/src/paperless/src/documents/matching.py", line 145, in matches. from rapidfuzz import fuzz. File "/usr/local/lib/python3.9/site-packages/rapidfuzz/__init__.py", line 8, in &lt;module&gt;. from rapidfuzz import distance, fuzz, process, string_metric, utils. File "/usr/local/lib/python3.9/site-packages/rapidfuzz/process.py", line 9, in &lt;module&gt;. extract = _fallback_import(_mod, "extract"). File "/usr/local/lib/python3.9/site-packages/rapidfuzz/_utils.py", line 71, in fallback_import. cpp_mod = importlib.import_module(module + "_cpp"). File "/usr/local/lib/python3.9/importlib/__init__.py", line 127, in import_module. return _bootstrap._gcd_import(name[level:], package, level). File "/usr/local/lib/python3.9/site-packages/rapidfuzz/process_cpp.py", line 9, in &lt;module&gt;. from rapidfuzz.process_cpp_impl import FLOAT32 as _FLOAT32. ImportError: libatomic.so.1: cannot open shared object file: No such file or directory. ```. using it with docker on a rpi 4 with armv7 32 bit. ```apt-get update &amp;&amp; apt-get install libatomic1``` and container restart solves the problem. Is install needed inside the container or outside? &gt; Is install needed inside the container or outside? i installed it in the running container, container restart and its working. I can't tell 100%, but given this is armv7, not aarch64, it's probably something about piwheels' build. Simple enough to include the library rather than decipher how their setup differs. Fixed in dev now. There are two issues leading to this:. 1) yes it appears that on armv7 rapidfuzz requires libatomic, since apparently there is not native instruction for this -&gt; it is emulated inside libatomic.so: https://github.com/piwheels/packages/issues/313. So adding this to your docker image is the correct fix. 2) The ImportError is a bug in rapidfuzz. In this case it </t>
        </is>
      </c>
      <c r="D23" t="inlineStr">
        <is>
          <t>pr_corpus</t>
        </is>
      </c>
      <c r="E23">
        <f>HYPERLINK("https://github.com/paperless-ngx/paperless-ngx/pull/2066", "https://github.com/paperless-ngx/paperless-ngx/pull/2066")</f>
        <v/>
      </c>
      <c r="F23" t="inlineStr"/>
      <c r="G23" t="inlineStr"/>
      <c r="H23" t="inlineStr"/>
    </row>
    <row r="24">
      <c r="A24" t="n">
        <v>50</v>
      </c>
      <c r="B24" t="inlineStr">
        <is>
          <t>rounding</t>
        </is>
      </c>
      <c r="C24" t="inlineStr">
        <is>
          <t>vedIn8Warning&lt;/code&gt; now generate errors instead of warning messages by default.&lt;/p&gt;. &lt;p&gt;&lt;strong&gt;The affected features will be effectively removed in pytest 8.1&lt;/strong&gt;, so please consult the &lt;code&gt;deprecations&lt;/code&gt;{.interpreted-text role=&amp;quot;ref&amp;quot;} section in the docs for directions on how to update existing code.&lt;/p&gt;. &lt;p&gt;In the pytest &lt;code&gt;8.0.X&lt;/code&gt; series, it is possible to change the errors back into warnings as a stopgap measure by adding this to your &lt;code&gt;pytest.ini&lt;/code&gt; file:&lt;/p&gt;. &lt;pre lang="ini"&gt;&lt;code&gt;[pytest]. &lt;/code&gt;&lt;/pre&gt;. &lt;/li&gt;. &lt;/ul&gt;. &lt;!-- raw HTML omitted --&gt;. &lt;/blockquote&gt;. &lt;p&gt;... (truncated)&lt;/p&gt;. &lt;/details&gt;. &lt;details&gt;. &lt;summary&gt;Commits&lt;/summary&gt;. &lt;ul&gt;. &lt;li&gt;&lt;a href="https://github.com/pytest-dev/pytest/commit/478f8233bca8147445f0c5129f04ada892cc6c91"&gt;&lt;code&gt;478f823&lt;/code&gt;&lt;/a&gt; Prepare release version 8.0.0&lt;/li&gt;. &lt;li&gt;&lt;a href="https://github.com/pytest-dev/pytest/commit/608590097a6542768099dd371b84d8b37a1990da"&gt;&lt;code&gt;6085900&lt;/code&gt;&lt;/a&gt; [8.0.x] fix: avoid rounding microsecond to &lt;code&gt;1_000_000&lt;/code&gt; (&lt;a href="https://redirect.github.com/pytest-dev/pytest/issues/11863"&gt;#11863&lt;/a&gt;)&lt;/li&gt;. &lt;li&gt;&lt;a href="https://github.com/pytest-dev/pytest/commit/3b41c65c81d649d962be5ec469f44104b8d09748"&gt;&lt;code&gt;3b41c65&lt;/code&gt;&lt;/a&gt; [8.0.x] Escape skip reason in junitxml (&lt;a href="https://redirect.github.com/pytest-dev/pytest/issues/11845"&gt;#11845&lt;/a&gt;)&lt;/li&gt;. &lt;li&gt;&lt;a href="https://github.com/pytest-dev/pytest/commit/747072ad26f2443dc8a62eb88db8cbf56fa95470"&gt;&lt;code&gt;747072a&lt;/code&gt;&lt;/a&gt; [8.0.x] Update docstring of scripts/generate-gh-release-notes.py (&lt;a href="https://redirect.github.com/pytest-dev/pytest/issues/11768"&gt;#11768&lt;/a&gt;)&lt;/li&gt;. &lt;li&gt;&lt;a href="https://github.com/pytest-dev/pytest/commit/011a475baf6e1d0e9ec30c5996d9cbcbe7c95475"&gt;&lt;code&gt;011a475&lt;/code&gt;&lt;/a&gt; Properly attach packages to the GH release notes (&lt;a href="https://redirect.github.com/pytest-dev/pytest/issues/11839"&gt;#11839&lt;/a&gt;) (&lt;a href="https://redirect.github.com/pytest-dev/pytest/issues/11840"&gt;#11840&lt;/a&gt;)&lt;/li&gt;</t>
        </is>
      </c>
      <c r="D24" t="inlineStr">
        <is>
          <t>pr_corpus</t>
        </is>
      </c>
      <c r="E24">
        <f>HYPERLINK("https://github.com/paperless-ngx/paperless-ngx/pull/5594", "https://github.com/paperless-ngx/paperless-ngx/pull/5594")</f>
        <v/>
      </c>
      <c r="F24" t="inlineStr"/>
      <c r="G24" t="inlineStr"/>
      <c r="H24" t="inlineStr"/>
    </row>
    <row r="25">
      <c r="A25" t="n">
        <v>51</v>
      </c>
      <c r="B25" t="inlineStr">
        <is>
          <t>rounding</t>
        </is>
      </c>
      <c r="C25" t="inlineStr">
        <is>
          <t>vedIn8Warning&lt;/code&gt; now generate errors instead of warning messages by default.&lt;/p&gt;. &lt;p&gt;&lt;strong&gt;The affected features will be effectively removed in pytest 8.1&lt;/strong&gt;, so please consult the &lt;code&gt;deprecations&lt;/code&gt;{.interpreted-text role=&amp;quot;ref&amp;quot;} section in the docs for directions on how to update existing code.&lt;/p&gt;. &lt;p&gt;In the pytest &lt;code&gt;8.0.X&lt;/code&gt; series, it is possible to change the errors back into warnings as a stopgap measure by adding this to your &lt;code&gt;pytest.ini&lt;/code&gt; file:&lt;/p&gt;. &lt;pre lang="ini"&gt;&lt;code&gt;[pytest]. &lt;/code&gt;&lt;/pre&gt;. &lt;/li&gt;. &lt;/ul&gt;. &lt;!-- raw HTML omitted --&gt;. &lt;/blockquote&gt;. &lt;p&gt;... (truncated)&lt;/p&gt;. &lt;/details&gt;. &lt;details&gt;. &lt;summary&gt;Commits&lt;/summary&gt;. &lt;ul&gt;. &lt;li&gt;&lt;a href="https://github.com/pytest-dev/pytest/commit/478f8233bca8147445f0c5129f04ada892cc6c91"&gt;&lt;code&gt;478f823&lt;/code&gt;&lt;/a&gt; Prepare release version 8.0.0&lt;/li&gt;. &lt;li&gt;&lt;a href="https://github.com/pytest-dev/pytest/commit/608590097a6542768099dd371b84d8b37a1990da"&gt;&lt;code&gt;6085900&lt;/code&gt;&lt;/a&gt; [8.0.x] fix: avoid rounding microsecond to &lt;code&gt;1_000_000&lt;/code&gt; (&lt;a href="https://redirect.github.com/pytest-dev/pytest/issues/11863"&gt;#11863&lt;/a&gt;)&lt;/li&gt;. &lt;li&gt;&lt;a href="https://github.com/pytest-dev/pytest/commit/3b41c65c81d649d962be5ec469f44104b8d09748"&gt;&lt;code&gt;3b41c65&lt;/code&gt;&lt;/a&gt; [8.0.x] Escape skip reason in junitxml (&lt;a href="https://redirect.github.com/pytest-dev/pytest/issues/11845"&gt;#11845&lt;/a&gt;)&lt;/li&gt;. &lt;li&gt;&lt;a href="https://github.com/pytest-dev/pytest/commit/747072ad26f2443dc8a62eb88db8cbf56fa95470"&gt;&lt;code&gt;747072a&lt;/code&gt;&lt;/a&gt; [8.0.x] Update docstring of scripts/generate-gh-release-notes.py (&lt;a href="https://redirect.github.com/pytest-dev/pytest/issues/11768"&gt;#11768&lt;/a&gt;)&lt;/li&gt;. &lt;li&gt;&lt;a href="https://github.com/pytest-dev/pytest/commit/011a475baf6e1d0e9ec30c5996d9cbcbe7c95475"&gt;&lt;code&gt;011a475&lt;/code&gt;&lt;/a&gt; Properly attach packages to the GH release notes (&lt;a href="https://redirect.github.com/pytest-dev/pytest/issues/11839"&gt;#11839&lt;/a&gt;) (&lt;a href="https://redirect.github.com/pytest-dev/pytest/issues/11840"&gt;#11840&lt;/a&gt;)&lt;/li&gt;</t>
        </is>
      </c>
      <c r="D25" t="inlineStr">
        <is>
          <t>pr_corpus</t>
        </is>
      </c>
      <c r="E25">
        <f>HYPERLINK("https://github.com/paperless-ngx/paperless-ngx/pull/5661", "https://github.com/paperless-ngx/paperless-ngx/pull/5661")</f>
        <v/>
      </c>
      <c r="F25" t="inlineStr"/>
      <c r="G25" t="inlineStr"/>
      <c r="H25" t="inlineStr"/>
    </row>
    <row r="26">
      <c r="A26" t="n">
        <v>61</v>
      </c>
      <c r="B26" t="inlineStr">
        <is>
          <t>quantize</t>
        </is>
      </c>
      <c r="C26" t="inlineStr">
        <is>
          <t>n). 1. [x] Database queries are optimized and the number of queries is constant. 1. [x] The changes are tested. 1. [x] The code is documented (docstrings, project documentation). 1. [x] Python code quality checks pass: `pycodestyle`, `pydocstyle`, `pylint`. 1. [x] JavaScript code quality checks pass: `eslint`. PayPal payment VALIDATION_ERROR ; paypal response --&gt; . `{'name': 'VALIDATION_ERROR', 'details': [{'field': 'transactions.item_list.items', 'issue': "Currency amount must be non-negative number, may optionally contain exactly 2 decimal places separated by '.', optional thousands separator ',', limited to 7 digits before the decimal point and currency which is a valid ISO Currency Code"}], 'message': 'Invalid request - see details', 'information_link': 'https://developer.paypal.com/docs/api/payments/#errors', 'debug_id': 'xxx'}. `. raw request post data: --&gt;. {'data': '{"intent": "authorize", "transactions": [{"amount": {"total": "100.00", "currency": "HKD", "details": {"subtotal": "100.00", "tax": "0.00", "shipping": "0.00"}}, "item_list": {"items": [{"name": "product name", "quantity": "1", "price": "**Money(\'100.00\', \'HKD\')**", "currency": "HKD", "sku": "fandee-01"}]}, "description": "xxxxx"}], "redirect_urls": {"return_url": "http://localhost:8000/process/xxxxx/", "cancel_url": "http://localhost:8000/process/xxxxx"}, "payer": {"payment_method": "paypal"}}', 'headers': {'Content-Type': 'application/json', 'Authorization': 'xxxx'}}. package version:. prices (1.0.0). django-prices (1.0.0). Thank you for report, @yxnkzg! We've recently revamped a lot of our money handling, so this seems like wrong type being passed around. Looks like this [line is to blame](https://github.com/mirumee/saleor/blob/master/saleor/order/models.py#L299). `line.unit_price_gross.quantize(Decimal('0.01'))` returns `Money()` so we'll need to add `.amount` at end of it to drop it to `Decimal`. Looks like we'll also need to add tests to enforce that our payment data is build correctly.</t>
        </is>
      </c>
      <c r="D26" t="inlineStr">
        <is>
          <t>pr_corpus</t>
        </is>
      </c>
      <c r="E26">
        <f>HYPERLINK("https://github.com/saleor/saleor/pull/1873", "https://github.com/saleor/saleor/pull/1873")</f>
        <v/>
      </c>
      <c r="F26" t="inlineStr"/>
      <c r="G26" t="inlineStr"/>
      <c r="H26" t="inlineStr"/>
    </row>
    <row r="27">
      <c r="A27" t="n">
        <v>63</v>
      </c>
      <c r="B27" t="inlineStr">
        <is>
          <t>tolerance</t>
        </is>
      </c>
      <c r="C27" t="inlineStr">
        <is>
          <t>sses. I hope these two PR could sort it out. @jxltom Sorry for lack of input from me in both PRs - I remember about them but I've been busy with some other things recently. I'll discuss with the team both PR when we have time and we'll provide some feedback. Update: this PR is rebased with latest master since https://github.com/mirumee/saleor/pull/3891 brings conflicts. I am doubtful about introducing maybe-optional parameters into the API (`shipping_address_id`). We are trying to be as consistent as possible; in my opinion, it may cause confusion when frontend client sees both fields - `shipping_address_id` and `shipping_address` - as _optional_, decides to not fill any and then gets an error message that, notwithstanding one is required. AFAIK GraphQL does not specify such a situation when _one_of_ (not explicitly named) parameter is required. @jxltom What is the use-case for this? I am working mainly on the backend side, but maybe there is a case when it's worth stretching our tolerance of level of inconsistency. @akjanik Current API only suport setting default shipping/billing address with new created addresses. With ```shipping_address_id``` or ```billing_address_id```, the API could update these default address with existed addresses. Ok, I understand. But in my opinion, we should then create a separate mutation, that takes `checkout_id`, `address_id` and enum `address_type` and results in assigning an existing `Address` to given `Checkout` as `BILLING` or `SHIPPING`. It seems more readable for me. So we keep ```checkoutBillingAddressUpdate``` and ```checkoutShippingAddressUpdate```, and create new ```checkoutAddressUpdateById``` mutation? It feels more readable in code, but feels a little bit redundent in API? Yes, it's kinda tradeoff as you mentioned. I once read that GraphQL is loved by frontend devs but can be sometimes tricky to implement, it may be one of such cases. It never gonna be perfect, but we want to avoid introducing something that causes confus</t>
        </is>
      </c>
      <c r="D27" t="inlineStr">
        <is>
          <t>pr_corpus</t>
        </is>
      </c>
      <c r="E27">
        <f>HYPERLINK("https://github.com/saleor/saleor/pull/3808", "https://github.com/saleor/saleor/pull/3808")</f>
        <v/>
      </c>
      <c r="F27" t="inlineStr"/>
      <c r="G27" t="inlineStr"/>
      <c r="H27" t="inlineStr"/>
    </row>
    <row r="28">
      <c r="A28" t="n">
        <v>64</v>
      </c>
      <c r="B28" t="inlineStr">
        <is>
          <t>rounding</t>
        </is>
      </c>
      <c r="C28" t="inlineStr">
        <is>
          <t>Upgraded graphene to 2.1.8 to fix time rounding issues in aniso8601; Graphene 2.1.8 bumps the version of aniso8601 to 7.0 which fixes improper time rounding. Closes #4397. As well, it locks the django-graphql-jwt middleware from upgrading from v0.2.1 to v0.2.2 which introduced a breaking change (#4652).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Database migration files are up to date. 1. [x] The changes are tested. 1. [x] GraphQL schema and type definitions are up to date. 1. [ ] Changes are mentioned in the changelog. Here is the report for 391822c8901ac2d96a13fa4d950f535c0f33b92f (NyanKiyoshi/saleor @ fix/upgrade/graphene). Base comparison is b76eaeedff0e9996a119fd537aada7e45685585d. &lt;details&gt;&lt;summary&gt;No differences were found. (click me)&lt;/summary&gt;. &lt;p&gt;. ```diff. # api.benchmark checkout. test name 	left count 	right count	duplicate count. ------------------------------------	-----------	-----------	---------------. add billing address to checkout 	 34	 34	 20. add shipping to checkout 	 7	 7	 0. checkout payment charge 	 14	 14	 0. complete checkout 	 6	 6	 0. create checkout 	 48	 48	 24. # api.benchmark homepage. test name 	left count 	right count	duplicate count. ------------------------------------	-----------	-----------	---------------. retrieve main menu 	 5	 5	 0. retrieve product list 	 4	 4	 0. retrieve secondary menu 	 5	 5	 0. retrieve shop 	 2	 2	 0. # api.benchmark product. test name 	left count 	right count	duplicate count. ------------------------------------	-----------	-----------	---------------. product details 	 13	 13	 3. # api.benchmark variant. test name 	left count 	right count	duplicate cou</t>
        </is>
      </c>
      <c r="D28" t="inlineStr">
        <is>
          <t>pr_corpus</t>
        </is>
      </c>
      <c r="E28">
        <f>HYPERLINK("https://github.com/saleor/saleor/pull/4653", "https://github.com/saleor/saleor/pull/4653")</f>
        <v/>
      </c>
      <c r="F28" t="inlineStr"/>
      <c r="G28" t="inlineStr"/>
      <c r="H28" t="inlineStr"/>
    </row>
    <row r="29">
      <c r="A29" t="n">
        <v>65</v>
      </c>
      <c r="B29" t="inlineStr">
        <is>
          <t>rounding</t>
        </is>
      </c>
      <c r="C29" t="inlineStr">
        <is>
          <t>Upgraded graphene to 2.1.8 to fix time rounding issues in aniso8601; Graphene 2.1.8 bumps the version of aniso8601 to 7.0 which fixes improper time rounding. Closes #4397. As well, it locks the django-graphql-jwt middleware from upgrading from v0.2.1 to v0.2.2 which introduced a breaking change (#4652). ### Pull Request Checklist. &lt;!-- Please keep this section. It will make maintainer's life easier. --&gt;. 1. [x] Privileged views and APIs are guarded by proper permission checks. 1. [x] All visible strings are translated with proper context. 1. [x] All data-formatting is locale-aware (dates, numbers, and so on). 1. [x] Database queries are optimized and the number of queries is constant. 1. [x] Database migration files are up to date. 1. [x] The changes are tested. 1. [x] GraphQL schema and type definitions are up to date. 1. [ ] Changes are mentioned in the changelog. Here is the report for 391822c8901ac2d96a13fa4d950f535c0f33b92f (NyanKiyoshi/saleor @ fix/upgrade/graphene). Base comparison is b76eaeedff0e9996a119fd537aada7e45685585d. &lt;details&gt;&lt;summary&gt;No differences were found. (click me)&lt;/summary&gt;. &lt;p&gt;. ```diff. # api.benchmark checkout. test name 	left count 	right count	duplicate count. ------------------------------------	-----------	-----------	---------------. add billing address to checkout 	 34	 34	 20. add shipping to checkout 	 7	 7	 0. checkout payment charge 	 14	 14	 0. complete checkout 	 6	 6	 0. create checkout 	 48	 48	 24. # api.benchmark homepage. test name 	left count 	right count	duplicate count. ------------------------------------	-----------	-----------	---------------. retrieve main menu 	 5	 5	 0. retrieve product list 	 4	 4	 0. retrieve secondary menu 	 5	 5	 0. retrieve shop 	 2	 2	 0. # api.benchmark product. test name 	left count 	right count	duplicate count. ------------------------------------	-----------	-----------	---------------. product details 	 13	 13	 3. # api.benchmark variant. test name 	left count 	right count	duplicate cou</t>
        </is>
      </c>
      <c r="D29" t="inlineStr">
        <is>
          <t>pr_corpus</t>
        </is>
      </c>
      <c r="E29">
        <f>HYPERLINK("https://github.com/saleor/saleor/pull/4653", "https://github.com/saleor/saleor/pull/4653")</f>
        <v/>
      </c>
      <c r="F29" t="inlineStr"/>
      <c r="G29" t="inlineStr"/>
      <c r="H29" t="inlineStr"/>
    </row>
    <row r="30">
      <c r="A30" t="n">
        <v>66</v>
      </c>
      <c r="B30" t="inlineStr">
        <is>
          <t>rounding</t>
        </is>
      </c>
      <c r="C30" t="inlineStr">
        <is>
          <t>ta-formatting is locale-aware (dates, numbers, and so on). 1. [x] Database queries are optimized and the number of queries is constant. 1. [x] Database migration files are up to date. 1. [x] The changes are tested. 1. [x] GraphQL schema and type definitions are up to date. 1. [ ] Changes are mentioned in the changelog. Here is the report for 391822c8901ac2d96a13fa4d950f535c0f33b92f (NyanKiyoshi/saleor @ fix/upgrade/graphene). Base comparison is b76eaeedff0e9996a119fd537aada7e45685585d. &lt;details&gt;&lt;summary&gt;No differences were found. (click me)&lt;/summary&gt;. &lt;p&gt;. ```diff. # api.benchmark checkout. test name 	left count 	right count	duplicate count. ------------------------------------	-----------	-----------	---------------. add billing address to checkout 	 34	 34	 20. add shipping to checkout 	 7	 7	 0. checkout payment charge 	 14	 14	 0. complete checkout 	 6	 6	 0. create checkout 	 48	 48	 24. # api.benchmark homepage. test name 	left count 	right count	duplicate count. ------------------------------------	-----------	-----------	---------------. retrieve main menu 	 5	 5	 0. retrieve product list 	 4	 4	 0. retrieve secondary menu 	 5	 5	 0. retrieve shop 	 2	 2	 0. # api.benchmark product. test name 	left count 	right count	duplicate count. ------------------------------------	-----------	-----------	---------------. product details 	 13	 13	 3. # api.benchmark variant. test name 	left count 	right count	duplicate count. ------------------------------------	-----------	-----------	---------------. retrieve variant list 	 15	 15	 8. ```. &lt;/p&gt;. &lt;/details&gt;. Tests are failing randomly due to an invalid conversion of ISO8601 datetimes; A float rounding issue was fixed in aniso8601 7.x. We are still using 6.x because this is the version currently used by graphene. To avoid any issues with upgrading dependencies, we will have to wait for https://github.com/graphql-python/graphene/pull/1009 to be merged and then the issue will be fixed once we upgrade the graphene version.</t>
        </is>
      </c>
      <c r="D30" t="inlineStr">
        <is>
          <t>pr_corpus</t>
        </is>
      </c>
      <c r="E30">
        <f>HYPERLINK("https://github.com/saleor/saleor/pull/4653", "https://github.com/saleor/saleor/pull/4653")</f>
        <v/>
      </c>
      <c r="F30" t="inlineStr"/>
      <c r="G30" t="inlineStr"/>
      <c r="H30" t="inlineStr"/>
    </row>
    <row r="31">
      <c r="A31" t="n">
        <v>69</v>
      </c>
      <c r="B31" t="inlineStr">
        <is>
          <t>quantize</t>
        </is>
      </c>
      <c r="C31" t="inlineStr">
        <is>
          <t>Add missing quantize method on checkout in Avatax plugin; I want to merge this change because...closes https://github.com/mirumee/saleor/issues/5519. &lt;!-- Please mention all relevant issue numbers. --&gt;. # Impact. * [ ] New migrations. * [ ] New/Updated API fields or mutations. * [ ] Deprecated API fields or mutations. * [ ] Removed API types, fields, or mutations. # Pull Request Checklist. &lt;!-- Please keep this section. It will make maintainer's life easier. --&gt;. * [X] Privileged queries and mutations are guarded by proper permission checks. * [X] Database queries are optimized and the number of queries is constant. * [X] Database migration files are up to date. * [X] The changes are tested. * [X] GraphQL schema and type definitions are up to date. * [ ] Changes are mentioned in the changelog. Wouldn't it be better to handle quantization on the level where Saleor runs plugins methods connected with a price? - like `saleor/checkout/calculations.py`. . Thanks to it we will be sure that all plugin returns a quantized price. Agree with @korycins, I would check if we can handle `quanatize` at the more general level. &gt; Wouldn't it be better to handle quantization on the level where Saleor runs plugins methods connected with a price? - like `saleor/checkout/calculations.py`. &gt; Thanks to it we will be sure that all plugin returns a quantized price. Agree, I'm working on that. Avalara plugin: Checkout amount is not equal calculated checkout value amount; ### What I'm trying to achieve. Placing order is not working, it raises error:. ```. {. "field": "amount",. "message": "Partial payments are not allowed, amount should be equal checkout's total.". }. ```. checkout value: `119.24000000000001`. calculated checkout_total: `Money('119.2400000000000059863225488', 'USD')`. ### Steps to reproduce the problem. 1. Turn on Avalara plugin. 2. Fill Avalara credentials. 3. Create checkout. 4. Choose payment (Dummy) `charged`. 5. place order. ### What I expected to happen. Order should be</t>
        </is>
      </c>
      <c r="D31" t="inlineStr">
        <is>
          <t>pr_corpus</t>
        </is>
      </c>
      <c r="E31">
        <f>HYPERLINK("https://github.com/saleor/saleor/pull/5648", "https://github.com/saleor/saleor/pull/5648")</f>
        <v/>
      </c>
      <c r="F31" t="inlineStr"/>
      <c r="G31" t="inlineStr"/>
      <c r="H31" t="inlineStr"/>
    </row>
    <row r="32">
      <c r="A32" t="n">
        <v>70</v>
      </c>
      <c r="B32" t="inlineStr">
        <is>
          <t>quantized</t>
        </is>
      </c>
      <c r="C32" t="inlineStr">
        <is>
          <t>od on checkout in Avatax plugin; I want to merge this change because...closes https://github.com/mirumee/saleor/issues/5519. &lt;!-- Please mention all relevant issue numbers. --&gt;. # Impact. * [ ] New migrations. * [ ] New/Updated API fields or mutations. * [ ] Deprecated API fields or mutations. * [ ] Removed API types, fields, or mutations. # Pull Request Checklist. &lt;!-- Please keep this section. It will make maintainer's life easier. --&gt;. * [X] Privileged queries and mutations are guarded by proper permission checks. * [X] Database queries are optimized and the number of queries is constant. * [X] Database migration files are up to date. * [X] The changes are tested. * [X] GraphQL schema and type definitions are up to date. * [ ] Changes are mentioned in the changelog. Wouldn't it be better to handle quantization on the level where Saleor runs plugins methods connected with a price? - like `saleor/checkout/calculations.py`. . Thanks to it we will be sure that all plugin returns a quantized price. Agree with @korycins, I would check if we can handle `quanatize` at the more general level. &gt; Wouldn't it be better to handle quantization on the level where Saleor runs plugins methods connected with a price? - like `saleor/checkout/calculations.py`. &gt; Thanks to it we will be sure that all plugin returns a quantized price. Agree, I'm working on that. Avalara plugin: Checkout amount is not equal calculated checkout value amount; ### What I'm trying to achieve. Placing order is not working, it raises error:. ```. {. "field": "amount",. "message": "Partial payments are not allowed, amount should be equal checkout's total.". }. ```. checkout value: `119.24000000000001`. calculated checkout_total: `Money('119.2400000000000059863225488', 'USD')`. ### Steps to reproduce the problem. 1. Turn on Avalara plugin. 2. Fill Avalara credentials. 3. Create checkout. 4. Choose payment (Dummy) `charged`. 5. place order. ### What I expected to happen. Order should be placed. **System informa</t>
        </is>
      </c>
      <c r="D32" t="inlineStr">
        <is>
          <t>pr_corpus</t>
        </is>
      </c>
      <c r="E32">
        <f>HYPERLINK("https://github.com/saleor/saleor/pull/5648", "https://github.com/saleor/saleor/pull/5648")</f>
        <v/>
      </c>
      <c r="F32" t="inlineStr"/>
      <c r="G32" t="inlineStr"/>
      <c r="H32" t="inlineStr"/>
    </row>
    <row r="33">
      <c r="A33" t="n">
        <v>71</v>
      </c>
      <c r="B33" t="inlineStr">
        <is>
          <t>quantized</t>
        </is>
      </c>
      <c r="C33" t="inlineStr">
        <is>
          <t>lugin; I want to merge this change because...closes https://github.com/mirumee/saleor/issues/5519. &lt;!-- Please mention all relevant issue numbers. --&gt;. # Impact. * [ ] New migrations. * [ ] New/Updated API fields or mutations. * [ ] Deprecated API fields or mutations. * [ ] Removed API types, fields, or mutations. # Pull Request Checklist. &lt;!-- Please keep this section. It will make maintainer's life easier. --&gt;. * [X] Privileged queries and mutations are guarded by proper permission checks. * [X] Database queries are optimized and the number of queries is constant. * [X] Database migration files are up to date. * [X] The changes are tested. * [X] GraphQL schema and type definitions are up to date. * [ ] Changes are mentioned in the changelog. Wouldn't it be better to handle quantization on the level where Saleor runs plugins methods connected with a price? - like `saleor/checkout/calculations.py`. . Thanks to it we will be sure that all plugin returns a quantized price. Agree with @korycins, I would check if we can handle `quanatize` at the more general level. &gt; Wouldn't it be better to handle quantization on the level where Saleor runs plugins methods connected with a price? - like `saleor/checkout/calculations.py`. &gt; Thanks to it we will be sure that all plugin returns a quantized price. Agree, I'm working on that. Avalara plugin: Checkout amount is not equal calculated checkout value amount; ### What I'm trying to achieve. Placing order is not working, it raises error:. ```. {. "field": "amount",. "message": "Partial payments are not allowed, amount should be equal checkout's total.". }. ```. checkout value: `119.24000000000001`. calculated checkout_total: `Money('119.2400000000000059863225488', 'USD')`. ### Steps to reproduce the problem. 1. Turn on Avalara plugin. 2. Fill Avalara credentials. 3. Create checkout. 4. Choose payment (Dummy) `charged`. 5. place order. ### What I expected to happen. Order should be placed. **System information**. Operating system:.</t>
        </is>
      </c>
      <c r="D33" t="inlineStr">
        <is>
          <t>pr_corpus</t>
        </is>
      </c>
      <c r="E33">
        <f>HYPERLINK("https://github.com/saleor/saleor/pull/5648", "https://github.com/saleor/saleor/pull/5648")</f>
        <v/>
      </c>
      <c r="F33" t="inlineStr"/>
      <c r="G33" t="inlineStr"/>
      <c r="H33" t="inlineStr"/>
    </row>
    <row r="34">
      <c r="A34" t="n">
        <v>78</v>
      </c>
      <c r="B34" t="inlineStr">
        <is>
          <t>quantize</t>
        </is>
      </c>
      <c r="C34" t="inlineStr">
        <is>
          <t>Fix crashing system when avalara is improperly configured; Fixing issue with `None` reaching quantize price - it was caused by improperly configured Avalara, so I add the check to prevent such a situation. - Raise an error when avalara API return error in response. - Add authentication validation when activating avalara plugin. - Change the default value of `PluginConfiguration` to False.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[x] The changes are tested. * [x] GraphQL schema and type definitions are up to date. * [x] Changes are mentioned in the changelog.</t>
        </is>
      </c>
      <c r="D34" t="inlineStr">
        <is>
          <t>pr_corpus</t>
        </is>
      </c>
      <c r="E34">
        <f>HYPERLINK("https://github.com/saleor/saleor/pull/6117", "https://github.com/saleor/saleor/pull/6117")</f>
        <v/>
      </c>
      <c r="F34" t="inlineStr"/>
      <c r="G34" t="inlineStr"/>
      <c r="H34" t="inlineStr"/>
    </row>
    <row r="35">
      <c r="A35" t="n">
        <v>85</v>
      </c>
      <c r="B35" t="inlineStr">
        <is>
          <t>epsilon</t>
        </is>
      </c>
      <c r="C35" t="inlineStr">
        <is>
          <t>ub.com/joke2k/faker) from 6.5.0 to 6.6.0. &lt;details&gt;. &lt;summary&gt;Release notes&lt;/summary&gt;. &lt;p&gt;&lt;em&gt;Sourced from &lt;a href="https://github.com/joke2k/faker/releases"&gt;faker's releases&lt;/a&gt;.&lt;/em&gt;&lt;/p&gt;. &lt;blockquote&gt;. &lt;h2&gt;Release v6.6.0&lt;/h2&gt;. &lt;p&gt;See CHANGELOG.md&lt;/p&gt;. &lt;h2&gt;Release v6.5.2&lt;/h2&gt;. &lt;p&gt;See CHANGELOG.md&lt;/p&gt;. &lt;h2&gt;Release v6.5.1&lt;/h2&gt;. &lt;p&gt;See CHANGELOG.md&lt;/p&gt;. &lt;/blockquote&gt;. &lt;/details&gt;. &lt;details&gt;. &lt;summary&gt;Changelog&lt;/summary&gt;. &lt;p&gt;&lt;em&gt;Sourced from &lt;a href="https://github.com/joke2k/faker/blob/master/CHANGELOG.md"&gt;faker's changelog&lt;/a&gt;.&lt;/em&gt;&lt;/p&gt;. &lt;blockquote&gt;. &lt;h3&gt;&lt;a href="https://github.com/joke2k/faker/compare/v6.5.2...v6.6.0"&gt;v6.6.0 - 2021-03-09&lt;/a&gt;&lt;/h3&gt;. &lt;ul&gt;. &lt;li&gt;Add &lt;code&gt;address&lt;/code&gt; provider for &lt;code&gt;ro_RO&lt;/code&gt;. Thanks &lt;a href="https://github.com/feketemihai"&gt;&lt;code&gt;@feketemihai&lt;/code&gt;&lt;/a&gt;.&lt;/li&gt;. &lt;/ul&gt;. &lt;h3&gt;&lt;a href="https://github.com/joke2k/faker/compare/v6.5.1...v6.5.2"&gt;v6.5.2 - 2021-03-08&lt;/a&gt;&lt;/h3&gt;. &lt;ul&gt;. &lt;li&gt;Fix a problem with &lt;code&gt;pyfloat&lt;/code&gt; where it can return &lt;code&gt;sys.epsilon&lt;/code&gt; when &lt;code&gt;right_digits=N&lt;/code&gt; and &lt;code&gt;positive=True&lt;/code&gt;. Thanks &lt;a href="https://github.com/tomage"&gt;&lt;code&gt;@tomage&lt;/code&gt;&lt;/a&gt;.&lt;/li&gt;. &lt;/ul&gt;. &lt;h3&gt;&lt;a href="https://github.com/joke2k/faker/compare/v6.5.0...v6.5.1"&gt;v6.5.1 - 2021-03-08&lt;/a&gt;&lt;/h3&gt;. &lt;ul&gt;. &lt;li&gt;Replace &lt;code&gt;es_MX&lt;/code&gt; &lt;code&gt;RFC&lt;/code&gt; name initials when they are forbidden words. Thanks &lt;a href="https://github.com/briferz"&gt;&lt;code&gt;@briferz&lt;/code&gt;&lt;/a&gt;.&lt;/li&gt;. &lt;/ul&gt;. &lt;/blockquote&gt;. &lt;/details&gt;. &lt;details&gt;. &lt;summary&gt;Commits&lt;/summary&gt;. &lt;ul&gt;. &lt;li&gt;&lt;a href="https://github.com/joke2k/faker/commit/70a0f9ecdded232e07293e3dd827d9d824ff5297"&gt;&lt;code&gt;70a0f9e&lt;/code&gt;&lt;/a&gt; Bump version: 6.5.2 → 6.6.0&lt;/li&gt;. &lt;li&gt;&lt;a href="https://github.com/joke2k/faker/commit/7833f8a6edeffb8c740ee53977291ae405ddf63d"&gt;&lt;code&gt;7833f8a&lt;/code&gt;&lt;/a&gt; Update CHANGELOG&lt;/li&gt;. &lt;li&gt;&lt;a href="https://github.com/joke2k/faker/commit/83bf010806a39ea77fc5f26d24486b3122d3e3d5"&gt;&lt;code&gt;83bf010&lt;/code&gt;&lt;/a&gt; Add &lt;code&gt;address&lt;/code&gt; provider for &lt;code&gt;ro_RO&lt;/code&gt; locale. (&lt;a href</t>
        </is>
      </c>
      <c r="D35" t="inlineStr">
        <is>
          <t>pr_corpus</t>
        </is>
      </c>
      <c r="E35">
        <f>HYPERLINK("https://github.com/saleor/saleor/pull/7007", "https://github.com/saleor/saleor/pull/7007")</f>
        <v/>
      </c>
      <c r="F35" t="inlineStr"/>
      <c r="G35" t="inlineStr"/>
      <c r="H35" t="inlineStr"/>
    </row>
    <row r="36">
      <c r="A36" t="n">
        <v>86</v>
      </c>
      <c r="B36" t="inlineStr">
        <is>
          <t>epsilon</t>
        </is>
      </c>
      <c r="C36" t="inlineStr">
        <is>
          <t>"https://github-redirect.dependabot.com/joke2k/faker/issues/1389"&gt;#1389&lt;/a&gt;)&lt;/li&gt;. &lt;li&gt;&lt;a href="https://github.com/joke2k/faker/commit/99dd072aa80c3c1c6dd848eae17d2b81fe237d12"&gt;&lt;code&gt;99dd072&lt;/code&gt;&lt;/a&gt; Bump version: 6.5.1 → 6.5.2&lt;/li&gt;. &lt;li&gt;&lt;a href="https://github.com/joke2k/faker/commit/5b737e476d27835a95fd133bbc0ad3266c12f40a"&gt;&lt;code&gt;5b737e4&lt;/code&gt;&lt;/a&gt; Update CHANGELOG&lt;/li&gt;. &lt;li&gt;&lt;a href="https://github.com/joke2k/faker/commit/68b8edcb20e58030645d533108408ec838eb6abe"&gt;&lt;code&gt;68b8edc&lt;/code&gt;&lt;/a&gt; run autobump on pull-reqeust closed&lt;/li&gt;. &lt;li&gt;&lt;a href="https://github.com/joke2k/faker/commit/34c742a438f1ba4f6c04883d2ada819a5cfa6aba"&gt;&lt;code&gt;34c742a&lt;/code&gt;&lt;/a&gt; fix action&lt;/li&gt;. &lt;li&gt;&lt;a href="https://github.com/joke2k/faker/commit/6a1e9f7e63525c4b2efc292703f9e6448e9fe6f6"&gt;&lt;code&gt;6a1e9f7&lt;/code&gt;&lt;/a&gt; fix autobump action&lt;/li&gt;. &lt;li&gt;&lt;a href="https://github.com/joke2k/faker/commit/df22e63476df57f9e6b4cc47a9743563e002c0d5"&gt;&lt;code&gt;df22e63&lt;/code&gt;&lt;/a&gt; Fix a problem with pyfloat where it can return &lt;code&gt;sys.epsilon&lt;/code&gt; when `right_digi...&lt;/li&gt;. &lt;li&gt;&lt;a href="https://github.com/joke2k/faker/commit/af6999b865d1b57361297f536cb29577ce121ac5"&gt;&lt;code&gt;af6999b&lt;/code&gt;&lt;/a&gt; fix typo&lt;/li&gt;. &lt;li&gt;Additional commits viewable in &lt;a href="https://github.com/joke2k/faker/compare/v6.5.0...v6.6.0"&gt;compare view&lt;/a&gt;&lt;/li&gt;. &lt;/ul&gt;. &lt;/details&gt;. &lt;br /&gt;. [![Dependabot compatibility score](https://api.dependabot.com/badges/compatibility_score?dependency-name=faker&amp;package-manager=pip&amp;previous-version=6.5.0&amp;new-version=6.6.0)](https://dependabot.com/compatibility-score/?dependency-name=faker&amp;package-manager=pip&amp;previous-version=6.5.0&amp;new-version=6.6.0).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t>
        </is>
      </c>
      <c r="D36" t="inlineStr">
        <is>
          <t>pr_corpus</t>
        </is>
      </c>
      <c r="E36">
        <f>HYPERLINK("https://github.com/saleor/saleor/pull/7007", "https://github.com/saleor/saleor/pull/7007")</f>
        <v/>
      </c>
      <c r="F36" t="inlineStr"/>
      <c r="G36" t="inlineStr"/>
      <c r="H36" t="inlineStr"/>
    </row>
    <row r="37">
      <c r="A37" t="n">
        <v>87</v>
      </c>
      <c r="B37" t="inlineStr">
        <is>
          <t>temporary variable</t>
        </is>
      </c>
      <c r="C37" t="inlineStr">
        <is>
          <t xml:space="preserve"> version 6.2.3&lt;/li&gt;. &lt;li&gt;&lt;a href="https://github.com/pytest-dev/pytest/commit/138b19a9300f49bd7d2041d24a3f805787a0b2e1"&gt;&lt;code&gt;138b19a&lt;/code&gt;&lt;/a&gt; Merge pull request &lt;a href="https://github-redirect.dependabot.com/pytest-dev/pytest/issues/8517"&gt;#8517&lt;/a&gt; from bluetech/backport-mktmp&lt;/li&gt;. &lt;li&gt;&lt;a href="https://github.com/pytest-dev/pytest/commit/822686e880b3757977e9d56470e00dcd391371f2"&gt;&lt;code&gt;822686e&lt;/code&gt;&lt;/a&gt; tmpdir: prevent using a non-private root temp directory&lt;/li&gt;. &lt;li&gt;&lt;a href="https://github.com/pytest-dev/pytest/commit/9dc54f79b0026da98ee06f6d72be6fece571151a"&gt;&lt;code&gt;9dc54f7&lt;/code&gt;&lt;/a&gt; tmpdir: fix temporary directories created with world-readable permissions&lt;/li&gt;. &lt;li&gt;&lt;a href="https://github.com/pytest-dev/pytest/commit/93dbae24e1b975c365c892eb8939284ead020c9d"&gt;&lt;code&gt;93dbae2&lt;/code&gt;&lt;/a&gt; pathlib: inline ensure_reset_dir()&lt;/li&gt;. &lt;li&gt;&lt;a href="https://github.com/pytest-dev/pytest/commit/02fdbe2e765ccb9c8c0c933944e05ea31425895e"&gt;&lt;code&gt;02fdbe2&lt;/code&gt;&lt;/a&gt; pathlib: remove useless temporary variable&lt;/li&gt;. &lt;li&gt;&lt;a href="https://github.com/pytest-dev/pytest/commit/12e7db85af88058afebd80f4b41cec89bea5a343"&gt;&lt;code&gt;12e7db8&lt;/code&gt;&lt;/a&gt; Merge pull request &lt;a href="https://github-redirect.dependabot.com/pytest-dev/pytest/issues/8285"&gt;#8285&lt;/a&gt; from nicoddemus/backport-8280&lt;/li&gt;. &lt;li&gt;&lt;a href="https://github.com/pytest-dev/pytest/commit/56e43924447dae9b9793b62093981dfa36993dda"&gt;&lt;code&gt;56e4392&lt;/code&gt;&lt;/a&gt; Merge pull request &lt;a href="https://github-redirect.dependabot.com/pytest-dev/pytest/issues/8280"&gt;#8280&lt;/a&gt; from xuhdev/module&lt;/li&gt;. &lt;li&gt;&lt;a href="https://github.com/pytest-dev/pytest/commit/8220eca963472e7918ef7e108bdc1cd8ed155a4a"&gt;&lt;code&gt;8220eca&lt;/code&gt;&lt;/a&gt; Merge pull request &lt;a href="https://github-redirect.dependabot.com/pytest-dev/pytest/issues/8275"&gt;#8275&lt;/a&gt; from pytest-dev/release-6.2.2&lt;/li&gt;. &lt;li&gt;See full diff in &lt;a href="https://github.com/pytest-dev/pytest/compare/6.2.2...6.2.3"&gt;compare view&lt;/a&gt;&lt;/li&gt;. &lt;/ul&gt;. &lt;/details&gt;. &lt;br /&gt;. [![Dependabot compatibility score](https://api.depe</t>
        </is>
      </c>
      <c r="D37" t="inlineStr">
        <is>
          <t>pr_corpus</t>
        </is>
      </c>
      <c r="E37">
        <f>HYPERLINK("https://github.com/saleor/saleor/pull/7103", "https://github.com/saleor/saleor/pull/7103")</f>
        <v/>
      </c>
      <c r="F37" t="inlineStr"/>
      <c r="G37" t="inlineStr"/>
      <c r="H37" t="inlineStr"/>
    </row>
    <row r="38">
      <c r="A38" t="n">
        <v>88</v>
      </c>
      <c r="B38" t="inlineStr">
        <is>
          <t>store result</t>
        </is>
      </c>
      <c r="C38" t="inlineStr">
        <is>
          <t>dependabot.com/celery/celery/issues/6589"&gt;#6589&lt;/a&gt;).&lt;/li&gt;. &lt;li&gt;Pytest worker shutdown timeout (&lt;a href="https://github-redirect.dependabot.com/celery/celery/issues/6588"&gt;#6588&lt;/a&gt;).&lt;/li&gt;. &lt;li&gt;Exit celery with non zero exit value if failing (&lt;a href="https://github-redirect.dependabot.com/celery/celery/issues/6602"&gt;#6602&lt;/a&gt;).&lt;/li&gt;. &lt;li&gt;Raise BackendStoreError when set value is too large for Redis.&lt;/li&gt;. &lt;li&gt;Trace task optimizations are now set via Celery app instance.&lt;/li&gt;. &lt;li&gt;Make trace_task_ret and fast_trace_task public.&lt;/li&gt;. &lt;li&gt;reset_worker_optimizations and create_request_cls has now app as optional parameter.&lt;/li&gt;. &lt;li&gt;Small refactor in exception handling of on_failure (&lt;a href="https://github-redirect.dependabot.com/celery/celery/issues/6633"&gt;#6633&lt;/a&gt;).&lt;/li&gt;. &lt;li&gt;Fix for issue &lt;a href="https://github-redirect.dependabot.com/celery/celery/issues/5030"&gt;#5030&lt;/a&gt; &amp;quot;Celery Result backend on Windows OS&amp;quot;.&lt;/li&gt;. &lt;li&gt;Add store_eager_result setting so eager tasks can store result on the result backend (&lt;a href="https://github-redirect.dependabot.com/celery/celery/issues/6614"&gt;#6614&lt;/a&gt;).&lt;/li&gt;. &lt;li&gt;Allow heartbeats to be sent in tests (&lt;a href="https://github-redirect.dependabot.com/celery/celery/issues/6632"&gt;#6632&lt;/a&gt;).&lt;/li&gt;. &lt;li&gt;Fixed default visibility timeout note in sqs documentation.&lt;/li&gt;. &lt;li&gt;Support Redis Sentinel with SSL.&lt;/li&gt;. &lt;li&gt;Simulate more exhaustive delivery info in apply().&lt;/li&gt;. &lt;li&gt;Start chord header tasks as soon as possible (&lt;a href="https://github-redirect.dependabot.com/celery/celery/issues/6576"&gt;#6576&lt;/a&gt;).&lt;/li&gt;. &lt;li&gt;Forward shadow option for retried tasks (&lt;a href="https://github-redirect.dependabot.com/celery/celery/issues/6655"&gt;#6655&lt;/a&gt;). --quiet flag now actually makes celery avoid producing logs (&lt;a href="https://github-redirect.dependabot.com/celery/celery/issues/6599"&gt;#6599&lt;/a&gt;).&lt;/li&gt;. &lt;li&gt;Update platforms.py &amp;quot;superuser privileges&amp;quot; check (&lt;a href="https://github-redirect.dependabot.com/celery/celery/issues/6600"&gt;</t>
        </is>
      </c>
      <c r="D38" t="inlineStr">
        <is>
          <t>pr_corpus</t>
        </is>
      </c>
      <c r="E38">
        <f>HYPERLINK("https://github.com/saleor/saleor/pull/7384", "https://github.com/saleor/saleor/pull/7384")</f>
        <v/>
      </c>
      <c r="F38" t="inlineStr"/>
      <c r="G38" t="inlineStr"/>
      <c r="H38" t="inlineStr"/>
    </row>
    <row r="39">
      <c r="A39" t="n">
        <v>89</v>
      </c>
      <c r="B39" t="inlineStr">
        <is>
          <t>assignment to variable</t>
        </is>
      </c>
      <c r="C39" t="inlineStr">
        <is>
          <t>Bump mypy from 0.740 to 0.910; Bumps [mypy](https://github.com/python/mypy) from 0.740 to 0.910. &lt;details&gt;. &lt;summary&gt;Commits&lt;/summary&gt;. &lt;ul&gt;. &lt;li&gt;&lt;a href="https://github.com/python/mypy/commit/f5fc579cf07f2078c9312044f6bcb132f891d746"&gt;&lt;code&gt;f5fc579&lt;/code&gt;&lt;/a&gt; Bump version to 0.910&lt;/li&gt;. &lt;li&gt;&lt;a href="https://github.com/python/mypy/commit/46ce325c9ac613985ce96224e45f5c90e5cfd975"&gt;&lt;code&gt;46ce325&lt;/code&gt;&lt;/a&gt; Fix crash when inferring multiple assignment with overloaded function (&lt;a href="https://github-redirect.dependabot.com/python/mypy/issues/10689"&gt;#10689&lt;/a&gt;)&lt;/li&gt;. &lt;li&gt;&lt;a href="https://github.com/python/mypy/commit/96366d1d8417413019d688211e68bff3f9e92f2f"&gt;&lt;code&gt;96366d1&lt;/code&gt;&lt;/a&gt; Don't ask to install a stub package if stubs are installed (&lt;a href="https://github-redirect.dependabot.com/python/mypy/issues/10670"&gt;#10670&lt;/a&gt;)&lt;/li&gt;. &lt;li&gt;&lt;a href="https://github.com/python/mypy/commit/9637f992fbd9f0d8e5ae4a0fed91c6aa3fdb10f2"&gt;&lt;code&gt;9637f99&lt;/code&gt;&lt;/a&gt; Fix crash with assignment to variable guarded with TypeGuard (&lt;a href="https://github-redirect.dependabot.com/python/mypy/issues/10683"&gt;#10683&lt;/a&gt;)&lt;/li&gt;. &lt;li&gt;&lt;a href="https://github.com/python/mypy/commit/680fded0a1c70686be28f6d17ee47f59367ff4f6"&gt;&lt;code&gt;680fded&lt;/code&gt;&lt;/a&gt; Document --install-types --non-interactive (&lt;a href="https://github-redirect.dependabot.com/python/mypy/issues/10684"&gt;#10684&lt;/a&gt;)&lt;/li&gt;. &lt;li&gt;&lt;a href="https://github.com/python/mypy/commit/64deb994f3671663f56d99c4dde1239cc8df03c3"&gt;&lt;code&gt;64deb99&lt;/code&gt;&lt;/a&gt; pkg_resources is now in types-setuptools (&lt;a href="https://github-redirect.dependabot.com/python/mypy/issues/10681"&gt;#10681&lt;/a&gt;)&lt;/li&gt;. &lt;li&gt;&lt;a href="https://github.com/python/mypy/commit/e8cf526913b81a9c3cc20a297f3d5915185c46f0"&gt;&lt;code&gt;e8cf526&lt;/code&gt;&lt;/a&gt; Run build a second time when using --install-types --non-interactive (&lt;a href="https://github-redirect.dependabot.com/python/mypy/issues/10669"&gt;#10669&lt;/a&gt;)&lt;/li&gt;. &lt;li&gt;&lt;a href="https://github.com/python/mypy/commit/f5a340519e34b0c8781d7164613891ee658123b6"&gt;&lt;code&gt;f5a3</t>
        </is>
      </c>
      <c r="D39" t="inlineStr">
        <is>
          <t>pr_corpus</t>
        </is>
      </c>
      <c r="E39">
        <f>HYPERLINK("https://github.com/saleor/saleor/pull/7549", "https://github.com/saleor/saleor/pull/7549")</f>
        <v/>
      </c>
      <c r="F39" t="inlineStr"/>
      <c r="G39" t="inlineStr"/>
      <c r="H39" t="inlineStr"/>
    </row>
    <row r="40">
      <c r="A40" t="n">
        <v>91</v>
      </c>
      <c r="B40" t="inlineStr">
        <is>
          <t>quantize</t>
        </is>
      </c>
      <c r="C40" t="inlineStr">
        <is>
          <t>SALEOR-4420 missing quantization in webhooks; I want to merge this change because...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Task linked: [SALEOR-4420 Missing quantize on price fields in webhooks](https://app.clickup.com/t/2549495/SALEOR-4420). @maarcingebala @kuchichan This is something which would be good to have in 3.0 also. Without this, it is really hard to build nice emails. @korycins Yes, once this is tested and merged we can move it to 3.0. Tested and it works fine, @kuchichan would you have time to port these changes to 3.0? I wish I had, really - I'll ask my PM tomorrow.</t>
        </is>
      </c>
      <c r="D40" t="inlineStr">
        <is>
          <t>pr_corpus</t>
        </is>
      </c>
      <c r="E40">
        <f>HYPERLINK("https://github.com/saleor/saleor/pull/8463", "https://github.com/saleor/saleor/pull/8463")</f>
        <v/>
      </c>
      <c r="F40" t="inlineStr"/>
      <c r="G40" t="inlineStr"/>
      <c r="H40" t="inlineStr"/>
    </row>
    <row r="41">
      <c r="A41" t="n">
        <v>92</v>
      </c>
      <c r="B41" t="inlineStr">
        <is>
          <t>quantize</t>
        </is>
      </c>
      <c r="C41" t="inlineStr">
        <is>
          <t>Missing quantization in webhooks; Port changes from https://github.com/saleor/saleor/pull/8463 to 3.0.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Task linked: [SALEOR-4420 Missing quantize on price fields in webhooks](https://app.clickup.com/t/2549495/SALEOR-4420)</t>
        </is>
      </c>
      <c r="D41" t="inlineStr">
        <is>
          <t>pr_corpus</t>
        </is>
      </c>
      <c r="E41">
        <f>HYPERLINK("https://github.com/saleor/saleor/pull/8555", "https://github.com/saleor/saleor/pull/8555")</f>
        <v/>
      </c>
      <c r="F41" t="inlineStr"/>
      <c r="G41" t="inlineStr"/>
      <c r="H41" t="inlineStr"/>
    </row>
    <row r="42">
      <c r="A42" t="n">
        <v>93</v>
      </c>
      <c r="B42" t="inlineStr">
        <is>
          <t>short circuit</t>
        </is>
      </c>
      <c r="C42" t="inlineStr">
        <is>
          <t>Bump sentry-sdk from 1.5.4 to 1.5.5; Bumps [sentry-sdk](https://github.com/getsentry/sentry-python) from 1.5.4 to 1.5.5. &lt;details&gt;. &lt;summary&gt;Release notes&lt;/summary&gt;. &lt;p&gt;&lt;em&gt;Sourced from &lt;a href="https://github.com/getsentry/sentry-python/releases"&gt;sentry-sdk's releases&lt;/a&gt;.&lt;/em&gt;&lt;/p&gt;. &lt;blockquote&gt;. &lt;h2&gt;1.5.5&lt;/h2&gt;. &lt;ul&gt;. &lt;li&gt;Add session tracking to ASGI integration (&lt;a href="https://github-redirect.dependabot.com/getsentry/sentry-python/issues/1329"&gt;#1329&lt;/a&gt;)&lt;/li&gt;. &lt;li&gt;Pinning test requirements versions (&lt;a href="https://github-redirect.dependabot.com/getsentry/sentry-python/issues/1330"&gt;#1330&lt;/a&gt;)&lt;/li&gt;. &lt;li&gt;Allow classes to short circuit serializer with &lt;code&gt;sentry_repr&lt;/code&gt; (&lt;a href="https://github-redirect.dependabot.com/getsentry/sentry-python/issues/1322"&gt;#1322&lt;/a&gt;)&lt;/li&gt;. &lt;li&gt;Set default on json.dumps in compute_tracestate_value to ensure string conversion (&lt;a href="https://github-redirect.dependabot.com/getsentry/sentry-python/issues/1318"&gt;#1318&lt;/a&gt;)&lt;/li&gt;. &lt;/ul&gt;. &lt;p&gt;Work in this release contributed by &lt;a href="https://github.com/tomchuk"&gt;&lt;code&gt;@​tomchuk&lt;/code&gt;&lt;/a&gt;. Thank you for your contribution!&lt;/p&gt;. &lt;/blockquote&gt;. &lt;/details&gt;. &lt;details&gt;. &lt;summary&gt;Changelog&lt;/summary&gt;. &lt;p&gt;&lt;em&gt;Sourced from &lt;a href="https://github.com/getsentry/sentry-python/blob/master/CHANGELOG.md"&gt;sentry-sdk's changelog&lt;/a&gt;.&lt;/em&gt;&lt;/p&gt;. &lt;blockquote&gt;. &lt;h2&gt;1.5.5&lt;/h2&gt;. &lt;ul&gt;. &lt;li&gt;Add session tracking to ASGI integration (&lt;a href="https://github-redirect.dependabot.com/getsentry/sentry-python/issues/1329"&gt;#1329&lt;/a&gt;)&lt;/li&gt;. &lt;li&gt;Pinning test requirements versions (&lt;a href="https://github-redirect.dependabot.com/getsentry/sentry-python/issues/1330"&gt;#1330&lt;/a&gt;)&lt;/li&gt;. &lt;li&gt;Allow classes to short circuit serializer with &lt;code&gt;sentry_repr&lt;/code&gt; (&lt;a href="https://github-redirect.dependabot.com/getsentry/sentry-python/issues/1322"&gt;#1322&lt;/a&gt;)&lt;/li&gt;. &lt;li&gt;Set default on json.dumps in compute_tracestate_value to ensure string conversion (&lt;a href="https://github-redirect.dependabot.com/getsentry/sentry-python/issu</t>
        </is>
      </c>
      <c r="D42" t="inlineStr">
        <is>
          <t>pr_corpus</t>
        </is>
      </c>
      <c r="E42">
        <f>HYPERLINK("https://github.com/saleor/saleor/pull/9150", "https://github.com/saleor/saleor/pull/9150")</f>
        <v/>
      </c>
      <c r="F42" t="inlineStr"/>
      <c r="G42" t="inlineStr"/>
      <c r="H42" t="inlineStr"/>
    </row>
    <row r="43">
      <c r="A43" t="n">
        <v>94</v>
      </c>
      <c r="B43" t="inlineStr">
        <is>
          <t>short circuit</t>
        </is>
      </c>
      <c r="C43" t="inlineStr">
        <is>
          <t xml:space="preserve"> (&lt;a href="https://github-redirect.dependabot.com/getsentry/sentry-python/issues/1322"&gt;#1322&lt;/a&gt;)&lt;/li&gt;. &lt;li&gt;Set default on json.dumps in compute_tracestate_value to ensure string conversion (&lt;a href="https://github-redirect.dependabot.com/getsentry/sentry-python/issues/1318"&gt;#1318&lt;/a&gt;)&lt;/li&gt;. &lt;/ul&gt;. &lt;p&gt;Work in this release contributed by &lt;a href="https://github.com/tomchuk"&gt;&lt;code&gt;@​tomchuk&lt;/code&gt;&lt;/a&gt;. Thank you for your contribution!&lt;/p&gt;. &lt;/blockquote&gt;. &lt;/details&gt;. &lt;details&gt;. &lt;summary&gt;Changelog&lt;/summary&gt;. &lt;p&gt;&lt;em&gt;Sourced from &lt;a href="https://github.com/getsentry/sentry-python/blob/master/CHANGELOG.md"&gt;sentry-sdk's changelog&lt;/a&gt;.&lt;/em&gt;&lt;/p&gt;. &lt;blockquote&gt;. &lt;h2&gt;1.5.5&lt;/h2&gt;. &lt;ul&gt;. &lt;li&gt;Add session tracking to ASGI integration (&lt;a href="https://github-redirect.dependabot.com/getsentry/sentry-python/issues/1329"&gt;#1329&lt;/a&gt;)&lt;/li&gt;. &lt;li&gt;Pinning test requirements versions (&lt;a href="https://github-redirect.dependabot.com/getsentry/sentry-python/issues/1330"&gt;#1330&lt;/a&gt;)&lt;/li&gt;. &lt;li&gt;Allow classes to short circuit serializer with &lt;code&gt;sentry_repr&lt;/code&gt; (&lt;a href="https://github-redirect.dependabot.com/getsentry/sentry-python/issues/1322"&gt;#1322&lt;/a&gt;)&lt;/li&gt;. &lt;li&gt;Set default on json.dumps in compute_tracestate_value to ensure string conversion (&lt;a href="https://github-redirect.dependabot.com/getsentry/sentry-python/issues/1318"&gt;#1318&lt;/a&gt;)&lt;/li&gt;. &lt;/ul&gt;. &lt;p&gt;Work in this release contributed by &lt;a href="https://github.com/tomchuk"&gt;&lt;code&gt;@​tomchuk&lt;/code&gt;&lt;/a&gt;. Thank you for your contribution!&lt;/p&gt;. &lt;/blockquote&gt;. &lt;/details&gt;. &lt;details&gt;. &lt;summary&gt;Commits&lt;/summary&gt;. &lt;ul&gt;. &lt;li&gt;&lt;a href="https://github.com/getsentry/sentry-python/commit/a48424a1308ecf89be7530b0c47c08d595290ac4"&gt;&lt;code&gt;a48424a&lt;/code&gt;&lt;/a&gt; release: 1.5.5&lt;/li&gt;. &lt;li&gt;&lt;a href="https://github.com/getsentry/sentry-python/commit/9aaa856bbd8c3df6d8a77a21c5f159bc2d28def9"&gt;&lt;code&gt;9aaa856&lt;/code&gt;&lt;/a&gt; Updated changelog (&lt;a href="https://github-redirect.dependabot.com/getsentry/sentry-python/issues/1332"&gt;#1332&lt;/a&gt;)&lt;/li&gt;. &lt;li&gt;&lt;a href="https://github.com/getse</t>
        </is>
      </c>
      <c r="D43" t="inlineStr">
        <is>
          <t>pr_corpus</t>
        </is>
      </c>
      <c r="E43">
        <f>HYPERLINK("https://github.com/saleor/saleor/pull/9150", "https://github.com/saleor/saleor/pull/9150")</f>
        <v/>
      </c>
      <c r="F43" t="inlineStr"/>
      <c r="G43" t="inlineStr"/>
      <c r="H43" t="inlineStr"/>
    </row>
    <row r="44">
      <c r="A44" t="n">
        <v>95</v>
      </c>
      <c r="B44" t="inlineStr">
        <is>
          <t>short circuit</t>
        </is>
      </c>
      <c r="C44" t="inlineStr">
        <is>
          <t xml:space="preserve">tps://github.com/getsentry/sentry-python/commit/435e8567bccefc3fef85540c1b3449b005ba2d76"&gt;&lt;code&gt;435e856&lt;/code&gt;&lt;/a&gt; Add session tracking to ASGI integration (&lt;a href="https://github-redirect.dependabot.com/getsentry/sentry-python/issues/1329"&gt;#1329&lt;/a&gt;)&lt;/li&gt;. &lt;li&gt;&lt;a href="https://github.com/getsentry/sentry-python/commit/372046679f5423eaac002e0969393a5dc42c0004"&gt;&lt;code&gt;3720466&lt;/code&gt;&lt;/a&gt; Pinning test requirements versions (&lt;a href="https://github-redirect.dependabot.com/getsentry/sentry-python/issues/1330"&gt;#1330&lt;/a&gt;)&lt;/li&gt;. &lt;li&gt;&lt;a href="https://github.com/getsentry/sentry-python/commit/f6d3adcb3d7017a55c1b06e5253d08dc5121db07"&gt;&lt;code&gt;f6d3adc&lt;/code&gt;&lt;/a&gt; docs(readme): Updated readme so it does not look abandoned anymore. (&lt;a href="https://github-redirect.dependabot.com/getsentry/sentry-python/issues/1319"&gt;#1319&lt;/a&gt;)&lt;/li&gt;. &lt;li&gt;&lt;a href="https://github.com/getsentry/sentry-python/commit/cdfab0d7ae371ed2dcb296d0e7d4dc10ddd07b86"&gt;&lt;code&gt;cdfab0d&lt;/code&gt;&lt;/a&gt; feat(serializer): Allow classes to short circuit serializer with `sentry_repr...&lt;/li&gt;. &lt;li&gt;&lt;a href="https://github.com/getsentry/sentry-python/commit/4ce0a1d8d15a1081d5353dc7ba9385cd90545c5e"&gt;&lt;code&gt;4ce0a1d&lt;/code&gt;&lt;/a&gt; fix(tracing): Set default on json.dumps in compute_tracestate_value to ensure...&lt;/li&gt;. &lt;li&gt;&lt;a href="https://github.com/getsentry/sentry-python/commit/54c0bde7f7875ae3536e5113584812f4bd6a8f32"&gt;&lt;code&gt;54c0bde&lt;/code&gt;&lt;/a&gt; Merge branch 'release/1.5.4'&lt;/li&gt;. &lt;li&gt;See full diff in &lt;a href="https://github.com/getsentry/sentry-python/compare/1.5.4...1.5.5"&gt;compare view&lt;/a&gt;&lt;/li&gt;. &lt;/ul&gt;. &lt;/details&gt;. &lt;br /&gt;. [![Dependabot compatibility score](https://dependabot-badges.githubapp.com/badges/compatibility_score?dependency-name=sentry-sdk&amp;package-manager=pip&amp;previous-version=1.5.4&amp;new-version=1.5.5)](https://docs.github.com/en/github/managing-security-vulnerabilities/about-dependabot-security-updates#about-compatibility-scores). Dependabot will resolve any conflicts with this PR as long as you don't alter it yourself. You can also </t>
        </is>
      </c>
      <c r="D44" t="inlineStr">
        <is>
          <t>pr_corpus</t>
        </is>
      </c>
      <c r="E44">
        <f>HYPERLINK("https://github.com/saleor/saleor/pull/9150", "https://github.com/saleor/saleor/pull/9150")</f>
        <v/>
      </c>
      <c r="F44" t="inlineStr"/>
      <c r="G44" t="inlineStr"/>
      <c r="H44" t="inlineStr"/>
    </row>
    <row r="45">
      <c r="A45" t="n">
        <v>96</v>
      </c>
      <c r="B45" t="inlineStr">
        <is>
          <t>rounding</t>
        </is>
      </c>
      <c r="C45" t="inlineStr">
        <is>
          <t>Bump weasyprint from 54.1 to 54.2; Bumps [weasyprint](https://github.com/Kozea/WeasyPrint) from 54.1 to 54.2. &lt;details&gt;. &lt;summary&gt;Release notes&lt;/summary&gt;. &lt;p&gt;&lt;em&gt;Sourced from &lt;a href="https://github.com/Kozea/WeasyPrint/releases"&gt;weasyprint's releases&lt;/a&gt;.&lt;/em&gt;&lt;/p&gt;. &lt;blockquote&gt;. &lt;h2&gt;v54.2&lt;/h2&gt;. &lt;h2&gt;Bug fixes&lt;/h2&gt;. &lt;ul&gt;. &lt;li&gt;&lt;a href="https://github-redirect.dependabot.com/Kozea/WeasyPrint/issues/1575"&gt;#1575&lt;/a&gt;: Always store parent blocks children as lists&lt;/li&gt;. &lt;li&gt;&lt;a href="https://github-redirect.dependabot.com/Kozea/WeasyPrint/issues/1574"&gt;#1574&lt;/a&gt;, &lt;a href="https://github-redirect.dependabot.com/Kozea/WeasyPrint/issues/1559"&gt;#1559&lt;/a&gt;: Fix float rounding errors&lt;/li&gt;. &lt;li&gt;&lt;a href="https://github-redirect.dependabot.com/Kozea/WeasyPrint/issues/1571"&gt;#1571&lt;/a&gt;: Ignore unknown glyphs&lt;/li&gt;. &lt;li&gt;&lt;a href="https://github-redirect.dependabot.com/Kozea/WeasyPrint/issues/1561"&gt;#1561&lt;/a&gt;, &lt;a href="https://github-redirect.dependabot.com/Kozea/WeasyPrint/issues/1562"&gt;#1562&lt;/a&gt;: Fix line break when breaks occur between a nbsp and an inline block&lt;/li&gt;. &lt;li&gt;&lt;a href="https://github-redirect.dependabot.com/Kozea/WeasyPrint/issues/1560"&gt;#1560&lt;/a&gt;: Always set the child index&lt;/li&gt;. &lt;li&gt;&lt;a href="https://github-redirect.dependabot.com/Kozea/WeasyPrint/issues/1558"&gt;#1558&lt;/a&gt;: Fix patterns with use tags&lt;/li&gt;. &lt;/ul&gt;. &lt;h2&gt;Contributors&lt;/h2&gt;. &lt;ul&gt;. &lt;li&gt;Guillaume Ayoub&lt;/li&gt;. &lt;li&gt;Lucie Anglade&lt;/li&gt;. &lt;li&gt;Jack Lin&lt;/li&gt;. &lt;li&gt;aschmitz&lt;/li&gt;. &lt;/ul&gt;. &lt;h2&gt;Backers and sponsors&lt;/h2&gt;. &lt;ul&gt;. &lt;li&gt;Grip Angebotssoftware&lt;/li&gt;. &lt;li&gt;Manuel Barkhau&lt;/li&gt;. &lt;li&gt;Crisp BV&lt;/li&gt;. &lt;li&gt;SimonSoft&lt;/li&gt;. &lt;li&gt;Menutech&lt;/li&gt;. &lt;li&gt;KontextWork&lt;/li&gt;. &lt;li&gt;Maykin Media&lt;/li&gt;. &lt;li&gt;René Fritz&lt;/li&gt;. &lt;li&gt;NCC Group&lt;/li&gt;. &lt;li&gt;Spacinov&lt;/li&gt;. &lt;li&gt;Nathalie Gutton&lt;/li&gt;. &lt;li&gt;Andreas Zettl&lt;/li&gt;. &lt;li&gt;Tom Pohl&lt;/li&gt;. &lt;li&gt;Kobalt&lt;/li&gt;. &lt;li&gt;Moritz Mahringer&lt;/li&gt;. &lt;li&gt;Florian Demmer&lt;/li&gt;. &lt;li&gt;Yanal-Yvez Fargialla&lt;/li&gt;. &lt;li&gt;Gábor&lt;/li&gt;. &lt;li&gt;Piotr Horzycki&lt;/li&gt;. &lt;li&gt;DeivGuerrero&lt;/li&gt;. &lt;/ul&gt;. &lt;/blockquote&gt;. &lt;/details&gt;. &lt;details&gt;. &lt;summary&gt;Changelog&lt;/summ</t>
        </is>
      </c>
      <c r="D45" t="inlineStr">
        <is>
          <t>pr_corpus</t>
        </is>
      </c>
      <c r="E45">
        <f>HYPERLINK("https://github.com/saleor/saleor/pull/9260", "https://github.com/saleor/saleor/pull/9260")</f>
        <v/>
      </c>
      <c r="F45" t="inlineStr"/>
      <c r="G45" t="inlineStr"/>
      <c r="H45" t="inlineStr"/>
    </row>
    <row r="46">
      <c r="A46" t="n">
        <v>97</v>
      </c>
      <c r="B46" t="inlineStr">
        <is>
          <t>rounding</t>
        </is>
      </c>
      <c r="C46" t="inlineStr">
        <is>
          <t>li&gt;Nathalie Gutton&lt;/li&gt;. &lt;li&gt;Andreas Zettl&lt;/li&gt;. &lt;li&gt;Tom Pohl&lt;/li&gt;. &lt;li&gt;Kobalt&lt;/li&gt;. &lt;li&gt;Moritz Mahringer&lt;/li&gt;. &lt;li&gt;Florian Demmer&lt;/li&gt;. &lt;li&gt;Yanal-Yvez Fargialla&lt;/li&gt;. &lt;li&gt;Gábor&lt;/li&gt;. &lt;li&gt;Piotr Horzycki&lt;/li&gt;. &lt;li&gt;DeivGuerrero&lt;/li&gt;. &lt;/ul&gt;. &lt;/blockquote&gt;. &lt;/details&gt;. &lt;details&gt;. &lt;summary&gt;Changelog&lt;/summary&gt;. &lt;p&gt;&lt;em&gt;Sourced from &lt;a href="https://github.com/Kozea/WeasyPrint/blob/v54.2/docs/changelog.rst"&gt;weasyprint's changelog&lt;/a&gt;.&lt;/em&gt;&lt;/p&gt;. &lt;blockquote&gt;. &lt;h2&gt;Version 54.2&lt;/h2&gt;. &lt;p&gt;Released on 2022-02-27.&lt;/p&gt;. &lt;p&gt;Bug fixes:&lt;/p&gt;. &lt;ul&gt;. &lt;li&gt;&lt;code&gt;[#1575](https://github.com/Kozea/WeasyPrint/issues/1575) &amp;lt;https://github.com/Kozea/WeasyPrint/issues/1575&amp;gt;&lt;/code&gt;_:. Always store parent blocks children as lists&lt;/li&gt;. &lt;li&gt;&lt;code&gt;[#1574](https://github.com/Kozea/WeasyPrint/issues/1574) &amp;lt;https://github.com/Kozea/WeasyPrint/issues/1574&amp;gt;&lt;/code&gt;&lt;em&gt;,. &lt;code&gt;[#1559](https://github.com/Kozea/WeasyPrint/issues/1559) &amp;lt;https://github.com/Kozea/WeasyPrint/pull/1559&amp;gt;&lt;/code&gt;&lt;/em&gt;:. Fix float rounding errors&lt;/li&gt;. &lt;li&gt;&lt;code&gt;[#1571](https://github.com/Kozea/WeasyPrint/issues/1571) &amp;lt;https://github.com/Kozea/WeasyPrint/issues/1571&amp;gt;&lt;/code&gt;_:. Ignore unknown glyphs&lt;/li&gt;. &lt;li&gt;&lt;code&gt;[#1561](https://github.com/Kozea/WeasyPrint/issues/1561) &amp;lt;https://github.com/Kozea/WeasyPrint/issues/1561&amp;gt;&lt;/code&gt;&lt;em&gt;,. &lt;code&gt;[#1562](https://github.com/Kozea/WeasyPrint/issues/1562) &amp;lt;https://github.com/Kozea/WeasyPrint/issues/1562&amp;gt;&lt;/code&gt;&lt;/em&gt;:. Fix line break when breaks occur between a nbsp and an inline block&lt;/li&gt;. &lt;li&gt;&lt;code&gt;[#1560](https://github.com/Kozea/WeasyPrint/issues/1560) &amp;lt;https://github.com/Kozea/WeasyPrint/issues/1560&amp;gt;&lt;/code&gt;_:. Always set the child index&lt;/li&gt;. &lt;li&gt;&lt;code&gt;[#1558](https://github.com/Kozea/WeasyPrint/issues/1558) &amp;lt;https://github.com/Kozea/WeasyPrint/issues/1558&amp;gt;&lt;/code&gt;_:. Fix patterns with use tags&lt;/li&gt;. &lt;/ul&gt;. &lt;p&gt;Contributors:&lt;/p&gt;. &lt;ul&gt;. &lt;li&gt;Guillaume Ayoub&lt;/li&gt;. &lt;li&gt;Lucie Anglade&lt;/li&gt;. &lt;li&gt;Jack Lin&lt;/li&gt;. &lt;li&gt;aschmitz&lt;/li&gt;. &lt;/ul&gt;. &lt;p&gt;Backers and s</t>
        </is>
      </c>
      <c r="D46" t="inlineStr">
        <is>
          <t>pr_corpus</t>
        </is>
      </c>
      <c r="E46">
        <f>HYPERLINK("https://github.com/saleor/saleor/pull/9260", "https://github.com/saleor/saleor/pull/9260")</f>
        <v/>
      </c>
      <c r="F46" t="inlineStr"/>
      <c r="G46" t="inlineStr"/>
      <c r="H46" t="inlineStr"/>
    </row>
    <row r="47">
      <c r="A47" t="n">
        <v>102</v>
      </c>
      <c r="B47" t="inlineStr">
        <is>
          <t>rounding</t>
        </is>
      </c>
      <c r="C47" t="inlineStr">
        <is>
          <t>02&lt;/a&gt; [&lt;a href="https://github.com/radarhere"&gt;&lt;code&gt;@​radarhere&lt;/code&gt;&lt;/a&gt;]&lt;/li&gt;. &lt;li&gt;Handle PCF fonts files with less than 256 characters &lt;a href="https://github-redirect.dependabot.com/python-pillow/Pillow/issues/6386"&gt;#6386&lt;/a&gt; [&lt;a href="https://github.com/dawidcrivelli"&gt;&lt;code&gt;@​dawidcrivelli&lt;/code&gt;&lt;/a&gt;]&lt;/li&gt;. &lt;li&gt;Improved GIF optimize condition &lt;a href="https://github-redirect.dependabot.com/python-pillow/Pillow/issues/6378"&gt;#6378&lt;/a&gt; [&lt;a href="https://github.com/raygard"&gt;&lt;code&gt;@​raygard&lt;/code&gt;&lt;/a&gt;]&lt;/li&gt;. &lt;li&gt;Reverted to &lt;strong&gt;array_interface&lt;/strong&gt; with the release of NumPy 1.23 &lt;a href="https://github-redirect.dependabot.com/python-pillow/Pillow/issues/6394"&gt;#6394&lt;/a&gt; [&lt;a href="https://github.com/radarhere"&gt;&lt;code&gt;@​radarhere&lt;/code&gt;&lt;/a&gt;]&lt;/li&gt;. &lt;li&gt;Pad PCX palette to 768 bytes when saving &lt;a href="https://github-redirect.dependabot.com/python-pillow/Pillow/issues/6391"&gt;#6391&lt;/a&gt; [&lt;a href="https://github.com/radarhere"&gt;&lt;code&gt;@​radarhere&lt;/code&gt;&lt;/a&gt;]&lt;/li&gt;. &lt;li&gt;Fixed bug with rounding pixels to palette colors &lt;a href="https://github-redirect.dependabot.com/python-pillow/Pillow/issues/6377"&gt;#6377&lt;/a&gt; [&lt;a href="https://github.com/btrekkie"&gt;&lt;code&gt;@​btrekkie&lt;/code&gt;&lt;/a&gt;]&lt;/li&gt;. &lt;li&gt;Use gnome-screenshot on Linux if available &lt;a href="https://github-redirect.dependabot.com/python-pillow/Pillow/issues/6361"&gt;#6361&lt;/a&gt; [&lt;a href="https://github.com/radarhere"&gt;&lt;code&gt;@​radarhere&lt;/code&gt;&lt;/a&gt;]&lt;/li&gt;. &lt;li&gt;Fixed loading L mode BMP RLE8 images &lt;a href="https://github-redirect.dependabot.com/python-pillow/Pillow/issues/6384"&gt;#6384&lt;/a&gt; [&lt;a href="https://github.com/radarhere"&gt;&lt;code&gt;@​radarhere&lt;/code&gt;&lt;/a&gt;]&lt;/li&gt;. &lt;li&gt;Fixed incorrect operator in ImageCms error &lt;a href="https://github-redirect.dependabot.com/python-pillow/Pillow/issues/6370"&gt;#6370&lt;/a&gt; [&lt;a href="https://github.com/LostBenjamin"&gt;&lt;code&gt;@​LostBenjamin&lt;/code&gt;&lt;/a&gt;]&lt;/li&gt;. &lt;li&gt;Limit FPX tile size to avoid extending outside image &lt;a href="https://github-redirect.dependabot.com/python-pillow/Pillow/issues/6368"&gt;#6368&lt;/a&gt; [&lt;a href="</t>
        </is>
      </c>
      <c r="D47" t="inlineStr">
        <is>
          <t>pr_corpus</t>
        </is>
      </c>
      <c r="E47">
        <f>HYPERLINK("https://github.com/saleor/saleor/pull/10088", "https://github.com/saleor/saleor/pull/10088")</f>
        <v/>
      </c>
      <c r="F47" t="inlineStr"/>
      <c r="G47" t="inlineStr"/>
      <c r="H47" t="inlineStr"/>
    </row>
    <row r="48">
      <c r="A48" t="n">
        <v>103</v>
      </c>
      <c r="B48" t="inlineStr">
        <is>
          <t>rounding</t>
        </is>
      </c>
      <c r="C48" t="inlineStr">
        <is>
          <t>dependabot.com/python-pillow/Pillow/issues/6376"&gt;#6376&lt;/a&gt;. [nulano]&lt;/p&gt;. &lt;/li&gt;. &lt;li&gt;. &lt;p&gt;Added GIF decompression bomb check &lt;a href="https://github-redirect.dependabot.com/python-pillow/Pillow/issues/6402"&gt;#6402&lt;/a&gt;. [radarhere]&lt;/p&gt;. &lt;/li&gt;. &lt;li&gt;. &lt;p&gt;Handle PCF fonts files with less than 256 characters &lt;a href="https://github-redirect.dependabot.com/python-pillow/Pillow/issues/6386"&gt;#6386&lt;/a&gt;. [dawidcrivelli, radarhere]&lt;/p&gt;. &lt;/li&gt;. &lt;li&gt;. &lt;p&gt;Improved GIF optimize condition &lt;a href="https://github-redirect.dependabot.com/python-pillow/Pillow/issues/6378"&gt;#6378&lt;/a&gt;. [raygard, radarhere]&lt;/p&gt;. &lt;/li&gt;. &lt;li&gt;. &lt;p&gt;Reverted to &lt;strong&gt;array_interface&lt;/strong&gt; with the release of NumPy 1.23 &lt;a href="https://github-redirect.dependabot.com/python-pillow/Pillow/issues/6394"&gt;#6394&lt;/a&gt;. [radarhere]&lt;/p&gt;. &lt;/li&gt;. &lt;li&gt;. &lt;p&gt;Pad PCX palette to 768 bytes when saving &lt;a href="https://github-redirect.dependabot.com/python-pillow/Pillow/issues/6391"&gt;#6391&lt;/a&gt;. [radarhere]&lt;/p&gt;. &lt;/li&gt;. &lt;li&gt;. &lt;p&gt;Fixed bug with rounding pixels to palette colors &lt;a href="https://github-redirect.dependabot.com/python-pillow/Pillow/issues/6377"&gt;#6377&lt;/a&gt;. [btrekkie, radarhere]&lt;/p&gt;. &lt;/li&gt;. &lt;li&gt;. &lt;p&gt;Use gnome-screenshot on Linux if available &lt;a href="https://github-redirect.dependabot.com/python-pillow/Pillow/issues/6361"&gt;#6361&lt;/a&gt;. [radarhere, nulano]&lt;/p&gt;. &lt;/li&gt;. &lt;li&gt;. &lt;p&gt;Fixed loading L mode BMP RLE8 images &lt;a href="https://github-redirect.dependabot.com/python-pillow/Pillow/issues/6384"&gt;#6384&lt;/a&gt;. [radarhere]&lt;/p&gt;. &lt;/li&gt;. &lt;li&gt;. &lt;p&gt;Fixed incorrect operator in ImageCms error &lt;a href="https://github-redirect.dependabot.com/python-pillow/Pillow/issues/6370"&gt;#6370&lt;/a&gt;. [LostBenjamin, hugovk, radarhere]&lt;/p&gt;. &lt;/li&gt;. &lt;li&gt;. &lt;p&gt;Limit FPX tile size to avoid extending outside image &lt;a href="https://github-redirect.dependabot.com/python-pillow/Pillow/issues/6368"&gt;#6368&lt;/a&gt;. [radarhere]&lt;/p&gt;. &lt;/li&gt;. &lt;li&gt;. &lt;p&gt;Added support for decoding plain PPM formats &lt;a href="https://github-redirect.dependabot.com/python-pillow/Pillow/issues/524</t>
        </is>
      </c>
      <c r="D48" t="inlineStr">
        <is>
          <t>pr_corpus</t>
        </is>
      </c>
      <c r="E48">
        <f>HYPERLINK("https://github.com/saleor/saleor/pull/10088", "https://github.com/saleor/saleor/pull/10088")</f>
        <v/>
      </c>
      <c r="F48" t="inlineStr"/>
      <c r="G48" t="inlineStr"/>
      <c r="H48" t="inlineStr"/>
    </row>
    <row r="49">
      <c r="A49" t="n">
        <v>104</v>
      </c>
      <c r="B49" t="inlineStr">
        <is>
          <t>rounding</t>
        </is>
      </c>
      <c r="C49" t="inlineStr">
        <is>
          <t>Bump fonttools from 4.34.4 to 4.36.0; Bumps [fonttools](https://github.com/fonttools/fonttools) from 4.34.4 to 4.36.0. &lt;details&gt;. &lt;summary&gt;Release notes&lt;/summary&gt;. &lt;p&gt;&lt;em&gt;Sourced from &lt;a href="https://github.com/fonttools/fonttools/releases"&gt;fonttools's releases&lt;/a&gt;.&lt;/em&gt;&lt;/p&gt;. &lt;blockquote&gt;. &lt;h2&gt;4.36.0&lt;/h2&gt;. &lt;ul&gt;. &lt;li&gt;[varLib.models] Use a simpler model that generates narrower &amp;quot;tents&amp;quot; (regions, master supports) whenever possible: specifically when any two axes that actively &amp;quot;cooperate&amp;quot; (have masters at non-zero positions for both axes) have a complete set of intermediates.&lt;br /&gt;. The simpler algorithm produces fewer overlapping regions and behaves better with respect to rounding at the peak positions than the generic solver, always matching intermediate masters exactly, instead of maximally 0.5 units off. This may be useful when 100% metrics compatibility is desired (&lt;a href="https://github-redirect.dependabot.com/fonttools/fonttools/issues/2218"&gt;#2218&lt;/a&gt;, &lt;a href="https://github-redirect.dependabot.com/fonttools/fonttools/issues/2717"&gt;#2717&lt;/a&gt;).&lt;/li&gt;. &lt;li&gt;[feaLib] Remove warning when about &lt;code&gt;GDEF&lt;/code&gt; not being built when explicitly not requested; don't build one unconditonally even when not requested (&lt;a href="https://github-redirect.dependabot.com/fonttools/fonttools/issues/2744"&gt;#2744&lt;/a&gt;, also works around &lt;a href="https://github-redirect.dependabot.com/fonttools/fonttools/issues/2747"&gt;#2747&lt;/a&gt;).&lt;/li&gt;. &lt;li&gt;[ttFont] &lt;code&gt;TTFont.getGlyphSet&lt;/code&gt; method now supports selecting a location that represents an instance of a variable font (supports both user-scale and normalized axes coordinates via the &lt;code&gt;normalized=False&lt;/code&gt; parameter). Currently this only works for TrueType-flavored variable fonts (&lt;a href="https://github-redirect.dependabot.com/fonttools/fonttools/issues/2738"&gt;#2738&lt;/a&gt;).&lt;/li&gt;. &lt;/ul&gt;. &lt;h2&gt;4.35.0&lt;/h2&gt;. &lt;ul&gt;. &lt;li&gt;[otData/otConverters] Added support for 'biased' PaintSweepGradient start/end angles to match latest CO</t>
        </is>
      </c>
      <c r="D49" t="inlineStr">
        <is>
          <t>pr_corpus</t>
        </is>
      </c>
      <c r="E49">
        <f>HYPERLINK("https://github.com/saleor/saleor/pull/10447", "https://github.com/saleor/saleor/pull/10447")</f>
        <v/>
      </c>
      <c r="F49" t="inlineStr"/>
      <c r="G49" t="inlineStr"/>
      <c r="H49" t="inlineStr"/>
    </row>
    <row r="50">
      <c r="A50" t="n">
        <v>105</v>
      </c>
      <c r="B50" t="inlineStr">
        <is>
          <t>rounding</t>
        </is>
      </c>
      <c r="C50" t="inlineStr">
        <is>
          <t>pendabot.com/fonttools/fonttools/issues/2693"&gt;#2693&lt;/a&gt;)&lt;/li&gt;. &lt;li&gt;[varLib.merge] Fixed error during error reporting (&lt;a href="https://github-redirect.dependabot.com/fonttools/fonttools/issues/2689"&gt;#2689&lt;/a&gt;). Fixed undefined &lt;code&gt;NotANone&lt;/code&gt; variable (&lt;a href="https://github-redirect.dependabot.com/fonttools/fonttools/issues/2714"&gt;#2714&lt;/a&gt;).&lt;/li&gt;. &lt;/ul&gt;. &lt;/blockquote&gt;. &lt;/details&gt;. &lt;details&gt;. &lt;summary&gt;Changelog&lt;/summary&gt;. &lt;p&gt;&lt;em&gt;Sourced from &lt;a href="https://github.com/fonttools/fonttools/blob/main/NEWS.rst"&gt;fonttools's changelog&lt;/a&gt;.&lt;/em&gt;&lt;/p&gt;. &lt;blockquote&gt;. &lt;h2&gt;4.36.0 (released 2022-08-17)&lt;/h2&gt;. &lt;ul&gt;. &lt;li&gt;[varLib.models] Use a simpler model that generates narrower &amp;quot;tents&amp;quot; (regions, master. supports) whenever possible: specifically when any two axes that actively &amp;quot;cooperate&amp;quot;. (have masters at non-zero positions for both axes) have a complete set of intermediates. The simpler algorithm produces fewer overlapping regions and behaves better with. respect to rounding at the peak positions than the generic solver, always matching. intermediate masters exactly, instead of maximally 0.5 units off. This may be useful. when 100% metrics compatibility is desired (&lt;a href="https://github-redirect.dependabot.com/fonttools/fonttools/issues/2218"&gt;#2218&lt;/a&gt;, &lt;a href="https://github-redirect.dependabot.com/fonttools/fonttools/issues/2717"&gt;#2717&lt;/a&gt;).&lt;/li&gt;. &lt;li&gt;[feaLib] Remove warning when about &lt;code&gt;GDEF&lt;/code&gt; not being built when explicitly not. requested; don't build one unconditonally even when not requested (&lt;a href="https://github-redirect.dependabot.com/fonttools/fonttools/issues/2744"&gt;#2744&lt;/a&gt;, also works. around &lt;a href="https://github-redirect.dependabot.com/fonttools/fonttools/issues/2747"&gt;#2747&lt;/a&gt;).&lt;/li&gt;. &lt;li&gt;[ttFont] &lt;code&gt;TTFont.getGlyphSet&lt;/code&gt; method now supports selecting a location that. represents an instance of a variable font (supports both user-scale and normalized. axes coordinates via the &lt;code&gt;normalized=False&lt;/code&gt; paramete</t>
        </is>
      </c>
      <c r="D50" t="inlineStr">
        <is>
          <t>pr_corpus</t>
        </is>
      </c>
      <c r="E50">
        <f>HYPERLINK("https://github.com/saleor/saleor/pull/10447", "https://github.com/saleor/saleor/pull/10447")</f>
        <v/>
      </c>
      <c r="F50" t="inlineStr"/>
      <c r="G50" t="inlineStr"/>
      <c r="H50" t="inlineStr"/>
    </row>
    <row r="51">
      <c r="A51" t="n">
        <v>110</v>
      </c>
      <c r="B51" t="inlineStr">
        <is>
          <t>rounding</t>
        </is>
      </c>
      <c r="C51" t="inlineStr">
        <is>
          <t>Rework checkout total calculation; Change the way of `checkout.total` calculation when taxes are disabled, to always sum line totals and shipping. This change is because the voucher is already propagated in line totals. We included this voucher once again in the total calculation, which was causing small rounding issues.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t>
        </is>
      </c>
      <c r="D51" t="inlineStr">
        <is>
          <t>pr_corpus</t>
        </is>
      </c>
      <c r="E51">
        <f>HYPERLINK("https://github.com/saleor/saleor/pull/11648", "https://github.com/saleor/saleor/pull/11648")</f>
        <v/>
      </c>
      <c r="F51" t="inlineStr"/>
      <c r="G51" t="inlineStr"/>
      <c r="H51" t="inlineStr"/>
    </row>
    <row r="52">
      <c r="A52" t="n">
        <v>112</v>
      </c>
      <c r="B52" t="inlineStr">
        <is>
          <t>rounding</t>
        </is>
      </c>
      <c r="C52" t="inlineStr">
        <is>
          <t>or customers we introduce a new way of calculating the sale amounts. . To calculate apply sales on checkout we use:. ```mermaid. graph TD. A{{For each sale, that could be, applied at checkout. Calculate proper discounts amounts for lines}} --&gt;|Fixed discount| B. B[Apply discount to the line total. The discount value should be limited by line_total]. A --&gt;|Percentage discount| C. C[Use Algorithm 1 to calculate proper line discounts for percentage sales]. C --&gt; D. B --&gt; D. D[For each line, choose the best available discount and assign it to the checkout/order line]. ```. **Algorithm 1** - Calculate discount values for a percentage sale:. ```mermaid. graph TD. A[Calculate the total amount of lines qualified for the sale&lt;br&gt;remaining_total ]. A --&gt; B. B[Calculate the total discount value:&lt;br&gt;remaining_discount = remaining_total * discount_value / 100]. B --&gt; C. C[Chose first line]. C --&gt; D. D[Calculate the discount for the selected line and round it to currency precision using half-up rounding.&lt;br&gt;line_discount = line_total * remaining_discount / remaining_total]. D --&gt; E. E[Calculate remaining discount&lt;br&gt;remaining_discount = remaining_discount - line_discount]. E --&gt; F. F[Calculate remaining total&lt;br&gt;remaining_total = remaining_total - line_total]. F --&gt; G. G{{If next line exists}}. G --&gt;|No| H. H[End]. G --&gt;|Yes| I. I[Choos next line]. I --&gt; D. ```. ## TODO:. - [x] Add models. - [x] Clear models (~1h). - [x] Datamigrations (~6h). - [x] Adjust migration to zero downtime policy (~4h). - [x] Fetch all Sales that could be applied. - [x] Converting Salse -&gt; ObjectDiscounts. - [x] Implement new calculation flow (~10h). - [x] Adjust calculation flow to include new discounts objects (~2h). - [x] Remove old sale calculation from price recalculation flow (~4h). - [x] Make deprecated fields backward compatible (~3h). - [x] Drop unused discounts argument . - [x] Add test for fixed Sale is properly calculated for lines with quantity &gt; 1. - [ ] In the migration guide &amp; changelog d</t>
        </is>
      </c>
      <c r="D52" t="inlineStr">
        <is>
          <t>pr_corpus</t>
        </is>
      </c>
      <c r="E52">
        <f>HYPERLINK("https://github.com/saleor/saleor/pull/11934", "https://github.com/saleor/saleor/pull/11934")</f>
        <v/>
      </c>
      <c r="F52" t="inlineStr"/>
      <c r="G52" t="inlineStr"/>
      <c r="H52" t="inlineStr"/>
    </row>
    <row r="53">
      <c r="A53" t="n">
        <v>113</v>
      </c>
      <c r="B53" t="inlineStr">
        <is>
          <t>rounding</t>
        </is>
      </c>
      <c r="C53" t="inlineStr">
        <is>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Here is a [docs draft PR](https://github.com/saleor/saleor-docs/pull/661) that describes the breaking change introduced here. 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is>
      </c>
      <c r="D53" t="inlineStr">
        <is>
          <t>pr_corpus</t>
        </is>
      </c>
      <c r="E53">
        <f>HYPERLINK("https://github.com/saleor/saleor/pull/12041", "https://github.com/saleor/saleor/pull/12041")</f>
        <v/>
      </c>
      <c r="F53" t="inlineStr"/>
      <c r="G53" t="inlineStr"/>
      <c r="H53" t="inlineStr"/>
    </row>
    <row r="54">
      <c r="A54" t="n">
        <v>114</v>
      </c>
      <c r="B54" t="inlineStr">
        <is>
          <t>rounding</t>
        </is>
      </c>
      <c r="C54" t="inlineStr">
        <is>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Here is a [docs draft PR](https://github.com/saleor/saleor-docs/pull/661) that describes the breaking change introduced here. 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is>
      </c>
      <c r="D54" t="inlineStr">
        <is>
          <t>pr_corpus</t>
        </is>
      </c>
      <c r="E54">
        <f>HYPERLINK("https://github.com/saleor/saleor/pull/12041", "https://github.com/saleor/saleor/pull/12041")</f>
        <v/>
      </c>
      <c r="F54" t="inlineStr"/>
      <c r="G54" t="inlineStr"/>
      <c r="H54" t="inlineStr"/>
    </row>
    <row r="55">
      <c r="A55" t="n">
        <v>115</v>
      </c>
      <c r="B55" t="inlineStr">
        <is>
          <t>rounding</t>
        </is>
      </c>
      <c r="C55" t="inlineStr">
        <is>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Here is a [docs draft PR](https://github.com/saleor/saleor-docs/pull/661) that describes the breaking change introduced here. 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is>
      </c>
      <c r="D55" t="inlineStr">
        <is>
          <t>pr_corpus</t>
        </is>
      </c>
      <c r="E55">
        <f>HYPERLINK("https://github.com/saleor/saleor/pull/12041", "https://github.com/saleor/saleor/pull/12041")</f>
        <v/>
      </c>
      <c r="F55" t="inlineStr"/>
      <c r="G55" t="inlineStr"/>
      <c r="H55" t="inlineStr"/>
    </row>
    <row r="56">
      <c r="A56" t="n">
        <v>116</v>
      </c>
      <c r="B56" t="inlineStr">
        <is>
          <t>rounding</t>
        </is>
      </c>
      <c r="C56" t="inlineStr">
        <is>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Here is a [docs draft PR](https://github.com/saleor/saleor-docs/pull/661) that describes the breaking change introduced here. 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is>
      </c>
      <c r="D56" t="inlineStr">
        <is>
          <t>pr_corpus</t>
        </is>
      </c>
      <c r="E56">
        <f>HYPERLINK("https://github.com/saleor/saleor/pull/12041", "https://github.com/saleor/saleor/pull/12041")</f>
        <v/>
      </c>
      <c r="F56" t="inlineStr"/>
      <c r="G56" t="inlineStr"/>
      <c r="H56" t="inlineStr"/>
    </row>
    <row r="57">
      <c r="A57" t="n">
        <v>117</v>
      </c>
      <c r="B57" t="inlineStr">
        <is>
          <t>rounding</t>
        </is>
      </c>
      <c r="C57" t="inlineStr">
        <is>
          <t>Change the discount rounding mode; Change the discount rounding mode to `ROUND_HALF_UP`. Fixes https://github.com/saleor/saleor/issues/12040.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Here is a [docs draft PR](https://github.com/saleor/saleor-docs/pull/661) that describes the breaking change introduced here. Bug: Change the discount rounding mode; ### What are you trying to achieve? The discount rounding policy right now is `ROUND_DOWN`, but it should use `ROUND_HALF_UP` mode. ### Steps to reproduce the problem. 1. Set the product price to `19.99`. 2. Create a percentage voucher for this product - 25% value. 3. Create the checkout with this product. 4. Apply the voucher code. 5. Check the discounted price - it will be 15 (should be 14.99). ### What did you expect to happen? The discount rounding mode should be `ROUND_HALF_UP`. ### Logs. _No response_. ### Environment. Saleor version: main</t>
        </is>
      </c>
      <c r="D57" t="inlineStr">
        <is>
          <t>pr_corpus</t>
        </is>
      </c>
      <c r="E57">
        <f>HYPERLINK("https://github.com/saleor/saleor/pull/12041", "https://github.com/saleor/saleor/pull/12041")</f>
        <v/>
      </c>
      <c r="F57" t="inlineStr"/>
      <c r="G57" t="inlineStr"/>
      <c r="H57" t="inlineStr"/>
    </row>
    <row r="58">
      <c r="A58" t="n">
        <v>118</v>
      </c>
      <c r="B58" t="inlineStr">
        <is>
          <t>rounding</t>
        </is>
      </c>
      <c r="C58" t="inlineStr">
        <is>
          <t>e criteria: . - All queries For orders should contain proper `undiscounted_unit_price` and `undiscounted_total_price` fields . - All new created and updated orders should also have `undiscounted_unit_price` and `undiscounted_total_price` calculated correctly. . .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Hint for testing edge case with rounding issue: . Sale inactive or removed . Taxes. ```. "channel":. "id":"Q2hhbm5lbDox". "name":"Channel-USD". "__typename":"Channel". }. "displayGrossPrices":true. "pricesEnteredWithTax":false. "chargeTaxes":true. "taxCalculationStrategy":"TAX_APP". ```. Avatax plugin configured and activated in default-channel . Product price netto 35 USD. Checkout create . ```. {. "checkoutInput": {. "channel": "default-channel",. "email": "dustin.gonzalez@example.com",. "lines": [. {. "quantity": 1,. "variantId": "UHJvZHVjdFZhcmlhbnQ6MTcy". }. ],. "shippingAddress": {. "country": "US",. "city": "San Diego",. "postalCode": "92128",. "streetAddress1": "1852 Hood Avenue",. "firstName": "jon",. "lastName": "doe",. "companyName": "xyz",. "streetAddress2": "123abc",. "countryArea": "California",. "phone": "+48123456789". },. "billingAddress": {. "country": "US",. "city": "San Diego",. "postalCode": "92128",. "streetAddress1": "1852 Hood Avenue",. "firstName": "jon",. "lastName": "doe",. "companyName": "xyz"</t>
        </is>
      </c>
      <c r="D58" t="inlineStr">
        <is>
          <t>pr_corpus</t>
        </is>
      </c>
      <c r="E58">
        <f>HYPERLINK("https://github.com/saleor/saleor/pull/12284", "https://github.com/saleor/saleor/pull/12284")</f>
        <v/>
      </c>
      <c r="F58" t="inlineStr"/>
      <c r="G58" t="inlineStr"/>
      <c r="H58" t="inlineStr"/>
    </row>
    <row r="59">
      <c r="A59" t="n">
        <v>119</v>
      </c>
      <c r="B59" t="inlineStr">
        <is>
          <t>rounding</t>
        </is>
      </c>
      <c r="C59" t="inlineStr">
        <is>
          <t>Fix incorrect tax calculation in Order and Checkout total calculations; I want to merge this change because it fixes an issue with lines price rounding when applying taxes. See the following issue https://github.com/saleor/saleor/issues/12348 for a more detailed description. &lt;!-- Please mention all relevant issue numbers. --&gt;. # Impact. * [ ] New migrations. * [ ] New/Updated API fields or mutations. * [ ] Deprecated API fields or mutations. * [ ] Removed API types, fields, or mutations. * [ ] Documentation needs to be updated. # Pull Request Checklist. &lt;!-- Please keep this section. It will make the maintainer's life easier. --&gt;. * [ ] Privileged queries and mutations are guarded by proper permission checks. * [ ] Database queries are optimized and the number of queries is constant. * [ ] Database migration files are up to date. * [ ] The changes are tested. * [ ] GraphQL schema and type definitions are up to date. * [ ] Changes are mentioned in the changelog. Closing as per discussion in #12348 🙌</t>
        </is>
      </c>
      <c r="D59" t="inlineStr">
        <is>
          <t>pr_corpus</t>
        </is>
      </c>
      <c r="E59">
        <f>HYPERLINK("https://github.com/saleor/saleor/pull/12349", "https://github.com/saleor/saleor/pull/12349")</f>
        <v/>
      </c>
      <c r="F59" t="inlineStr"/>
      <c r="G59" t="inlineStr"/>
      <c r="H59" t="inlineStr"/>
    </row>
    <row r="60">
      <c r="A60" t="n">
        <v>127</v>
      </c>
      <c r="B60" t="inlineStr">
        <is>
          <t>rounding</t>
        </is>
      </c>
      <c r="C60" t="inlineStr">
        <is>
          <t>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 The assumptions listed below `Order line prices` chapter are valid only when provided price in Saleor are in `.net` (you're operating there on `net` value. If you will have Saleor prices provided in `gross` all statements listed there will be valid for `gross`. &gt; undiscounted_base_unit_price_amount = undiscounted_unit_price_net_amount (not sure here!!!). I might be wrong, but This could not true. Base is calculated by Saleor based on the prices in the database. The undiscounted can be a value calculated by plugin. You could have here a difference like 0.01 (but I am not totally sure, how it exactly looks like after providing the flat rates feature). &gt; unit_price_net_amount = total_price_net_amount / quantity. You have `total_price_net_amount = quantity * base_unit_price_amount + propagated order level discount`. Assuming, that your `total_price_net_amount` is 9,05 (assuming after applying the discount) and qt:2, if you make a `total_price_net_amount / quantity` you will get 4.525, which after rounding gives you 4.52 or 4.53. So using the unit price to calculate the total you will get 9.04 or 9.06 which is different than previous one. So in the case of calculating the prices we should avoid flows like this one:. unit_price -&gt; unit_price * quantity (total) -&gt; total/quantity(unit_price) . &gt; It seems like we are not calculating the discounts for `SPECIFIC_PRODUCT` and `APPLY_ONCE_PER_ORDER`. Am I right or I'm missing something? You are right. Also `SHIPPING` vouchers are note handled at the moment. I am working on it in separate PR.</t>
        </is>
      </c>
      <c r="D60" t="inlineStr">
        <is>
          <t>pr_corpus</t>
        </is>
      </c>
      <c r="E60">
        <f>HYPERLINK("https://github.com/saleor/saleor/pull/14846", "https://github.com/saleor/saleor/pull/14846")</f>
        <v/>
      </c>
      <c r="F60" t="inlineStr"/>
      <c r="G60" t="inlineStr"/>
      <c r="H60" t="inlineStr"/>
    </row>
    <row r="61">
      <c r="A61" t="n">
        <v>130</v>
      </c>
      <c r="B61" t="inlineStr">
        <is>
          <t>rounding</t>
        </is>
      </c>
      <c r="C61" t="inlineStr">
        <is>
          <t>Fix failing rounding on Weight; I want to merge this change because it solves the issue reported here: https://github.com/saleor/saleor/issues/15272.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61" t="inlineStr">
        <is>
          <t>pr_corpus</t>
        </is>
      </c>
      <c r="E61">
        <f>HYPERLINK("https://github.com/saleor/saleor/pull/15275", "https://github.com/saleor/saleor/pull/15275")</f>
        <v/>
      </c>
      <c r="F61" t="inlineStr"/>
      <c r="G61" t="inlineStr"/>
      <c r="H61" t="inlineStr"/>
    </row>
    <row r="62">
      <c r="A62" t="n">
        <v>131</v>
      </c>
      <c r="B62" t="inlineStr">
        <is>
          <t>rounding</t>
        </is>
      </c>
      <c r="C62" t="inlineStr">
        <is>
          <t>Fix failing rounding on Weight; I want to merge this change because it is port of changes from: https://github.com/saleor/saleor/pull/15275.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62" t="inlineStr">
        <is>
          <t>pr_corpus</t>
        </is>
      </c>
      <c r="E62">
        <f>HYPERLINK("https://github.com/saleor/saleor/pull/15288", "https://github.com/saleor/saleor/pull/15288")</f>
        <v/>
      </c>
      <c r="F62" t="inlineStr"/>
      <c r="G62" t="inlineStr"/>
      <c r="H62" t="inlineStr"/>
    </row>
    <row r="63">
      <c r="A63" t="n">
        <v>132</v>
      </c>
      <c r="B63" t="inlineStr">
        <is>
          <t>rounding</t>
        </is>
      </c>
      <c r="C63" t="inlineStr">
        <is>
          <t>vedIn8Warning&lt;/code&gt; now generate errors instead of warning messages by default.&lt;/p&gt;. &lt;p&gt;&lt;strong&gt;The affected features will be effectively removed in pytest 8.1&lt;/strong&gt;, so please consult the &lt;code&gt;deprecations&lt;/code&gt;{.interpreted-text role=&amp;quot;ref&amp;quot;} section in the docs for directions on how to update existing code.&lt;/p&gt;. &lt;p&gt;In the pytest &lt;code&gt;8.0.X&lt;/code&gt; series, it is possible to change the errors back into warnings as a stopgap measure by adding this to your &lt;code&gt;pytest.ini&lt;/code&gt; file:&lt;/p&gt;. &lt;pre lang="ini"&gt;&lt;code&gt;[pytest]. &lt;/code&gt;&lt;/pre&gt;. &lt;/li&gt;. &lt;/ul&gt;. &lt;!-- raw HTML omitted --&gt;. &lt;/blockquote&gt;. &lt;p&gt;... (truncated)&lt;/p&gt;. &lt;/details&gt;. &lt;details&gt;. &lt;summary&gt;Commits&lt;/summary&gt;. &lt;ul&gt;. &lt;li&gt;&lt;a href="https://github.com/pytest-dev/pytest/commit/478f8233bca8147445f0c5129f04ada892cc6c91"&gt;&lt;code&gt;478f823&lt;/code&gt;&lt;/a&gt; Prepare release version 8.0.0&lt;/li&gt;. &lt;li&gt;&lt;a href="https://github.com/pytest-dev/pytest/commit/608590097a6542768099dd371b84d8b37a1990da"&gt;&lt;code&gt;6085900&lt;/code&gt;&lt;/a&gt; [8.0.x] fix: avoid rounding microsecond to &lt;code&gt;1_000_000&lt;/code&gt; (&lt;a href="https://redirect.github.com/pytest-dev/pytest/issues/11863"&gt;#11863&lt;/a&gt;)&lt;/li&gt;. &lt;li&gt;&lt;a href="https://github.com/pytest-dev/pytest/commit/3b41c65c81d649d962be5ec469f44104b8d09748"&gt;&lt;code&gt;3b41c65&lt;/code&gt;&lt;/a&gt; [8.0.x] Escape skip reason in junitxml (&lt;a href="https://redirect.github.com/pytest-dev/pytest/issues/11845"&gt;#11845&lt;/a&gt;)&lt;/li&gt;. &lt;li&gt;&lt;a href="https://github.com/pytest-dev/pytest/commit/747072ad26f2443dc8a62eb88db8cbf56fa95470"&gt;&lt;code&gt;747072a&lt;/code&gt;&lt;/a&gt; [8.0.x] Update docstring of scripts/generate-gh-release-notes.py (&lt;a href="https://redirect.github.com/pytest-dev/pytest/issues/11768"&gt;#11768&lt;/a&gt;)&lt;/li&gt;. &lt;li&gt;&lt;a href="https://github.com/pytest-dev/pytest/commit/011a475baf6e1d0e9ec30c5996d9cbcbe7c95475"&gt;&lt;code&gt;011a475&lt;/code&gt;&lt;/a&gt; Properly attach packages to the GH release notes (&lt;a href="https://redirect.github.com/pytest-dev/pytest/issues/11839"&gt;#11839&lt;/a&gt;) (&lt;a href="https://redirect.github.com/pytest-dev/pytest/issues/11840"&gt;#11840&lt;/a&gt;)&lt;/li&gt;</t>
        </is>
      </c>
      <c r="D63" t="inlineStr">
        <is>
          <t>pr_corpus</t>
        </is>
      </c>
      <c r="E63">
        <f>HYPERLINK("https://github.com/saleor/saleor/pull/15388", "https://github.com/saleor/saleor/pull/15388")</f>
        <v/>
      </c>
      <c r="F63" t="inlineStr"/>
      <c r="G63" t="inlineStr"/>
      <c r="H63" t="inlineStr"/>
    </row>
    <row r="64">
      <c r="A64" t="n">
        <v>133</v>
      </c>
      <c r="B64" t="inlineStr">
        <is>
          <t>rounding</t>
        </is>
      </c>
      <c r="C64" t="inlineStr">
        <is>
          <t>int/issues/2136"&gt;#2136&lt;/a&gt;: Don’t clip aligned text in SVG&lt;/li&gt;. &lt;li&gt;&lt;a href="https://redirect.github.com/Kozea/WeasyPrint/issues/2135"&gt;#2135&lt;/a&gt;: Allow column-direction flex containers to use percentage-based heights&lt;/li&gt;. &lt;li&gt;&lt;a href="https://redirect.github.com/Kozea/WeasyPrint/issues/2128"&gt;#2128&lt;/a&gt;: Don’t crash when a FontConfig object is destroyed early&lt;/li&gt;. &lt;li&gt;&lt;a href="https://redirect.github.com/Kozea/WeasyPrint/issues/2079"&gt;#2079&lt;/a&gt;: Fix executable file for some Windows versions&lt;/li&gt;. &lt;li&gt;&lt;a href="https://redirect.github.com/Kozea/WeasyPrint/issues/2131"&gt;#2131&lt;/a&gt;: Fix alpha for images before/after transparent text&lt;/li&gt;. &lt;li&gt;&lt;a href="https://redirect.github.com/Kozea/WeasyPrint/issues/2111"&gt;#2111&lt;/a&gt;: Handle auto and none values for CSS quotes property&lt;/li&gt;. &lt;li&gt;&lt;a href="https://redirect.github.com/Kozea/WeasyPrint/issues/2103"&gt;#2103&lt;/a&gt;: Don’t crash with overconstrained columns&lt;/li&gt;. &lt;li&gt;&lt;a href="https://redirect.github.com/Kozea/WeasyPrint/issues/2100"&gt;#2100&lt;/a&gt;: Fix rounding error when detecting overflows&lt;/li&gt;. &lt;li&gt;&lt;a href="https://redirect.github.com/Kozea/WeasyPrint/issues/2093"&gt;#2093&lt;/a&gt;, &lt;a href="https://redirect.github.com/Kozea/WeasyPrint/issues/2097"&gt;#2097&lt;/a&gt;, &lt;a href="https://redirect.github.com/Kozea/WeasyPrint/issues/2094"&gt;#2094&lt;/a&gt;: Mark use of md5() and sha1() as not for security&lt;/li&gt;. &lt;li&gt;&lt;a href="https://redirect.github.com/Kozea/WeasyPrint/issues/1956"&gt;#1956&lt;/a&gt;, &lt;a href="https://redirect.github.com/Kozea/WeasyPrint/issues/2087"&gt;#2087&lt;/a&gt;: Use CSS table module level 3 to compute widths&lt;/li&gt;. &lt;li&gt;&lt;a href="https://redirect.github.com/Kozea/WeasyPrint/issues/2086"&gt;#2086&lt;/a&gt;: Fix selects with empty values displaying None&lt;/li&gt;. &lt;li&gt;&lt;a href="https://redirect.github.com/Kozea/WeasyPrint/issues/1112"&gt;#1112&lt;/a&gt;, &lt;a href="https://redirect.github.com/Kozea/WeasyPrint/issues/2082"&gt;#2082&lt;/a&gt;, &lt;a href="https://redirect.github.com/Kozea/WeasyPrint/issues/2085"&gt;#2085&lt;/a&gt;: Fix computation for outer min-content width for table cells&lt;/li&gt;. &lt;li&gt;016bd81: F</t>
        </is>
      </c>
      <c r="D64" t="inlineStr">
        <is>
          <t>pr_corpus</t>
        </is>
      </c>
      <c r="E64">
        <f>HYPERLINK("https://github.com/saleor/saleor/pull/15922", "https://github.com/saleor/saleor/pull/15922")</f>
        <v/>
      </c>
      <c r="F64" t="inlineStr"/>
      <c r="G64" t="inlineStr"/>
      <c r="H64" t="inlineStr"/>
    </row>
    <row r="65">
      <c r="A65" t="n">
        <v>134</v>
      </c>
      <c r="B65" t="inlineStr">
        <is>
          <t>rounding</t>
        </is>
      </c>
      <c r="C65" t="inlineStr">
        <is>
          <t>hub.com/Kozea/WeasyPrint/issues/2128&amp;gt;&lt;/code&gt;_:. Don’t crash when a FontConfig object is destroyed early&lt;/li&gt;. &lt;li&gt;&lt;code&gt;[#2079](https://github.com/Kozea/WeasyPrint/issues/2079) &amp;lt;https://github.com/Kozea/WeasyPrint/issues/2079&amp;gt;&lt;/code&gt;_:. Fix executable file for some Windows versions&lt;/li&gt;. &lt;li&gt;&lt;code&gt;[#2131](https://github.com/Kozea/WeasyPrint/issues/2131) &amp;lt;https://github.com/Kozea/WeasyPrint/issues/2131&amp;gt;&lt;/code&gt;_:. Fix alpha for images before/after transparent text&lt;/li&gt;. &lt;li&gt;&lt;code&gt;[#2111](https://github.com/Kozea/WeasyPrint/issues/2111) &amp;lt;https://github.com/Kozea/WeasyPrint/issues/2111&amp;gt;&lt;/code&gt;_:. Handle auto and none values for CSS quotes property&lt;/li&gt;. &lt;li&gt;&lt;code&gt;[#2103](https://github.com/Kozea/WeasyPrint/issues/2103) &amp;lt;https://github.com/Kozea/WeasyPrint/issues/2103&amp;gt;&lt;/code&gt;_:. Don’t crash with overconstrained columns&lt;/li&gt;. &lt;li&gt;&lt;code&gt;[#2100](https://github.com/Kozea/WeasyPrint/issues/2100) &amp;lt;https://github.com/Kozea/WeasyPrint/issues/2100&amp;gt;&lt;/code&gt;_:. Fix rounding error when detecting overflows&lt;/li&gt;. &lt;li&gt;&lt;code&gt;[#2093](https://github.com/Kozea/WeasyPrint/issues/2093) &amp;lt;https://github.com/Kozea/WeasyPrint/issues/2093&amp;gt;&lt;/code&gt;&lt;em&gt;,. &lt;code&gt;[#2097](https://github.com/Kozea/WeasyPrint/issues/2097) &amp;lt;https://github.com/Kozea/WeasyPrint/issues/2097&amp;gt;&lt;/code&gt;&lt;/em&gt;,. &lt;code&gt;[#2094](https://github.com/Kozea/WeasyPrint/issues/2094) &amp;lt;https://github.com/Kozea/WeasyPrint/pull/2094&amp;gt;&lt;/code&gt;_:&lt;/li&gt;. &lt;/ul&gt;. &lt;!-- raw HTML omitted --&gt;. &lt;/blockquote&gt;. &lt;p&gt;... (truncated)&lt;/p&gt;. &lt;/details&gt;. &lt;details&gt;. &lt;summary&gt;Commits&lt;/summary&gt;. &lt;ul&gt;. &lt;li&gt;&lt;a href="https://github.com/Kozea/WeasyPrint/commit/d5d7ce369aef035712cf73446f9085a32105846f"&gt;&lt;code&gt;d5d7ce3&lt;/code&gt;&lt;/a&gt; Version 62.0&lt;/li&gt;. &lt;li&gt;&lt;a href="https://github.com/Kozea/WeasyPrint/commit/fe0e30cc4124e34bf9b31a2b34cb9db6e73894e4"&gt;&lt;code&gt;fe0e30c&lt;/code&gt;&lt;/a&gt; Update documentation for support of PDF/A-?u&lt;/li&gt;. &lt;li&gt;&lt;a href="https://github.com/Kozea/WeasyPrint/commit/2083edec8ac1fcdb45746737ab0ce352250730d9"&gt;&lt;code&gt;2083ede</t>
        </is>
      </c>
      <c r="D65" t="inlineStr">
        <is>
          <t>pr_corpus</t>
        </is>
      </c>
      <c r="E65">
        <f>HYPERLINK("https://github.com/saleor/saleor/pull/15922", "https://github.com/saleor/saleor/pull/15922")</f>
        <v/>
      </c>
      <c r="F65" t="inlineStr"/>
      <c r="G65" t="inlineStr"/>
      <c r="H65" t="inlineStr"/>
    </row>
    <row r="66">
      <c r="A66" t="n">
        <v>137</v>
      </c>
      <c r="B66" t="inlineStr">
        <is>
          <t>quantize</t>
        </is>
      </c>
      <c r="C66" t="inlineStr">
        <is>
          <t>Fix error when discount_amount is 0 for taxes webhook payload; I want to merge this change because when `discount_amount` is 0 in `generate_checkout_payload_for_tax_calculation` it will throw an `AttributeError: 'int' object has no attribute 'quantize'`. This PR is addressing that issue.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66" t="inlineStr">
        <is>
          <t>pr_corpus</t>
        </is>
      </c>
      <c r="E66">
        <f>HYPERLINK("https://github.com/saleor/saleor/pull/16044", "https://github.com/saleor/saleor/pull/16044")</f>
        <v/>
      </c>
      <c r="F66" t="inlineStr"/>
      <c r="G66" t="inlineStr"/>
      <c r="H66" t="inlineStr"/>
    </row>
    <row r="67">
      <c r="A67" t="n">
        <v>144</v>
      </c>
      <c r="B67" t="inlineStr">
        <is>
          <t>quantized</t>
        </is>
      </c>
      <c r="C67"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Internal issue: https://linear.app/saleor/issue/SHOPX-1063/ir-200-add-precision-rounding-to-core. &lt;!-- Please mention all relevant issue numbers. --&gt;. # Impact. - [ ] New migrations. - [x]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https://github.com/saleor/saleor-docs/pull/1254.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67" t="inlineStr">
        <is>
          <t>pr_corpus</t>
        </is>
      </c>
      <c r="E67">
        <f>HYPERLINK("https://github.com/saleor/saleor/pull/16410", "https://github.com/saleor/saleor/pull/16410")</f>
        <v/>
      </c>
      <c r="F67" t="inlineStr"/>
      <c r="G67" t="inlineStr"/>
      <c r="H67" t="inlineStr"/>
    </row>
    <row r="68">
      <c r="A68" t="n">
        <v>145</v>
      </c>
      <c r="B68" t="inlineStr">
        <is>
          <t>rounding-to-core</t>
        </is>
      </c>
      <c r="C68"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Internal issue: https://linear.app/saleor/issue/SHOPX-1063/ir-200-add-precision-rounding-to-core. &lt;!-- Please mention all relevant issue numbers. --&gt;. # Impact. - [ ] New migrations. - [x]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[x] Link to documentation: https://github.com/saleor/saleor-docs/pull/1254.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[x]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68" t="inlineStr">
        <is>
          <t>pr_corpus</t>
        </is>
      </c>
      <c r="E68">
        <f>HYPERLINK("https://github.com/saleor/saleor/pull/16410", "https://github.com/saleor/saleor/pull/16410")</f>
        <v/>
      </c>
      <c r="F68" t="inlineStr"/>
      <c r="G68" t="inlineStr"/>
      <c r="H68" t="inlineStr"/>
    </row>
    <row r="69">
      <c r="A69" t="n">
        <v>146</v>
      </c>
      <c r="B69" t="inlineStr">
        <is>
          <t>quantized</t>
        </is>
      </c>
      <c r="C69"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69" t="inlineStr">
        <is>
          <t>pr_corpus</t>
        </is>
      </c>
      <c r="E69">
        <f>HYPERLINK("https://github.com/saleor/saleor/pull/16424", "https://github.com/saleor/saleor/pull/16424")</f>
        <v/>
      </c>
      <c r="F69" t="inlineStr"/>
      <c r="G69" t="inlineStr"/>
      <c r="H69" t="inlineStr"/>
    </row>
    <row r="70">
      <c r="A70" t="n">
        <v>147</v>
      </c>
      <c r="B70" t="inlineStr">
        <is>
          <t>quantized</t>
        </is>
      </c>
      <c r="C70"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0" t="inlineStr">
        <is>
          <t>pr_corpus</t>
        </is>
      </c>
      <c r="E70">
        <f>HYPERLINK("https://github.com/saleor/saleor/pull/16425", "https://github.com/saleor/saleor/pull/16425")</f>
        <v/>
      </c>
      <c r="F70" t="inlineStr"/>
      <c r="G70" t="inlineStr"/>
      <c r="H70" t="inlineStr"/>
    </row>
    <row r="71">
      <c r="A71" t="n">
        <v>148</v>
      </c>
      <c r="B71" t="inlineStr">
        <is>
          <t>quantized</t>
        </is>
      </c>
      <c r="C71"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1" t="inlineStr">
        <is>
          <t>pr_corpus</t>
        </is>
      </c>
      <c r="E71">
        <f>HYPERLINK("https://github.com/saleor/saleor/pull/16426", "https://github.com/saleor/saleor/pull/16426")</f>
        <v/>
      </c>
      <c r="F71" t="inlineStr"/>
      <c r="G71" t="inlineStr"/>
      <c r="H71" t="inlineStr"/>
    </row>
    <row r="72">
      <c r="A72" t="n">
        <v>149</v>
      </c>
      <c r="B72" t="inlineStr">
        <is>
          <t>quantized</t>
        </is>
      </c>
      <c r="C72"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2" t="inlineStr">
        <is>
          <t>pr_corpus</t>
        </is>
      </c>
      <c r="E72">
        <f>HYPERLINK("https://github.com/saleor/saleor/pull/16427", "https://github.com/saleor/saleor/pull/16427")</f>
        <v/>
      </c>
      <c r="F72" t="inlineStr"/>
      <c r="G72" t="inlineStr"/>
      <c r="H72" t="inlineStr"/>
    </row>
    <row r="73">
      <c r="A73" t="n">
        <v>150</v>
      </c>
      <c r="B73" t="inlineStr">
        <is>
          <t>quantized</t>
        </is>
      </c>
      <c r="C73"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3" t="inlineStr">
        <is>
          <t>pr_corpus</t>
        </is>
      </c>
      <c r="E73">
        <f>HYPERLINK("https://github.com/saleor/saleor/pull/16428", "https://github.com/saleor/saleor/pull/16428")</f>
        <v/>
      </c>
      <c r="F73" t="inlineStr"/>
      <c r="G73" t="inlineStr"/>
      <c r="H73" t="inlineStr"/>
    </row>
    <row r="74">
      <c r="A74" t="n">
        <v>151</v>
      </c>
      <c r="B74" t="inlineStr">
        <is>
          <t>quantized</t>
        </is>
      </c>
      <c r="C74"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4" t="inlineStr">
        <is>
          <t>pr_corpus</t>
        </is>
      </c>
      <c r="E74">
        <f>HYPERLINK("https://github.com/saleor/saleor/pull/16429", "https://github.com/saleor/saleor/pull/16429")</f>
        <v/>
      </c>
      <c r="F74" t="inlineStr"/>
      <c r="G74" t="inlineStr"/>
      <c r="H74" t="inlineStr"/>
    </row>
    <row r="75">
      <c r="A75" t="n">
        <v>152</v>
      </c>
      <c r="B75" t="inlineStr">
        <is>
          <t>quantized</t>
        </is>
      </c>
      <c r="C75" t="inlineStr">
        <is>
          <t>Fix amount precision in transaction API; Fix amount precision in transaction API. The amount should be quantized as invalid precision might break the calls for payment providers. Affected mutations:. - paymentGatewayInitialize. - transactionInitialize. - transactionCreate. - transactionUpdate. - transactionEventReport. - transactionRequestAction. Port of https://github.com/saleor/saleor/pull/16410.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5" t="inlineStr">
        <is>
          <t>pr_corpus</t>
        </is>
      </c>
      <c r="E75">
        <f>HYPERLINK("https://github.com/saleor/saleor/pull/16430", "https://github.com/saleor/saleor/pull/16430")</f>
        <v/>
      </c>
      <c r="F75" t="inlineStr"/>
      <c r="G75" t="inlineStr"/>
      <c r="H75" t="inlineStr"/>
    </row>
    <row r="76">
      <c r="A76" t="n">
        <v>155</v>
      </c>
      <c r="B76" t="inlineStr">
        <is>
          <t>short circuiting</t>
        </is>
      </c>
      <c r="C76" t="inlineStr">
        <is>
          <t>i&gt;. &lt;li&gt;[&lt;code&gt;refurb&lt;/code&gt;] Mark &lt;code&gt;FURB118&lt;/code&gt; fix as unsafe (&lt;a href="https://redirect.github.com/astral-sh/ruff/pull/13613"&gt;#13613&lt;/a&gt;)&lt;/li&gt;. &lt;/ul&gt;. &lt;h3&gt;Rule changes&lt;/h3&gt;. &lt;ul&gt;. &lt;li&gt;[&lt;code&gt;pydocstyle&lt;/code&gt;] Don't raise &lt;code&gt;D208&lt;/code&gt; when last line is non-empty (&lt;a href="https://redirect.github.com/astral-sh/ruff/pull/13372"&gt;#13372&lt;/a&gt;)&lt;/li&gt;. &lt;li&gt;[&lt;code&gt;pylint&lt;/code&gt;] Preserve trivia (i.e. comments) in &lt;code&gt;PLR5501&lt;/code&gt; autofix (&lt;a href="https://redirect.github.com/astral-sh/ruff/pull/13573"&gt;#13573&lt;/a&gt;)&lt;/li&gt;. &lt;/ul&gt;. &lt;h3&gt;Configuration&lt;/h3&gt;. &lt;ul&gt;. &lt;li&gt;[&lt;code&gt;pyflakes&lt;/code&gt;] Add &lt;code&gt;allow-unused-imports&lt;/code&gt; setting for &lt;code&gt;unused-import&lt;/code&gt; rule (&lt;code&gt;F401&lt;/code&gt;) (&lt;a href="https://redirect.github.com/astral-sh/ruff/pull/13601"&gt;#13601&lt;/a&gt;)&lt;/li&gt;. &lt;/ul&gt;. &lt;h3&gt;Bug fixes&lt;/h3&gt;. &lt;ul&gt;. &lt;li&gt;Support ruff discovery in pip build environments (&lt;a href="https://redirect.github.com/astral-sh/ruff/pull/13591"&gt;#13591&lt;/a&gt;)&lt;/li&gt;. &lt;li&gt;[&lt;code&gt;flake8-bugbear&lt;/code&gt;] Avoid short circuiting &lt;code&gt;B017&lt;/code&gt; for multiple context managers (&lt;a href="https://redirect.github.com/astral-sh/ruff/pull/13609"&gt;#13609&lt;/a&gt;)&lt;/li&gt;. &lt;li&gt;[&lt;code&gt;pylint&lt;/code&gt;] Do not offer an invalid fix for &lt;code&gt;PLR1716&lt;/code&gt; when the comparisons contain parenthesis (&lt;a href="https://redirect.github.com/astral-sh/ruff/pull/13527"&gt;#13527&lt;/a&gt;)&lt;/li&gt;. &lt;li&gt;[&lt;code&gt;pyupgrade&lt;/code&gt;] Fix &lt;code&gt;UP043&lt;/code&gt; to apply to &lt;code&gt;collections.abc.Generator&lt;/code&gt; and &lt;code&gt;collections.abc.AsyncGenerator&lt;/code&gt; (&lt;a href="https://redirect.github.com/astral-sh/ruff/pull/13611"&gt;#13611&lt;/a&gt;)&lt;/li&gt;. &lt;li&gt;[&lt;code&gt;refurb&lt;/code&gt;] Fix handling of slices in tuples for &lt;code&gt;FURB118&lt;/code&gt;, e.g., &lt;code&gt;x[:, 1]&lt;/code&gt; (&lt;a href="https://redirect.github.com/astral-sh/ruff/pull/13518"&gt;#13518&lt;/a&gt;)&lt;/li&gt;. &lt;/ul&gt;. &lt;h3&gt;Documentation&lt;/h3&gt;. &lt;ul&gt;. &lt;li&gt;Update GitHub Action link to &lt;code&gt;astral-sh/ruff-action&lt;/code&gt; (&lt;a href="https://redirect.github.com/astral-sh/ruff/pull/13551"&gt;#13551&lt;/a&gt;)&lt;/li&gt;. &lt;/ul&gt;. &lt;h2&gt;Install ruff 0.6.9&lt;/h2&gt;. &lt;h3&gt;</t>
        </is>
      </c>
      <c r="D76" t="inlineStr">
        <is>
          <t>pr_corpus</t>
        </is>
      </c>
      <c r="E76">
        <f>HYPERLINK("https://github.com/saleor/saleor/pull/16822", "https://github.com/saleor/saleor/pull/16822")</f>
        <v/>
      </c>
      <c r="F76" t="inlineStr"/>
      <c r="G76" t="inlineStr"/>
      <c r="H76" t="inlineStr"/>
    </row>
    <row r="77">
      <c r="A77" t="n">
        <v>156</v>
      </c>
      <c r="B77" t="inlineStr">
        <is>
          <t>short circuiting</t>
        </is>
      </c>
      <c r="C77" t="inlineStr">
        <is>
          <t>i&gt;. &lt;li&gt;[&lt;code&gt;refurb&lt;/code&gt;] Mark &lt;code&gt;FURB118&lt;/code&gt; fix as unsafe (&lt;a href="https://redirect.github.com/astral-sh/ruff/pull/13613"&gt;#13613&lt;/a&gt;)&lt;/li&gt;. &lt;/ul&gt;. &lt;h3&gt;Rule changes&lt;/h3&gt;. &lt;ul&gt;. &lt;li&gt;[&lt;code&gt;pydocstyle&lt;/code&gt;] Don't raise &lt;code&gt;D208&lt;/code&gt; when last line is non-empty (&lt;a href="https://redirect.github.com/astral-sh/ruff/pull/13372"&gt;#13372&lt;/a&gt;)&lt;/li&gt;. &lt;li&gt;[&lt;code&gt;pylint&lt;/code&gt;] Preserve trivia (i.e. comments) in &lt;code&gt;PLR5501&lt;/code&gt; autofix (&lt;a href="https://redirect.github.com/astral-sh/ruff/pull/13573"&gt;#13573&lt;/a&gt;)&lt;/li&gt;. &lt;/ul&gt;. &lt;h3&gt;Configuration&lt;/h3&gt;. &lt;ul&gt;. &lt;li&gt;[&lt;code&gt;pyflakes&lt;/code&gt;] Add &lt;code&gt;allow-unused-imports&lt;/code&gt; setting for &lt;code&gt;unused-import&lt;/code&gt; rule (&lt;code&gt;F401&lt;/code&gt;) (&lt;a href="https://redirect.github.com/astral-sh/ruff/pull/13601"&gt;#13601&lt;/a&gt;)&lt;/li&gt;. &lt;/ul&gt;. &lt;h3&gt;Bug fixes&lt;/h3&gt;. &lt;ul&gt;. &lt;li&gt;Support ruff discovery in pip build environments (&lt;a href="https://redirect.github.com/astral-sh/ruff/pull/13591"&gt;#13591&lt;/a&gt;)&lt;/li&gt;. &lt;li&gt;[&lt;code&gt;flake8-bugbear&lt;/code&gt;] Avoid short circuiting &lt;code&gt;B017&lt;/code&gt; for multiple context managers (&lt;a href="https://redirect.github.com/astral-sh/ruff/pull/13609"&gt;#13609&lt;/a&gt;)&lt;/li&gt;. &lt;li&gt;[&lt;code&gt;pylint&lt;/code&gt;] Do not offer an invalid fix for &lt;code&gt;PLR1716&lt;/code&gt; when the comparisons contain parenthesis (&lt;a href="https://redirect.github.com/astral-sh/ruff/pull/13527"&gt;#13527&lt;/a&gt;)&lt;/li&gt;. &lt;li&gt;[&lt;code&gt;pyupgrade&lt;/code&gt;] Fix &lt;code&gt;UP043&lt;/code&gt; to apply to &lt;code&gt;collections.abc.Generator&lt;/code&gt; and &lt;code&gt;collections.abc.AsyncGenerator&lt;/code&gt; (&lt;a href="https://redirect.github.com/astral-sh/ruff/pull/13611"&gt;#13611&lt;/a&gt;)&lt;/li&gt;. &lt;li&gt;[&lt;code&gt;refurb&lt;/code&gt;] Fix handling of slices in tuples for &lt;code&gt;FURB118&lt;/code&gt;, e.g., &lt;code&gt;x[:, 1]&lt;/code&gt; (&lt;a href="https://redirect.github.com/astral-sh/ruff/pull/13518"&gt;#13518&lt;/a&gt;)&lt;/li&gt;. &lt;/ul&gt;. &lt;h3&gt;Documentation&lt;/h3&gt;. &lt;ul&gt;. &lt;li&gt;Update GitHub Action link to &lt;code&gt;astral-sh/ruff-action&lt;/code&gt; (&lt;a href="https://redirect.github.com/astral-sh/ruff/pull/13551"&gt;#13551&lt;/a&gt;)&lt;/li&gt;. &lt;/ul&gt;. &lt;h2&gt;0.6.8&lt;/h2&gt;. &lt;h3&gt;Preview featu</t>
        </is>
      </c>
      <c r="D77" t="inlineStr">
        <is>
          <t>pr_corpus</t>
        </is>
      </c>
      <c r="E77">
        <f>HYPERLINK("https://github.com/saleor/saleor/pull/16822", "https://github.com/saleor/saleor/pull/16822")</f>
        <v/>
      </c>
      <c r="F77" t="inlineStr"/>
      <c r="G77" t="inlineStr"/>
      <c r="H77" t="inlineStr"/>
    </row>
    <row r="78">
      <c r="A78" t="n">
        <v>157</v>
      </c>
      <c r="B78" t="inlineStr">
        <is>
          <t>short circuiting</t>
        </is>
      </c>
      <c r="C78" t="inlineStr">
        <is>
          <t>de&gt;&lt;/a&gt; Support ruff discovery in pip build environments (&lt;a href="https://redirect.github.com/astral-sh/ruff/issues/13591"&gt;#13591&lt;/a&gt;)&lt;/li&gt;. &lt;li&gt;&lt;a href="https://github.com/astral-sh/ruff/commit/cc1f766622bd27c24e47362503f44f8545710c6f"&gt;&lt;code&gt;cc1f766&lt;/code&gt;&lt;/a&gt; Preserve trivia (i.e. comments) in PLR5501 (&lt;a href="https://redirect.github.com/astral-sh/ruff/issues/13573"&gt;#13573&lt;/a&gt;)&lt;/li&gt;. &lt;li&gt;&lt;a href="https://github.com/astral-sh/ruff/commit/fdd0a22c03ddecea7e8b870b6d7a007210ee3d27"&gt;&lt;code&gt;fdd0a22&lt;/code&gt;&lt;/a&gt; Move to maintained mirror of prettier (&lt;a href="https://redirect.github.com/astral-sh/ruff/issues/13592"&gt;#13592&lt;/a&gt;)&lt;/li&gt;. &lt;li&gt;&lt;a href="https://github.com/astral-sh/ruff/commit/3728d5b3a2ba1d97a1e6cbbe719b5960ca8ca53c"&gt;&lt;code&gt;3728d5b&lt;/code&gt;&lt;/a&gt; [&lt;code&gt;pyupgrade&lt;/code&gt;] Fix UP043 to apply to &lt;code&gt;collections.abc.Generator&lt;/code&gt; and `collecti...&lt;/li&gt;. &lt;li&gt;&lt;a href="https://github.com/astral-sh/ruff/commit/7e3894f5b3573d77b0000bbddf0293fbbb5dc986"&gt;&lt;code&gt;7e3894f&lt;/code&gt;&lt;/a&gt; Avoid short circuiting &lt;code&gt;B017&lt;/code&gt; for multiple context managers (&lt;a href="https://redirect.github.com/astral-sh/ruff/issues/13609"&gt;#13609&lt;/a&gt;)&lt;/li&gt;. &lt;li&gt;&lt;a href="https://github.com/astral-sh/ruff/commit/c3b40da0d2dd3f6481d663c9a325a8231cae2128"&gt;&lt;code&gt;c3b40da&lt;/code&gt;&lt;/a&gt; Use backticks for code in red-knot messages (&lt;a href="https://redirect.github.com/astral-sh/ruff/issues/13599"&gt;#13599&lt;/a&gt;)&lt;/li&gt;. &lt;li&gt;&lt;a href="https://github.com/astral-sh/ruff/commit/ef45185dbc9666aee8877a54e3fe3539bb9a7051"&gt;&lt;code&gt;ef45185&lt;/code&gt;&lt;/a&gt; Allow users to provide custom diagnostic messages when unwrapping calls (&lt;a href="https://redirect.github.com/astral-sh/ruff/issues/13597"&gt;#13597&lt;/a&gt;)&lt;/li&gt;. &lt;li&gt;Additional commits viewable in &lt;a href="https://github.com/astral-sh/ruff/compare/0.5.7...0.6.9"&gt;compare view&lt;/a&gt;&lt;/li&gt;. &lt;/ul&gt;. &lt;/details&gt;. &lt;br /&gt;. [![Dependabot compatibility score](https://dependabot-badges.githubapp.com/badges/compatibility_score?dependency-name=ruff&amp;package-manager=pip&amp;previous-version=0.5.7&amp;new-version=0</t>
        </is>
      </c>
      <c r="D78" t="inlineStr">
        <is>
          <t>pr_corpus</t>
        </is>
      </c>
      <c r="E78">
        <f>HYPERLINK("https://github.com/saleor/saleor/pull/16822", "https://github.com/saleor/saleor/pull/16822")</f>
        <v/>
      </c>
      <c r="F78" t="inlineStr"/>
      <c r="G78" t="inlineStr"/>
      <c r="H78" t="inlineStr"/>
    </row>
    <row r="79">
      <c r="A79" t="n">
        <v>159</v>
      </c>
      <c r="B79" t="inlineStr">
        <is>
          <t>rounding</t>
        </is>
      </c>
      <c r="C79" t="inlineStr">
        <is>
          <t>Fix rounding issue when propagating order/checkout level discount on lines; Previously, there were cases where a 0.01 discrepancy in price could occur due to rounding issues. I added rounding to the line portion calculation, which resolves this problem.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79" t="inlineStr">
        <is>
          <t>pr_corpus</t>
        </is>
      </c>
      <c r="E79">
        <f>HYPERLINK("https://github.com/saleor/saleor/pull/17004", "https://github.com/saleor/saleor/pull/17004")</f>
        <v/>
      </c>
      <c r="F79" t="inlineStr"/>
      <c r="G79" t="inlineStr"/>
      <c r="H79" t="inlineStr"/>
    </row>
    <row r="80">
      <c r="A80" t="n">
        <v>160</v>
      </c>
      <c r="B80" t="inlineStr">
        <is>
          <t>rounding</t>
        </is>
      </c>
      <c r="C80" t="inlineStr">
        <is>
          <t>Fix rounding issue when propagating order/checkout level discount on lines; Previously, there were cases where a 0.01 discrepancy in price could occur due to rounding issues. I added rounding to the line portion calculation, which resolves this problem.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0" t="inlineStr">
        <is>
          <t>pr_corpus</t>
        </is>
      </c>
      <c r="E80">
        <f>HYPERLINK("https://github.com/saleor/saleor/pull/17004", "https://github.com/saleor/saleor/pull/17004")</f>
        <v/>
      </c>
      <c r="F80" t="inlineStr"/>
      <c r="G80" t="inlineStr"/>
      <c r="H80" t="inlineStr"/>
    </row>
    <row r="81">
      <c r="A81" t="n">
        <v>161</v>
      </c>
      <c r="B81" t="inlineStr">
        <is>
          <t>rounding</t>
        </is>
      </c>
      <c r="C81" t="inlineStr">
        <is>
          <t>Fix rounding issue when propagating order/checkout level discount on lines; Previously, there were cases where a 0.01 discrepancy in price could occur due to rounding issues. I added rounding to the line portion calculation, which resolves this problem.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1" t="inlineStr">
        <is>
          <t>pr_corpus</t>
        </is>
      </c>
      <c r="E81">
        <f>HYPERLINK("https://github.com/saleor/saleor/pull/17004", "https://github.com/saleor/saleor/pull/17004")</f>
        <v/>
      </c>
      <c r="F81" t="inlineStr"/>
      <c r="G81" t="inlineStr"/>
      <c r="H81" t="inlineStr"/>
    </row>
    <row r="82">
      <c r="A82" t="n">
        <v>162</v>
      </c>
      <c r="B82" t="inlineStr">
        <is>
          <t>tolerance</t>
        </is>
      </c>
      <c r="C82" t="inlineStr">
        <is>
          <t>2 support in Requests, pip, cloud SDKs, and thousands of other projects &lt;a href="https://opencollective.com/urllib3"&gt;please consider contributing financially&lt;/a&gt; to ensure HTTP/2 support is developed sustainably and maintained for the long-haul.&lt;/p&gt;. &lt;p&gt;Thank you for your support.&lt;/p&gt;. &lt;h2&gt;Features&lt;/h2&gt;. &lt;ul&gt;. &lt;li&gt;Added support for Python 3.13. (&lt;a href="https://redirect.github.com/urllib3/urllib3/issues/3473"&gt;#3473&lt;/a&gt;)&lt;/li&gt;. &lt;/ul&gt;. &lt;h2&gt;Bugfixes&lt;/h2&gt;. &lt;ul&gt;. &lt;li&gt;Fixed the default encoding of chunked request bodies to be UTF-8 instead of ISO-8859-1. All other methods of supplying a request body already use UTF-8 starting in urllib3 v2.0. (&lt;a href="https://redirect.github.com/urllib3/urllib3/issues/3053"&gt;#3053&lt;/a&gt;)&lt;/li&gt;. &lt;li&gt;Fixed ResourceWarning on CONNECT with Python &amp;lt; 3.11.4 by backporting &lt;a href="https://redirect.github.com/python/cpython/issues/103472"&gt;python/cpython#103472&lt;/a&gt;. (`&lt;a href="https://redirect.github.com/urllib3/urllib3/issues/3252"&gt;#3252&lt;/a&gt;)&lt;/li&gt;. &lt;li&gt;Adjust tolerance for floating-point comparison on Windows to avoid flakiness in CI (&lt;a href="https://redirect.github.com/urllib3/urllib3/issues/3413"&gt;#3413&lt;/a&gt;)&lt;/li&gt;. &lt;li&gt;Fixed a crash where certain standard library hash functions were absent in restricted environments. (&lt;a href="https://redirect.github.com/urllib3/urllib3/issues/3432"&gt;#3432&lt;/a&gt;)&lt;/li&gt;. &lt;li&gt;Fixed mypy error when adding to &lt;code&gt;HTTPConnection.default_socket_options&lt;/code&gt;. (&lt;a href="https://redirect.github.com/urllib3/urllib3/issues/3448"&gt;#3448&lt;/a&gt;)&lt;/li&gt;. &lt;/ul&gt;. &lt;h2&gt;HTTP/2 (experimental)&lt;/h2&gt;. &lt;p&gt;HTTP/2 support is still in early development.&lt;/p&gt;. &lt;ul&gt;. &lt;li&gt;Excluded Transfer-Encoding: chunked from HTTP/2 request body (&lt;a href="https://redirect.github.com/urllib3/urllib3/issues/3425"&gt;#3425&lt;/a&gt;)&lt;/li&gt;. &lt;li&gt;Added version checking for &lt;code&gt;h2&lt;/code&gt; (&lt;a href="https://pypi.org/project/h2/"&gt;https://pypi.org/project/h2/&lt;/a&gt;) usage. Now only accepting supported h2 major version 4.x.x. (&lt;a href="https://redirect.github.com/urllib3/urllib3/is</t>
        </is>
      </c>
      <c r="D82" t="inlineStr">
        <is>
          <t>pr_corpus</t>
        </is>
      </c>
      <c r="E82">
        <f>HYPERLINK("https://github.com/saleor/saleor/pull/17009", "https://github.com/saleor/saleor/pull/17009")</f>
        <v/>
      </c>
      <c r="F82" t="inlineStr"/>
      <c r="G82" t="inlineStr"/>
      <c r="H82" t="inlineStr"/>
    </row>
    <row r="83">
      <c r="A83" t="n">
        <v>163</v>
      </c>
      <c r="B83" t="inlineStr">
        <is>
          <t>tolerance</t>
        </is>
      </c>
      <c r="C83" t="inlineStr">
        <is>
          <t xml:space="preserve"> support is developed sustainably and maintained for the long-haul.&lt;/p&gt;. &lt;!-- raw HTML omitted --&gt;. &lt;/blockquote&gt;. &lt;p&gt;... (truncated)&lt;/p&gt;. &lt;/details&gt;. &lt;details&gt;. &lt;summary&gt;Changelog&lt;/summary&gt;. &lt;p&gt;&lt;em&gt;Sourced from &lt;a href="https://github.com/urllib3/urllib3/blob/main/CHANGES.rst"&gt;urllib3's changelog&lt;/a&gt;.&lt;/em&gt;&lt;/p&gt;. &lt;blockquote&gt;. &lt;h1&gt;2.2.3 (2024-09-12)&lt;/h1&gt;. &lt;h2&gt;Features&lt;/h2&gt;. &lt;ul&gt;. &lt;li&gt;Added support for Python 3.13. (&lt;code&gt;[#3473](https://github.com/urllib3/urllib3/issues/3473) &amp;lt;https://github.com/urllib3/urllib3/issues/3473&amp;gt;&lt;/code&gt;__)&lt;/li&gt;. &lt;/ul&gt;. &lt;h2&gt;Bugfixes&lt;/h2&gt;. &lt;ul&gt;. &lt;li&gt;Fixed the default encoding of chunked request bodies to be UTF-8 instead of ISO-8859-1. All other methods of supplying a request body already use UTF-8 starting in urllib3 v2.0. (&lt;code&gt;[#3053](https://github.com/urllib3/urllib3/issues/3053) &amp;lt;https://github.com/urllib3/urllib3/issues/3053&amp;gt;&lt;/code&gt;__)&lt;/li&gt;. &lt;li&gt;Fixed ResourceWarning on CONNECT with Python &lt;!-- raw HTML omitted --&gt;`__)&lt;/li&gt;. &lt;li&gt;Adjust tolerance for floating-point comparison on Windows to avoid flakiness in CI (&lt;code&gt;[#3413](https://github.com/urllib3/urllib3/issues/3413) &amp;lt;https://github.com/urllib3/urllib3/issues/3413&amp;gt;&lt;/code&gt;__)&lt;/li&gt;. &lt;li&gt;Fixed a crash where certain standard library hash functions were absent in restricted environments. (&lt;code&gt;[#3432](https://github.com/urllib3/urllib3/issues/3432) &amp;lt;https://github.com/urllib3/urllib3/issues/3432&amp;gt;&lt;/code&gt;__)&lt;/li&gt;. &lt;li&gt;Fixed mypy error when adding to &lt;code&gt;HTTPConnection.default_socket_options&lt;/code&gt;. (&lt;code&gt;[#3448](https://github.com/urllib3/urllib3/issues/3448) &amp;lt;https://github.com/urllib3/urllib3/issues/3448&amp;gt;&lt;/code&gt;__)&lt;/li&gt;. &lt;/ul&gt;. &lt;h2&gt;HTTP/2 (experimental)&lt;/h2&gt;. &lt;p&gt;HTTP/2 support is still in early development.&lt;/p&gt;. &lt;ul&gt;. &lt;li&gt;. &lt;p&gt;Excluded Transfer-Encoding: chunked from HTTP/2 request body (&lt;code&gt;[#3425](https://github.com/urllib3/urllib3/issues/3425) &amp;lt;https://github.com/urllib3/urllib3/issues/3425&amp;gt;&lt;/code&gt;__)&lt;/p&gt;. &lt;/li&gt;. &lt;li&gt;. &lt;p&gt;Added version che</t>
        </is>
      </c>
      <c r="D83" t="inlineStr">
        <is>
          <t>pr_corpus</t>
        </is>
      </c>
      <c r="E83">
        <f>HYPERLINK("https://github.com/saleor/saleor/pull/17009", "https://github.com/saleor/saleor/pull/17009")</f>
        <v/>
      </c>
      <c r="F83" t="inlineStr"/>
      <c r="G83" t="inlineStr"/>
      <c r="H83" t="inlineStr"/>
    </row>
    <row r="84">
      <c r="A84" t="n">
        <v>164</v>
      </c>
      <c r="B84" t="inlineStr">
        <is>
          <t>Return early</t>
        </is>
      </c>
      <c r="C84" t="inlineStr">
        <is>
          <t>ing more modes to LAB by converting to RGBA first &lt;a href="https://redirect.github.com/python-pillow/Pillow/issues/8358"&gt;#8358&lt;/a&gt; [&lt;a href="https://github.com/radarhere"&gt;&lt;code&gt;@​radarhere&lt;/code&gt;&lt;/a&gt;]&lt;/li&gt;. &lt;li&gt;Optimize getbbox() and getextrema() routines &lt;a href="https://redirect.github.com/python-pillow/Pillow/issues/8194"&gt;#8194&lt;/a&gt; [&lt;a href="https://github.com/homm"&gt;&lt;code&gt;@​homm&lt;/code&gt;&lt;/a&gt;]&lt;/li&gt;. &lt;li&gt;Removed unused TiffImagePlugin IFD_LEGACY_API &lt;a href="https://redirect.github.com/python-pillow/Pillow/issues/8355"&gt;#8355&lt;/a&gt; [&lt;a href="https://github.com/radarhere"&gt;&lt;code&gt;@​radarhere&lt;/code&gt;&lt;/a&gt;]&lt;/li&gt;. &lt;li&gt;Handle duplicate EXIF header &lt;a href="https://redirect.github.com/python-pillow/Pillow/issues/8350"&gt;#8350&lt;/a&gt; [&lt;a href="https://github.com/zakajd"&gt;&lt;code&gt;@​zakajd&lt;/code&gt;&lt;/a&gt;]&lt;/li&gt;. &lt;li&gt;Use (void) for empty function parameters &lt;a href="https://redirect.github.com/python-pillow/Pillow/issues/8002"&gt;#8002&lt;/a&gt; [&lt;a href="https://github.com/Yay295"&gt;&lt;code&gt;@​Yay295&lt;/code&gt;&lt;/a&gt;]&lt;/li&gt;. &lt;li&gt;Return early from BoxBlur if either width or height is zero &lt;a href="https://redirect.github.com/python-pillow/Pillow/issues/8347"&gt;#8347&lt;/a&gt; [&lt;a href="https://github.com/radarhere"&gt;&lt;code&gt;@​radarhere&lt;/code&gt;&lt;/a&gt;]&lt;/li&gt;. &lt;/ul&gt;. &lt;!-- raw HTML omitted --&gt;. &lt;/blockquote&gt;. &lt;p&gt;... (truncated)&lt;/p&gt;. &lt;/details&gt;. &lt;details&gt;. &lt;summary&gt;Changelog&lt;/summary&gt;. &lt;p&gt;&lt;em&gt;Sourced from &lt;a href="https://github.com/python-pillow/Pillow/blob/main/CHANGES.rst"&gt;pillow's changelog&lt;/a&gt;.&lt;/em&gt;&lt;/p&gt;. &lt;blockquote&gt;. &lt;h2&gt;11.0.0 (2024-10-15)&lt;/h2&gt;. &lt;ul&gt;. &lt;li&gt;. &lt;p&gt;Update licence to MIT-CMU &lt;a href="https://redirect.github.com/python-pillow/Pillow/issues/8460"&gt;#8460&lt;/a&gt;. [hugovk]&lt;/p&gt;. &lt;/li&gt;. &lt;li&gt;. &lt;p&gt;Conditionally define ImageCms type hint to avoid requiring core &lt;a href="https://redirect.github.com/python-pillow/Pillow/issues/8197"&gt;#8197&lt;/a&gt;. [radarhere]&lt;/p&gt;. &lt;/li&gt;. &lt;li&gt;. &lt;p&gt;Support writing LONG8 offsets in AppendingTiffWriter &lt;a href="https://redirect.github.com/python-pillow/Pillow/issues/8417"&gt;#8417&lt;/a&gt;. [radarhere]&lt;/p&gt;. &lt;/li&gt;. &lt;l</t>
        </is>
      </c>
      <c r="D84" t="inlineStr">
        <is>
          <t>pr_corpus</t>
        </is>
      </c>
      <c r="E84">
        <f>HYPERLINK("https://github.com/saleor/saleor/pull/17010", "https://github.com/saleor/saleor/pull/17010")</f>
        <v/>
      </c>
      <c r="F84" t="inlineStr"/>
      <c r="G84" t="inlineStr"/>
      <c r="H84" t="inlineStr"/>
    </row>
    <row r="85">
      <c r="A85" t="n">
        <v>165</v>
      </c>
      <c r="B85" t="inlineStr">
        <is>
          <t>rounding</t>
        </is>
      </c>
      <c r="C85" t="inlineStr">
        <is>
          <t>Fix rounding issue when propagating order/checkout level discount on lines; Previously, there were cases where a 0.01 discrepancy in price could occur due to rounding issues. I added rounding to the line portion calculation, which resolves this problem. Port of https://github.com/saleor/saleor/pull/17004.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5" t="inlineStr">
        <is>
          <t>pr_corpus</t>
        </is>
      </c>
      <c r="E85">
        <f>HYPERLINK("https://github.com/saleor/saleor/pull/17024", "https://github.com/saleor/saleor/pull/17024")</f>
        <v/>
      </c>
      <c r="F85" t="inlineStr"/>
      <c r="G85" t="inlineStr"/>
      <c r="H85" t="inlineStr"/>
    </row>
    <row r="86">
      <c r="A86" t="n">
        <v>166</v>
      </c>
      <c r="B86" t="inlineStr">
        <is>
          <t>rounding</t>
        </is>
      </c>
      <c r="C86" t="inlineStr">
        <is>
          <t>Fix rounding issue when propagating order/checkout level discount on lines; Previously, there were cases where a 0.01 discrepancy in price could occur due to rounding issues. I added rounding to the line portion calculation, which resolves this problem. Port of https://github.com/saleor/saleor/pull/17004.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6" t="inlineStr">
        <is>
          <t>pr_corpus</t>
        </is>
      </c>
      <c r="E86">
        <f>HYPERLINK("https://github.com/saleor/saleor/pull/17024", "https://github.com/saleor/saleor/pull/17024")</f>
        <v/>
      </c>
      <c r="F86" t="inlineStr"/>
      <c r="G86" t="inlineStr"/>
      <c r="H86" t="inlineStr"/>
    </row>
    <row r="87">
      <c r="A87" t="n">
        <v>167</v>
      </c>
      <c r="B87" t="inlineStr">
        <is>
          <t>rounding</t>
        </is>
      </c>
      <c r="C87" t="inlineStr">
        <is>
          <t>Fix rounding issue when propagating order/checkout level discount on lines; Previously, there were cases where a 0.01 discrepancy in price could occur due to rounding issues. I added rounding to the line portion calculation, which resolves this problem. Port of https://github.com/saleor/saleor/pull/17004. &lt;!-- Please mention all relevant issue numbers. --&gt;. # Impact. - [ ] New migrations. - [ ] New/Updated API fields or mutations. - [ ] Deprecated API fields or mutations. - [ ] Removed API types, fields, or mutations. # Docs. &lt;!-- Docs are stored in a separate repository: https://github.com/saleor/saleor-docs/. --&gt;. &lt;!-- Please provide a link to the PR that updates documentation for your changes. --&gt;. &lt;!-- If changes in docs are not required, please mention that in the description. --&gt;. - [ ] Link to documentation:. # Pull Request Checklist. &lt;!-- Please keep this section. It will make the maintainer's life easier. --&gt;. - [ ] Privileged queries and mutations are either absent or guarded by proper permission checks. - [ ] Database queries are optimized and the number of queries is constant. - [ ] Database migrations are either absent or optimized for zero downtime. - [ ] The changes are covered by test cases. - [ ] All new fields/inputs/mutations have proper labels added (`ADDED_IN_X`, `PREVIEW_FEATURE`, etc.). - [ ] All migrations have proper dependencies. - [ ] All indexes are added concurrently in migrations. - [ ] All RunSql and RunPython migrations have revert option defined.</t>
        </is>
      </c>
      <c r="D87" t="inlineStr">
        <is>
          <t>pr_corpus</t>
        </is>
      </c>
      <c r="E87">
        <f>HYPERLINK("https://github.com/saleor/saleor/pull/17024", "https://github.com/saleor/saleor/pull/17024")</f>
        <v/>
      </c>
      <c r="F87" t="inlineStr"/>
      <c r="G87" t="inlineStr"/>
      <c r="H87" t="inlineStr"/>
    </row>
    <row r="88">
      <c r="A88" t="n">
        <v>168</v>
      </c>
      <c r="B88" t="inlineStr">
        <is>
          <t>rounding</t>
        </is>
      </c>
      <c r="C88" t="inlineStr">
        <is>
          <t>Release 3.20.51; * Release 3.20.51 (3915617d6e). * Fix rounding issue when propagating order/checkout level discount on lines (#17004) (884120791f). * Optimize ProductVariantUpdate mutation (#16981) (5621869e2c).</t>
        </is>
      </c>
      <c r="D88" t="inlineStr">
        <is>
          <t>pr_corpus</t>
        </is>
      </c>
      <c r="E88">
        <f>HYPERLINK("https://github.com/saleor/saleor/pull/17031", "https://github.com/saleor/saleor/pull/17031")</f>
        <v/>
      </c>
      <c r="F88" t="inlineStr"/>
      <c r="G88" t="inlineStr"/>
      <c r="H88" t="inlineStr"/>
    </row>
    <row r="89">
      <c r="A89" t="n">
        <v>169</v>
      </c>
      <c r="B89" t="inlineStr">
        <is>
          <t>tolerance</t>
        </is>
      </c>
      <c r="C89" t="inlineStr">
        <is>
          <t>2 support in Requests, pip, cloud SDKs, and thousands of other projects &lt;a href="https://opencollective.com/urllib3"&gt;please consider contributing financially&lt;/a&gt; to ensure HTTP/2 support is developed sustainably and maintained for the long-haul.&lt;/p&gt;. &lt;p&gt;Thank you for your support.&lt;/p&gt;. &lt;h2&gt;Features&lt;/h2&gt;. &lt;ul&gt;. &lt;li&gt;Added support for Python 3.13. (&lt;a href="https://redirect.github.com/urllib3/urllib3/issues/3473"&gt;#3473&lt;/a&gt;)&lt;/li&gt;. &lt;/ul&gt;. &lt;h2&gt;Bugfixes&lt;/h2&gt;. &lt;ul&gt;. &lt;li&gt;Fixed the default encoding of chunked request bodies to be UTF-8 instead of ISO-8859-1. All other methods of supplying a request body already use UTF-8 starting in urllib3 v2.0. (&lt;a href="https://redirect.github.com/urllib3/urllib3/issues/3053"&gt;#3053&lt;/a&gt;)&lt;/li&gt;. &lt;li&gt;Fixed ResourceWarning on CONNECT with Python &amp;lt; 3.11.4 by backporting &lt;a href="https://redirect.github.com/python/cpython/issues/103472"&gt;python/cpython#103472&lt;/a&gt;. (`&lt;a href="https://redirect.github.com/urllib3/urllib3/issues/3252"&gt;#3252&lt;/a&gt;)&lt;/li&gt;. &lt;li&gt;Adjust tolerance for floating-point comparison on Windows to avoid flakiness in CI (&lt;a href="https://redirect.github.com/urllib3/urllib3/issues/3413"&gt;#3413&lt;/a&gt;)&lt;/li&gt;. &lt;li&gt;Fixed a crash where certain standard library hash functions were absent in restricted environments. (&lt;a href="https://redirect.github.com/urllib3/urllib3/issues/3432"&gt;#3432&lt;/a&gt;)&lt;/li&gt;. &lt;li&gt;Fixed mypy error when adding to &lt;code&gt;HTTPConnection.default_socket_options&lt;/code&gt;. (&lt;a href="https://redirect.github.com/urllib3/urllib3/issues/3448"&gt;#3448&lt;/a&gt;)&lt;/li&gt;. &lt;/ul&gt;. &lt;h2&gt;HTTP/2 (experimental)&lt;/h2&gt;. &lt;p&gt;HTTP/2 support is still in early development.&lt;/p&gt;. &lt;ul&gt;. &lt;li&gt;Excluded Transfer-Encoding: chunked from HTTP/2 request body (&lt;a href="https://redirect.github.com/urllib3/urllib3/issues/3425"&gt;#3425&lt;/a&gt;)&lt;/li&gt;. &lt;li&gt;Added version checking for &lt;code&gt;h2&lt;/code&gt; (&lt;a href="https://pypi.org/project/h2/"&gt;https://pypi.org/project/h2/&lt;/a&gt;) usage. Now only accepting supported h2 major version 4.x.x. (&lt;a href="https://redirect.github.com/urllib3/urllib3/is</t>
        </is>
      </c>
      <c r="D89" t="inlineStr">
        <is>
          <t>pr_corpus</t>
        </is>
      </c>
      <c r="E89">
        <f>HYPERLINK("https://github.com/saleor/saleor/pull/17187", "https://github.com/saleor/saleor/pull/17187")</f>
        <v/>
      </c>
      <c r="F89" t="inlineStr"/>
      <c r="G89" t="inlineStr"/>
      <c r="H89" t="inlineStr"/>
    </row>
    <row r="90">
      <c r="A90" t="n">
        <v>170</v>
      </c>
      <c r="B90" t="inlineStr">
        <is>
          <t>tolerance</t>
        </is>
      </c>
      <c r="C90" t="inlineStr">
        <is>
          <t>m/urllib3/urllib3/issues/3489) &amp;lt;https://github.com/urllib3/urllib3/issues/3489&amp;gt;&lt;/code&gt;__)&lt;/li&gt;. &lt;/ul&gt;. &lt;h2&gt;Deprecations and Removals&lt;/h2&gt;. &lt;ul&gt;. &lt;li&gt;Removed support for Python 3.8. (&lt;code&gt;[#3492](https://github.com/urllib3/urllib3/issues/3492) &amp;lt;https://github.com/urllib3/urllib3/issues/3492&amp;gt;&lt;/code&gt;__)&lt;/li&gt;. &lt;/ul&gt;. &lt;h1&gt;2.2.3 (2024-09-12)&lt;/h1&gt;. &lt;h2&gt;Features&lt;/h2&gt;. &lt;ul&gt;. &lt;li&gt;Added support for Python 3.13. (&lt;code&gt;[#3473](https://github.com/urllib3/urllib3/issues/3473) &amp;lt;https://github.com/urllib3/urllib3/issues/3473&amp;gt;&lt;/code&gt;__)&lt;/li&gt;. &lt;/ul&gt;. &lt;h2&gt;Bugfixes&lt;/h2&gt;. &lt;ul&gt;. &lt;li&gt;Fixed the default encoding of chunked request bodies to be UTF-8 instead of ISO-8859-1. All other methods of supplying a request body already use UTF-8 starting in urllib3 v2.0. (&lt;code&gt;[#3053](https://github.com/urllib3/urllib3/issues/3053) &amp;lt;https://github.com/urllib3/urllib3/issues/3053&amp;gt;&lt;/code&gt;__)&lt;/li&gt;. &lt;li&gt;Fixed ResourceWarning on CONNECT with Python &lt;!-- raw HTML omitted --&gt;`__)&lt;/li&gt;. &lt;li&gt;Adjust tolerance for floating-point comparison on Windows to avoid flakiness in CI (&lt;code&gt;[#3413](https://github.com/urllib3/urllib3/issues/3413) &amp;lt;https://github.com/urllib3/urllib3/issues/3413&amp;gt;&lt;/code&gt;__)&lt;/li&gt;. &lt;li&gt;Fixed a crash where certain standard library hash functions were absent in restricted environments. (&lt;code&gt;[#3432](https://github.com/urllib3/urllib3/issues/3432) &amp;lt;https://github.com/urllib3/urllib3/issues/3432&amp;gt;&lt;/code&gt;__)&lt;/li&gt;. &lt;li&gt;Fixed mypy error when adding to &lt;code&gt;HTTPConnection.default_socket_options&lt;/code&gt;. (&lt;code&gt;[#3448](https://github.com/urllib3/urllib3/issues/3448) &amp;lt;https://github.com/urllib3/urllib3/issues/3448&amp;gt;&lt;/code&gt;__)&lt;/li&gt;. &lt;/ul&gt;. &lt;h2&gt;HTTP/2 (experimental)&lt;/h2&gt;. &lt;p&gt;HTTP/2 support is still in early development.&lt;/p&gt;. &lt;ul&gt;. &lt;li&gt;Excluded Transfer-Encoding: chunked from HTTP/2 request body (&lt;code&gt;[#3425](https://github.com/urllib3/urllib3/issues/3425) &amp;lt;https://github.com/urllib3/urllib3/issues/3425&amp;gt;&lt;/code&gt;__)&lt;/li&gt;. &lt;li&gt;Added version checking for &lt;code&gt;</t>
        </is>
      </c>
      <c r="D90" t="inlineStr">
        <is>
          <t>pr_corpus</t>
        </is>
      </c>
      <c r="E90">
        <f>HYPERLINK("https://github.com/saleor/saleor/pull/17187", "https://github.com/saleor/saleor/pull/17187")</f>
        <v/>
      </c>
      <c r="F90" t="inlineStr"/>
      <c r="G90" t="inlineStr"/>
      <c r="H90" t="inlineStr"/>
    </row>
    <row r="91">
      <c r="A91" t="n">
        <v>195</v>
      </c>
      <c r="B91" t="inlineStr">
        <is>
          <t>Rounding</t>
        </is>
      </c>
      <c r="C91" t="inlineStr">
        <is>
          <t>Fixes #7228: Round °F temperature to one decimal place; ### Fixes: #7228 . Rounding the °F temperature to the first decimal place. before:. ![image](https://user-images.githubusercontent.com/23289491/133983723-f3a00209-f646-462a-8dac-2bdd80091e60.png). after:. ![temp](https://user-images.githubusercontent.com/23289491/133983786-02eb1cbd-3ada-4941-b4a2-95196a81735d.png). Rounding required for °F temperature conversion in Napalm device status tab; ### NetBox version. v3.0.2. ### Python version. 3.8. ### Steps to Reproduce. 1. Configure napalm. 2. Go to a napalm-enabled device which reports temperature (mine's a Mikrotik RB4011). 3. Go to the Status tab: `/dcim/devices/&lt;N&gt;/status/`. 4. Look at the °F temperature conversion. ### Expected Behavior. °F temperature to one decimal place at most. ### Observed Behavior. I see `42 °C 107.60000000000001 °F`. ![image](https://user-images.githubusercontent.com/44789/132686466-4501870e-9c72-473f-a87c-e65f2bfd6210.png). This isn't always the case - e.g. on another device I see `51 °C 123.8 °F`. @jeremystretch I would like to provide a pr for this issue</t>
        </is>
      </c>
      <c r="D91" t="inlineStr">
        <is>
          <t>pr_corpus</t>
        </is>
      </c>
      <c r="E91">
        <f>HYPERLINK("https://github.com/netbox-community/netbox/pull/7307", "https://github.com/netbox-community/netbox/pull/7307")</f>
        <v/>
      </c>
      <c r="F91" t="inlineStr"/>
      <c r="G91" t="inlineStr"/>
      <c r="H91" t="inlineStr"/>
    </row>
    <row r="92">
      <c r="A92" t="n">
        <v>196</v>
      </c>
      <c r="B92" t="inlineStr">
        <is>
          <t>Rounding</t>
        </is>
      </c>
      <c r="C92" t="inlineStr">
        <is>
          <t>Fixes #7228: Round °F temperature to one decimal place; ### Fixes: #7228 . Rounding the °F temperature to the first decimal place. before:. ![image](https://user-images.githubusercontent.com/23289491/133983723-f3a00209-f646-462a-8dac-2bdd80091e60.png). after:. ![temp](https://user-images.githubusercontent.com/23289491/133983786-02eb1cbd-3ada-4941-b4a2-95196a81735d.png). Rounding required for °F temperature conversion in Napalm device status tab; ### NetBox version. v3.0.2. ### Python version. 3.8. ### Steps to Reproduce. 1. Configure napalm. 2. Go to a napalm-enabled device which reports temperature (mine's a Mikrotik RB4011). 3. Go to the Status tab: `/dcim/devices/&lt;N&gt;/status/`. 4. Look at the °F temperature conversion. ### Expected Behavior. °F temperature to one decimal place at most. ### Observed Behavior. I see `42 °C 107.60000000000001 °F`. ![image](https://user-images.githubusercontent.com/44789/132686466-4501870e-9c72-473f-a87c-e65f2bfd6210.png). This isn't always the case - e.g. on another device I see `51 °C 123.8 °F`. @jeremystretch I would like to provide a pr for this issue</t>
        </is>
      </c>
      <c r="D92" t="inlineStr">
        <is>
          <t>pr_corpus</t>
        </is>
      </c>
      <c r="E92">
        <f>HYPERLINK("https://github.com/netbox-community/netbox/pull/7307", "https://github.com/netbox-community/netbox/pull/7307")</f>
        <v/>
      </c>
      <c r="F92" t="inlineStr"/>
      <c r="G92" t="inlineStr"/>
      <c r="H92" t="inlineStr"/>
    </row>
    <row r="93">
      <c r="A93" t="n">
        <v>204</v>
      </c>
      <c r="B93" t="inlineStr">
        <is>
          <t>rounding</t>
        </is>
      </c>
      <c r="C93" t="inlineStr">
        <is>
          <t xml:space="preserve"> policy requires that a feature request or bug. report be opened for approval prior to filing a pull request. This. helps avoid wasting time and effort on something that we might not. be able to accept. Please indicate the relevant feature request or bug report below. IF YOUR PULL REQUEST DOES NOT REFERENCE AN ACCEPTED BUG REPORT OR. FEATURE REQUEST, IT WILL BE MARKED AS INVALID AND CLOSED. --&gt;. ### Fixes: #8232 . &lt;!--. Please include a summary of the proposed changes below. --&gt;. Thanks for your work on this @tranthang2404! Show full 100% utilization bar in a different color from 99.9%; ### NetBox version. v3.1.4. ### Feature type. Change to existing functionality. ### Proposed functionality. I propose when utilization is full, i.e. there is nothing free left, the utilization bar would not show the same red as it shows for 90% or 99.9%. . Instead it could show a (slightly) different color, say brighter/darker red or purple. ### Use case. Make it easy for human operator to distinguish from the utilization bar whether utilization is totally full 100%, or not totally full &lt;100%. Currently the operator cannot just scan the list of utilization bars for whether something is 100% full or almost full because the bar has the same color and may display too similar bar length for 99%/99.9% and 100%. 100% is a slightly special case since there is nothing free left inside, so indicate that to the operator for spotting it easily. ### Database changes. None. ### External dependencies. None. The `utilization_graph` tag used to render these graphs currently supports warning (yellow) and danger (red) thresholds; these default to 75 and 90, respectively. It should be simple to extend this to include a special style/color for 100 values, although we might also need to look into rounding (e.g. 99.99% not being the same as 100%). This works really well, thank you! Scrolling the prefix list now it is immediately obvious which ones are 100% used and it takes about 0% of cognitive capacity.</t>
        </is>
      </c>
      <c r="D93" t="inlineStr">
        <is>
          <t>pr_corpus</t>
        </is>
      </c>
      <c r="E93">
        <f>HYPERLINK("https://github.com/netbox-community/netbox/pull/8816", "https://github.com/netbox-community/netbox/pull/8816")</f>
        <v/>
      </c>
      <c r="F93" t="inlineStr"/>
      <c r="G93" t="inlineStr"/>
      <c r="H93" t="inlineStr"/>
    </row>
    <row r="94">
      <c r="A94" t="n">
        <v>206</v>
      </c>
      <c r="B94" t="inlineStr">
        <is>
          <t>short circuits</t>
        </is>
      </c>
      <c r="C94" t="inlineStr">
        <is>
          <t xml:space="preserve">Fixes #9001 &amp; #9190 - Add form validation to model installation; ### Fixes: #9190. Raises a ValidationError whenever installation would cause a foreign key violation. I tested all combinations I could think of. It short circuits on the first error. Batching all errors would cause a huge error message in most cases. Excellent, thanks @kkthxbye-code! Module creation should fail validation when {module} token is present in a componnet name but no position is set on the bay; ### NetBox version. v3.2.1. ### Python version. 3.8. ### Steps to Reproduce. 1. Create a device with module bays, I had 2 module bays with name `ct0` and `ct1`. 2. Create a module type with interfaces named `{module}.eth0`. 3. Add the new module to a module bay in the device. 4. Add a second module to the second module bay. ### Expected Behavior. 1. The placeholder should be replaced by module name resulting in `ct0.eth0`. 2. The second module should be placed and the interface name should result in `ct1.eth0`. ### Observed Behavior. 1. First module creates an interface named `.eth0`. 2. Second module cannot be created. Error: . ```. &lt;class 'django.db.utils.IntegrityError'&gt;. duplicate key value violates unique constraint "dcim_interface_device_id_name_bffc4ec4_uniq". DETAIL: Key (device_id, name)=(4478, .eth0) already exists. Python version: 3.8.10. NetBox version: 3.2.1. ```. Did you put any value in the "Position" field when creating the module slots? I had a same error and it was due to the "Position" field not filled. Maybe Position should be mandatory. (Edit: I was to open an issue for this, but @goebelmeier had opened one already). &gt; Did you put any value in the "Position" field when creating the module slots? &gt; . &gt; I had a same error and it was due to the "Position" field not filled. Maybe Position should be mandatory. That was the issue, thank you @benhur1999 ! So from my point of view, position should be mandatory too. The position field is optional because some devices may have unnumbered </t>
        </is>
      </c>
      <c r="D94" t="inlineStr">
        <is>
          <t>pr_corpus</t>
        </is>
      </c>
      <c r="E94">
        <f>HYPERLINK("https://github.com/netbox-community/netbox/pull/9331", "https://github.com/netbox-community/netbox/pull/9331")</f>
        <v/>
      </c>
      <c r="F94" t="inlineStr"/>
      <c r="G94" t="inlineStr"/>
      <c r="H94" t="inlineStr"/>
    </row>
    <row r="95">
      <c r="A95" t="n">
        <v>211</v>
      </c>
      <c r="B95" t="inlineStr">
        <is>
          <t>rounding</t>
        </is>
      </c>
      <c r="C95" t="inlineStr">
        <is>
          <t>.com/netbox-community/netbox/issues/10352) - Omit extraneous URL query attributes during search. * [#10465](https://github.com/netbox-community/netbox/issues/10465) - Improve formatting of device heights and rack positions. ### Bug Fixes. * [#9497](https://github.com/netbox-community/netbox/issues/9497) - Adjust non-racked device filter on site and location detailed view. * [#10408](https://github.com/netbox-community/netbox/issues/10408) - Fix validation when attempting to add redundant contact assignments. * [#10423](https://github.com/netbox-community/netbox/issues/10423) - Enforce object type validation when creating journal entries. * [#10435](https://github.com/netbox-community/netbox/issues/10435) - Fix exception when filtering VLANs by virtual machine with no cluster assigned. * [#10439](https://github.com/netbox-community/netbox/issues/10439) - Fix form widget styling for DeviceType airflow field. * [#10445](https://github.com/netbox-community/netbox/issues/10445) - Avoid rounding virtual machine memory values. * [#10460](https://github.com/netbox-community/netbox/issues/10460) - Restore missing connection details for device components. * [#10461](https://github.com/netbox-community/netbox/issues/10461) - Enable filtering by read-only custom fields in the UI. * [#10470](https://github.com/netbox-community/netbox/issues/10470) - Omit read-only custom fields from CSV import forms. * [#10480](https://github.com/netbox-community/netbox/issues/10480) - Cable trace SVG links should not force a new window. * [#10491](https://github.com/netbox-community/netbox/issues/10491) - Clarify representation of blocking contact assignments during contact deletion. * [#10513](https://github.com/netbox-community/netbox/issues/10513) - Disable the reassignment of a module to a new device. * [#10517](https://github.com/netbox-community/netbox/issues/10517) - Automatically inherit site assignment from cluster when creating a virtual machine. * [#10559](https://github.com/netbox-c</t>
        </is>
      </c>
      <c r="D95" t="inlineStr">
        <is>
          <t>pr_corpus</t>
        </is>
      </c>
      <c r="E95">
        <f>HYPERLINK("https://github.com/netbox-community/netbox/pull/10570", "https://github.com/netbox-community/netbox/pull/10570")</f>
        <v/>
      </c>
      <c r="F95" t="inlineStr"/>
      <c r="G95" t="inlineStr"/>
      <c r="H95" t="inlineStr"/>
    </row>
    <row r="96">
      <c r="A96" t="n">
        <v>213</v>
      </c>
      <c r="B96" t="inlineStr">
        <is>
          <t>already sorted</t>
        </is>
      </c>
      <c r="C96" t="inlineStr">
        <is>
          <t xml:space="preserve">he list is sorted by any column other than IP addresses. When sorted by IP addresses the would rows make sense, otherwise they don't - or am I missing something? Removing the sorting by clicking on "x" indeed works around the problem. The question is, however, why the list initially came up sorted by "status" when I first opened it ... is the sorting stored somewhere? When I open the list of IPs for other prefixes there is no sorting enabled by default. . [Edit] The list came up sorted by IP address, not by status ... I was fooled (again) by the red "x" being displayed next to "status" when actually it is referring to the column left of it. . &gt; When sorted by IP addresses the would rows make sense, otherwise they don't - or am I missing something? I can't remember exactly (so don't hold me to this), but I believe it's a question of it being hard to implement with the way ordering and the addition of the available IP rows work. The solution is a compromise as the default sort is already sorted by IP. The thing that would be missing is a reversed sort by IP address, but the amount of work required is probably not worth it. . &gt; The question is, however, why the list initially came up sorted by "status" when I first opened it ... is the sorting stored somewhere? Yes all sorting (and chosen columns) is stored on a user-basis. You can see them and reset them in the bottom of the preference view: /user/preferences/. That makes sense, thanks for the information. I agree, having the available IP rows as long as the sorting is by IP address would be nice, though it's certainly not worth a major effort. &gt; I believe it's a question of it being hard to implement with the way ordering and the addition of the available IP rows work. Pretty much. We just don't have a great mechanism for annotating available IPs in between IPAddress records. Fixing the bug itself is a bit tricky because we need to infer how the table is ordered to prepare the data, but we can't initialize the table </t>
        </is>
      </c>
      <c r="D96" t="inlineStr">
        <is>
          <t>pr_corpus</t>
        </is>
      </c>
      <c r="E96">
        <f>HYPERLINK("https://github.com/netbox-community/netbox/pull/12820", "https://github.com/netbox-community/netbox/pull/12820")</f>
        <v/>
      </c>
      <c r="F96" t="inlineStr"/>
      <c r="G96" t="inlineStr"/>
      <c r="H96" t="inlineStr"/>
    </row>
    <row r="97">
      <c r="A97" t="n">
        <v>214</v>
      </c>
      <c r="B97" t="inlineStr">
        <is>
          <t>rounding</t>
        </is>
      </c>
      <c r="C97" t="inlineStr">
        <is>
          <t>Round rack power utilization to nearest 0.1%; ### Fixes: #12838. Change `int(...)` to `round(..., 1)` for consistency with power-feed level display, and because rendering includes one decimal place of percentage already. Thanks @candlerb! Wrong rounding in rack-level power utilization figure; ### NetBox version. v3.5.3. ### Python version. 3.8. ### Steps to Reproduce. 1. Create a power feed and some devices in a rack, such that the power utilization on the power feed is 2.5% - specific instructions in discussion #12837. 2. Look at the power feed utilization. 3. Look at the rack level power utilization. ### Expected Behavior. Both to show the same. ### Observed Behavior. Power-feed utilization shows as "2.5%". ![](https://user-images.githubusercontent.com/44789/244380583-33a6e41e-2c5a-41fa-9744-4df1e386cab3.png). But rack-level utilization power shows as "2.0%". ![](https://user-images.githubusercontent.com/44789/244382228-41acdf97-60e4-4e2c-a3ac-802ee4809d37.png). The problem is that percentage() in `netbox/utilities/templatetags/helpers.py` rounds to nearest 0.1%. ```. return round(x / y * 100, 1). ```. Whereas Rack.get_power_utilization in netbox/dcim/models/racks.py rounds down to integer:. ```. return int(allocated_draw / available_power_total * 100). ```.</t>
        </is>
      </c>
      <c r="D97" t="inlineStr">
        <is>
          <t>pr_corpus</t>
        </is>
      </c>
      <c r="E97">
        <f>HYPERLINK("https://github.com/netbox-community/netbox/pull/12839", "https://github.com/netbox-community/netbox/pull/12839")</f>
        <v/>
      </c>
      <c r="F97" t="inlineStr"/>
      <c r="G97" t="inlineStr"/>
      <c r="H97" t="inlineStr"/>
    </row>
    <row r="98">
      <c r="A98" t="n">
        <v>215</v>
      </c>
      <c r="B98" t="inlineStr">
        <is>
          <t>rounding</t>
        </is>
      </c>
      <c r="C98" t="inlineStr">
        <is>
          <t>Release v3.5.4; ### Enhancements. * [#12828](https://github.com/netbox-community/netbox/issues/12828) - Define colors for staged change action choices. * [#12847](https://github.com/netbox-community/netbox/issues/12847) - Include "add" button on all device &amp; virtual machine component list views. * [#12862](https://github.com/netbox-community/netbox/issues/12862) - Add menu navigation button to add wireless links directly. * [#12865](https://github.com/netbox-community/netbox/issues/12865) - Add "add" buttons for reports &amp; scripts to navigation menu. ### Bug Fixes. * [#12474](https://github.com/netbox-community/netbox/issues/12474) - Update cable terminations when assigning a location to a new site. * [#12622](https://github.com/netbox-community/netbox/issues/12622) - Permit the assignment of non-site VLANs to prefixes assigned to a site. * [#12682](https://github.com/netbox-community/netbox/issues/12682) - Correct OpenAPI schema for connected device API endpoint. * [#12687](https://github.com/netbox-community/netbox/issues/12687) - Allow the assignment of all /31 IP addresses to interfaces. * [#12818](https://github.com/netbox-community/netbox/issues/12818) - Fix permissions evaluation when queuing a data sync job. * [#12822](https://github.com/netbox-community/netbox/issues/12822) - Fix encoding of whitespace in custom link URLs. * [#12838](https://github.com/netbox-community/netbox/issues/12838) - Correct rounding of rack power utilization values. * [#12845](https://github.com/netbox-community/netbox/issues/12845) - Fix pagination of objects for related IP addresses table. * [#12850](https://github.com/netbox-community/netbox/issues/12850) - Fix table configuration modal for the contact assignments list. * [#12885](https://github.com/netbox-community/netbox/issues/12885) - Permit mounting of devices in rack unit 100. * [#12914](https://github.com/netbox-community/netbox/issues/12914) - Clear stored ordering from user config when cleared by request</t>
        </is>
      </c>
      <c r="D98" t="inlineStr">
        <is>
          <t>pr_corpus</t>
        </is>
      </c>
      <c r="E98">
        <f>HYPERLINK("https://github.com/netbox-community/netbox/pull/12946", "https://github.com/netbox-community/netbox/pull/12946")</f>
        <v/>
      </c>
      <c r="F98" t="inlineStr"/>
      <c r="G98" t="inlineStr"/>
      <c r="H98" t="inlineStr"/>
    </row>
    <row r="99">
      <c r="A99" t="n">
        <v>217</v>
      </c>
      <c r="B99" t="inlineStr">
        <is>
          <t>rounding</t>
        </is>
      </c>
      <c r="C99" t="inlineStr">
        <is>
          <t>15524 round iprange utilization; ### Fixes: #15524 . Change utilization for IPRange from truncating to rounding. IP range utilization bar being rounded down; ### Deployment Type. Self-hosted. ### NetBox Version. v3.7.4. ### Python Version. 3.10. ### Steps to Reproduce. The utilization bar for IP ranges is not behaving the same way as for prefixes. Decimal digits are apparently being rounded down to the next integer. 1. Create an IP range, let's say 1.1.1.1-254/24. 2. Create an IP in that range. ### Expected Behavior. Utilization shows 0.4% (and indeed this is shown for the **prefix** without the range and only the solitary IP). 2 IPs 0.8%. 3 IPs 1.2%. etc. ### Observed Behavior. Utilization shows 0.0%. 2 IPs 0.0%. 3 IPs 1.0%. etc.</t>
        </is>
      </c>
      <c r="D99" t="inlineStr">
        <is>
          <t>pr_corpus</t>
        </is>
      </c>
      <c r="E99">
        <f>HYPERLINK("https://github.com/netbox-community/netbox/pull/15734", "https://github.com/netbox-community/netbox/pull/15734")</f>
        <v/>
      </c>
      <c r="F99" t="inlineStr"/>
      <c r="G99" t="inlineStr"/>
      <c r="H99" t="inlineStr"/>
    </row>
    <row r="100">
      <c r="A100" t="n">
        <v>218</v>
      </c>
      <c r="B100" t="inlineStr">
        <is>
          <t>rounding</t>
        </is>
      </c>
      <c r="C100" t="inlineStr">
        <is>
          <t>](https://github.com/netbox-community/netbox/issues/15894) - Cache the generated API schema definition for shorter loading times. ### Bug Fixes. * [#11460](https://github.com/netbox-community/netbox/issues/11460) - Fix AttributeError exception when editing a cable with only one end terminated. * [#13712](https://github.com/netbox-community/netbox/issues/13712) - Fix row highlighting for device interface list display. * [#13806](https://github.com/netbox-community/netbox/issues/13806) - Fix "mark" button tooltip on button activation for device interface list display. * [#13922](https://github.com/netbox-community/netbox/issues/13922) - Fix SVG drawing error on multiple termination trace with multiple devices. * [#14241](https://github.com/netbox-community/netbox/issues/14241) - Fix random interface swap when performing cable trace with multiple termination. * [#14852](https://github.com/netbox-community/netbox/issues/14852) - Fix NoReverseMatch exception when viewing an event rule which references a deleted custom script. * [#15524](https://github.com/netbox-community/netbox/issues/15524) - Fix rounding error when reporting IP range utilization. * [#15548](https://github.com/netbox-community/netbox/issues/15548) - Ignore many-to-many mappings when checking dependencies of an object being deleted. * [#15845](https://github.com/netbox-community/netbox/issues/15845) - Avoid extraneous database queries when fetching assigned IP addresses via REST API. * [#15872](https://github.com/netbox-community/netbox/issues/15872) - `BANNER_MAINTENANCE` content should permit custom HTML. * [#15891](https://github.com/netbox-community/netbox/issues/15891) - Ensure deterministic ordering for scripts &amp; reports. * [#15896](https://github.com/netbox-community/netbox/issues/15896) - Fix retention of default value when editing a custom JSON field. * [#15899](https://github.com/netbox-community/netbox/issues/15899) - Fix exception when enabling the tags column on the L2VPN terminations table</t>
        </is>
      </c>
      <c r="D100" t="inlineStr">
        <is>
          <t>pr_corpus</t>
        </is>
      </c>
      <c r="E100">
        <f>HYPERLINK("https://github.com/netbox-community/netbox/pull/15911", "https://github.com/netbox-community/netbox/pull/15911")</f>
        <v/>
      </c>
      <c r="F100" t="inlineStr"/>
      <c r="G100" t="inlineStr"/>
      <c r="H100" t="inlineStr"/>
    </row>
    <row r="101">
      <c r="A101" t="n">
        <v>220</v>
      </c>
      <c r="B101" t="inlineStr">
        <is>
          <t>does not recompute</t>
        </is>
      </c>
      <c r="C101" t="inlineStr">
        <is>
          <t>ther dated bug report. &gt; Jeremy made clear that you should not do this: https://github.com/netbox-community/netbox/issues/14137#issuecomment-1841141282. This comment is on an issue concerning NetBox v3.6. On the current NetBox release (v4.4), modifying a cable's terminations via the REST API is supported. Deleting the B terminations from a cable:. ```. curl -X PATCH \. -H "Authorization: Token $TOKEN" \. -H "Content-Type: application/json" \. -H "Accept: application/json; indent=4" \. http://netbox:8000/api/dcim/cables/145/ \. --data '{. "b_terminations": []. }'. ```. Setting a new B termination:. ```. curl -X PATCH \. -H "Authorization: Token $TOKEN" \. -H "Content-Type: application/json" \. -H "Accept: application/json; indent=4" \. http://netbox:8000/api/dcim/cables/145/ \. --data '{. "b_terminations": [. {. "object_type": "dcim.interface",. "object_id": 1677. }. ]. }'. ```. This approach ensures that the cable paths in either direction are updated appropriately. Updating cable terminations directly via the `/api/dim/cable-terminations/` REST API endpoint does not recompute the paths, because the `trace_paths` signal is emitted only by `Cable.save()`. We might consider limiting the mutability of cable terminations via the dedicated endpoint to avoid confusion, but that's another discussion, and would result in a breaking change which must be explored. &gt; We might consider limiting the mutability of cable terminations via the dedicated endpoint to avoid confusion, but that's another discussion, and would result in a breaking change which must be explored. I've opened FR #20295 to propose this change. I'm going to close this issue as we've decided to make the cable terminations endpoint read-only per #20295, which will resolve this bug indirectly. Users are advised to modify cable terminations via the cables endpoint at `/api/dcim/cables/` to avoid the bug captured here. Hi, thank you for your answer on the issue. Will change my setup to no longer use that endpoint.</t>
        </is>
      </c>
      <c r="D101" t="inlineStr">
        <is>
          <t>pr_corpus</t>
        </is>
      </c>
      <c r="E101">
        <f>HYPERLINK("https://github.com/netbox-community/netbox/pull/16639", "https://github.com/netbox-community/netbox/pull/16639")</f>
        <v/>
      </c>
      <c r="F101" t="inlineStr"/>
      <c r="G101" t="inlineStr"/>
      <c r="H101" t="inlineStr"/>
    </row>
    <row r="102">
      <c r="A102" t="n">
        <v>224</v>
      </c>
      <c r="B102" t="inlineStr">
        <is>
          <t>rounding</t>
        </is>
      </c>
      <c r="C102" t="inlineStr">
        <is>
          <t>etbox-community/netbox/issues/17097) - Record static object representation when calling `NotificationGroup.notify()`. * [#17098](https://github.com/netbox-community/netbox/issues/17098) - Prevent automatic deletion of related notifications when deleting an object. * [#17159](https://github.com/netbox-community/netbox/issues/17159) - Correct file paths in plugin installation instructions. * [#17163](https://github.com/netbox-community/netbox/issues/17163) - Fix filtering of related services under IP address view. * [#17169](https://github.com/netbox-community/netbox/issues/17169) - Avoid duplicating catalog listings for installed plugins. * [#17301](https://github.com/netbox-community/netbox/issues/17301) - Correct styling of the edit &amp; delete buttons for custom script modules. * [#17302](https://github.com/netbox-community/netbox/issues/17302) - Fix log level filtering support for custom script messages. * [#17306](https://github.com/netbox-community/netbox/issues/17306) - Correct rounding of reported VLAN group utilization. ### Plugins. * [#15692](https://github.com/netbox-community/netbox/issues/15692) - Introduce improved plugin support for background jobs. * [#16359](https://github.com/netbox-community/netbox/issues/16359) - Enable plugins to embed content in the top navigation bar. * [#16726](https://github.com/netbox-community/netbox/issues/16726) - Extend `PluginTemplateExtension` to enable registering multiple models. * [#16776](https://github.com/netbox-community/netbox/issues/16776) - Add an `alerts()` method to `PluginTemplateExtension` for embedding important information on object views. * [#16886](https://github.com/netbox-community/netbox/issues/16886) - Introduce a mechanism for plugins to register custom event types (for use with user notifications). ### Other Changes. * [#14692](https://github.com/netbox-community/netbox/issues/14692) - Change the atomic unit for virtual disks from 1GB to 1MB. * [#14861](https://github.com/netbox-community/netbox/is</t>
        </is>
      </c>
      <c r="D102" t="inlineStr">
        <is>
          <t>pr_corpus</t>
        </is>
      </c>
      <c r="E102">
        <f>HYPERLINK("https://github.com/netbox-community/netbox/pull/17350", "https://github.com/netbox-community/netbox/pull/17350")</f>
        <v/>
      </c>
      <c r="F102" t="inlineStr"/>
      <c r="G102" t="inlineStr"/>
      <c r="H102" t="inlineStr"/>
    </row>
    <row r="103">
      <c r="A103" t="n">
        <v>228</v>
      </c>
      <c r="B103" t="inlineStr">
        <is>
          <t>does not recompute</t>
        </is>
      </c>
      <c r="C103" t="inlineStr">
        <is>
          <t>ther dated bug report. &gt; Jeremy made clear that you should not do this: https://github.com/netbox-community/netbox/issues/14137#issuecomment-1841141282. This comment is on an issue concerning NetBox v3.6. On the current NetBox release (v4.4), modifying a cable's terminations via the REST API is supported. Deleting the B terminations from a cable:. ```. curl -X PATCH \. -H "Authorization: Token $TOKEN" \. -H "Content-Type: application/json" \. -H "Accept: application/json; indent=4" \. http://netbox:8000/api/dcim/cables/145/ \. --data '{. "b_terminations": []. }'. ```. Setting a new B termination:. ```. curl -X PATCH \. -H "Authorization: Token $TOKEN" \. -H "Content-Type: application/json" \. -H "Accept: application/json; indent=4" \. http://netbox:8000/api/dcim/cables/145/ \. --data '{. "b_terminations": [. {. "object_type": "dcim.interface",. "object_id": 1677. }. ]. }'. ```. This approach ensures that the cable paths in either direction are updated appropriately. Updating cable terminations directly via the `/api/dim/cable-terminations/` REST API endpoint does not recompute the paths, because the `trace_paths` signal is emitted only by `Cable.save()`. We might consider limiting the mutability of cable terminations via the dedicated endpoint to avoid confusion, but that's another discussion, and would result in a breaking change which must be explored. &gt; We might consider limiting the mutability of cable terminations via the dedicated endpoint to avoid confusion, but that's another discussion, and would result in a breaking change which must be explored. I've opened FR #20295 to propose this change. I'm going to close this issue as we've decided to make the cable terminations endpoint read-only per #20295, which will resolve this bug indirectly. Users are advised to modify cable terminations via the cables endpoint at `/api/dcim/cables/` to avoid the bug captured here. Hi, thank you for your answer on the issue. Will change my setup to no longer use that endpoint.</t>
        </is>
      </c>
      <c r="D103" t="inlineStr">
        <is>
          <t>pr_corpus</t>
        </is>
      </c>
      <c r="E103">
        <f>HYPERLINK("https://github.com/netbox-community/netbox/pull/19604", "https://github.com/netbox-community/netbox/pull/19604")</f>
        <v/>
      </c>
      <c r="F103" t="inlineStr"/>
      <c r="G103" t="inlineStr"/>
      <c r="H103" t="inlineStr"/>
    </row>
    <row r="104">
      <c r="A104" t="n">
        <v>231</v>
      </c>
      <c r="B104" t="inlineStr">
        <is>
          <t>return early</t>
        </is>
      </c>
      <c r="C104" t="inlineStr">
        <is>
          <t>RFC: Fixes #20290: Prevent ObjectType queries when table doesn't exist; ### Fixes: #20290. In v4.4.0, `ObjectType` became a concrete model with a database table. Signal handlers query this table during migrations, but the table doesn't exist yet during 3.7.x→4.4.0 upgrades. The query failures poison the transaction and abort migrations. This commits adds a `objecttype_table_exists()` helper and and uses it in three places:. - `has_feature()` in netbox/models/features.py. - `update_object_types()` in core/signals.py. - `Search backend cache()` in search/backends.py. If `core_objecttype` table doesn't exist, operations return early instead of querying. Once table exists, normal operation resumes. Pros. - no migration changes. - one helper function, three identical checks. - easy to test, verify, and remove later if needed. - queries PostgreSQL system catalogs for table existence - won't poison transactions. Cons. - fixes symptoms, not root cause. - touches 3 different files instead of one surgical fix. - future code querying `ObjectType` during migrations could still fail/future developers might not know to add this check in new code. - adds table introspection overhead (could cache if needed) to every `has_feature()` call. - could introspect table name from model instead of hard-coding. Other approaches considered:. 1. Squashed migrations with updated dependencies (per @pheus's comment in #20290) - Changes already-applied migrations, breaks 4.3.7 -&gt; 4.4.0 upgrades. 2. Earlier `ObjectType` table creation via dependency restructuring - Same issues as squashing, multiple upgrade paths make this impractical. 3. Global signal disconnection during migrations - Too broad, loses legitimate functionality. 4. Dual feature detection (DB + in-memory fallback) - Re-adds code we just removed in v4.4.0. 5. Lazy `ObjectType` evaluation - Doesn't address direct `ObjectType` queries in `core/signals.py` and `search/backends.py`. 6. Document intermediate upgrade step requirement - Stil</t>
        </is>
      </c>
      <c r="D104" t="inlineStr">
        <is>
          <t>pr_corpus</t>
        </is>
      </c>
      <c r="E104">
        <f>HYPERLINK("https://github.com/netbox-community/netbox/pull/20473", "https://github.com/netbox-community/netbox/pull/20473")</f>
        <v/>
      </c>
      <c r="F104" t="inlineStr"/>
      <c r="G104" t="inlineStr"/>
      <c r="H104"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2025-10-06T12:25:28Z</dcterms:created>
  <dcterms:modified xsi:type="dcterms:W3CDTF">2025-10-06T12:25:28Z</dcterms:modified>
</cp:coreProperties>
</file>