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28"/>
  <workbookPr/>
  <mc:AlternateContent xmlns:mc="http://schemas.openxmlformats.org/markup-compatibility/2006">
    <mc:Choice Requires="x15">
      <x15ac:absPath xmlns:x15ac="http://schemas.microsoft.com/office/spreadsheetml/2010/11/ac" url="/Users/danarapp/Desktop/energypattern-keyword-search/"/>
    </mc:Choice>
  </mc:AlternateContent>
  <xr:revisionPtr revIDLastSave="0" documentId="13_ncr:1_{2BFD97A2-4F9C-664F-89EC-2B72FBD39B8B}" xr6:coauthVersionLast="47" xr6:coauthVersionMax="47" xr10:uidLastSave="{00000000-0000-0000-0000-000000000000}"/>
  <bookViews>
    <workbookView xWindow="140" yWindow="920" windowWidth="29940" windowHeight="16880" activeTab="3" xr2:uid="{00000000-000D-0000-FFFF-FFFF00000000}"/>
  </bookViews>
  <sheets>
    <sheet name="git_datatransfer" sheetId="1" r:id="rId1"/>
    <sheet name="comments_datatransfer" sheetId="2" r:id="rId2"/>
    <sheet name="git_ui" sheetId="3" r:id="rId3"/>
    <sheet name="comments_ui" sheetId="4" r:id="rId4"/>
    <sheet name="git_code_optimization" sheetId="5" r:id="rId5"/>
    <sheet name="comments_code_optimization"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 i="5" l="1"/>
  <c r="E3" i="5"/>
  <c r="E4" i="5"/>
  <c r="E5" i="5"/>
  <c r="E6" i="5"/>
  <c r="E7" i="5"/>
  <c r="E8" i="5"/>
  <c r="E9" i="5"/>
  <c r="E10" i="5"/>
  <c r="E11" i="5"/>
  <c r="E12" i="5"/>
  <c r="E13" i="5"/>
  <c r="E14" i="5"/>
  <c r="E15" i="5"/>
  <c r="E16" i="5"/>
  <c r="E17" i="5"/>
  <c r="E18" i="5"/>
  <c r="E19" i="5"/>
  <c r="E20" i="5"/>
  <c r="E21" i="5"/>
  <c r="E22" i="5"/>
  <c r="E23" i="5"/>
  <c r="E24" i="5"/>
  <c r="E25" i="5"/>
  <c r="E26" i="5"/>
  <c r="E27" i="5"/>
  <c r="E28" i="5"/>
  <c r="E29" i="5"/>
  <c r="E30" i="5"/>
  <c r="E31" i="5"/>
  <c r="E32" i="5"/>
  <c r="E33" i="5"/>
  <c r="E34" i="5"/>
  <c r="E35" i="5"/>
  <c r="E36" i="5"/>
  <c r="E37" i="5"/>
  <c r="E38" i="5"/>
  <c r="E39" i="5"/>
  <c r="E40" i="5"/>
  <c r="E41" i="5"/>
  <c r="E42" i="5"/>
  <c r="E43" i="5"/>
  <c r="E44" i="5"/>
  <c r="E45" i="5"/>
  <c r="E46" i="5"/>
  <c r="E106" i="1"/>
  <c r="E4" i="6"/>
  <c r="E3" i="6"/>
  <c r="E34" i="4"/>
  <c r="E33" i="4"/>
  <c r="E32" i="4"/>
  <c r="E31" i="4"/>
  <c r="E30" i="4"/>
  <c r="E29" i="4"/>
  <c r="E28" i="4"/>
  <c r="E27" i="4"/>
  <c r="E26" i="4"/>
  <c r="E25" i="4"/>
  <c r="E24" i="4"/>
  <c r="E23" i="4"/>
  <c r="E22" i="4"/>
  <c r="E21" i="4"/>
  <c r="E20" i="4"/>
  <c r="E19" i="4"/>
  <c r="E18" i="4"/>
  <c r="E17" i="4"/>
  <c r="E16" i="4"/>
  <c r="E15" i="4"/>
  <c r="E14" i="4"/>
  <c r="E13" i="4"/>
  <c r="E12" i="4"/>
  <c r="E11" i="4"/>
  <c r="E10" i="4"/>
  <c r="E9" i="4"/>
  <c r="E8" i="4"/>
  <c r="E7" i="4"/>
  <c r="E6" i="4"/>
  <c r="E5" i="4"/>
  <c r="E4" i="4"/>
  <c r="E3" i="4"/>
  <c r="E2" i="4"/>
  <c r="E262" i="3"/>
  <c r="E261" i="3"/>
  <c r="E260" i="3"/>
  <c r="E259" i="3"/>
  <c r="E258" i="3"/>
  <c r="E257" i="3"/>
  <c r="E256" i="3"/>
  <c r="E255" i="3"/>
  <c r="E254" i="3"/>
  <c r="E253" i="3"/>
  <c r="E252" i="3"/>
  <c r="E251" i="3"/>
  <c r="E250" i="3"/>
  <c r="E249" i="3"/>
  <c r="E248" i="3"/>
  <c r="E247" i="3"/>
  <c r="E246" i="3"/>
  <c r="E245" i="3"/>
  <c r="E244" i="3"/>
  <c r="E243" i="3"/>
  <c r="E242" i="3"/>
  <c r="E241" i="3"/>
  <c r="E240" i="3"/>
  <c r="E239" i="3"/>
  <c r="E238" i="3"/>
  <c r="E237" i="3"/>
  <c r="E236" i="3"/>
  <c r="E143" i="1"/>
  <c r="E142" i="1"/>
  <c r="E141" i="1"/>
  <c r="E140" i="1"/>
  <c r="E139" i="1"/>
  <c r="E138" i="1"/>
  <c r="E137" i="1"/>
  <c r="E136" i="1"/>
  <c r="E135" i="1"/>
  <c r="E134" i="1"/>
  <c r="E133" i="1"/>
  <c r="E132" i="1"/>
  <c r="E131" i="1"/>
  <c r="E130" i="1"/>
  <c r="E129" i="1"/>
  <c r="E128" i="1"/>
  <c r="E127" i="1"/>
  <c r="E126" i="1"/>
  <c r="E125" i="1"/>
  <c r="E124" i="1"/>
  <c r="E123" i="1"/>
  <c r="E122" i="1"/>
  <c r="E121" i="1"/>
  <c r="E120" i="1"/>
  <c r="E119" i="1"/>
  <c r="E118" i="1"/>
  <c r="E117" i="1"/>
  <c r="E116" i="1"/>
  <c r="E115" i="1"/>
  <c r="E114" i="1"/>
  <c r="E113" i="1"/>
  <c r="E112" i="1"/>
  <c r="E111" i="1"/>
  <c r="E110" i="1"/>
  <c r="E109" i="1"/>
  <c r="E108" i="1"/>
  <c r="E107" i="1"/>
  <c r="E105" i="1"/>
  <c r="E104" i="1"/>
  <c r="E103" i="1"/>
  <c r="E102" i="1"/>
  <c r="E101" i="1"/>
  <c r="E100" i="1"/>
  <c r="E99" i="1"/>
  <c r="E98" i="1"/>
  <c r="E97" i="1"/>
  <c r="E96" i="1"/>
  <c r="E95" i="1"/>
</calcChain>
</file>

<file path=xl/sharedStrings.xml><?xml version="1.0" encoding="utf-8"?>
<sst xmlns="http://schemas.openxmlformats.org/spreadsheetml/2006/main" count="2245" uniqueCount="614">
  <si>
    <t>row_id</t>
  </si>
  <si>
    <t>matched_word</t>
  </si>
  <si>
    <t>sentence</t>
  </si>
  <si>
    <t>source</t>
  </si>
  <si>
    <t>url</t>
  </si>
  <si>
    <t>pattern</t>
  </si>
  <si>
    <t>bulk deletion</t>
  </si>
  <si>
    <t>Have now created https://github.com/torchbox/wagtail/pull/3035 to address this - I've adopted of @coredumperror's suggestion of making bulk deletion (i.e. the ability to delete a page with children) a separate permission type. In the default setup (and the one that I expect the vast majority of sites to keep), no 'ordinary' users are given this permission, meaning that it's available only to superusers. Feedback welcomed...</t>
  </si>
  <si>
    <t>issue_comment</t>
  </si>
  <si>
    <t>open</t>
  </si>
  <si>
    <t>false_positive</t>
  </si>
  <si>
    <t>bulk delete</t>
  </si>
  <si>
    <t>&gt; especially as deleting a page at the top of the tree can delete a hell of a lot of pages. That's only true if they have the 'bulk delete' permission, which in the default setup is only enabled for superusers.</t>
  </si>
  <si>
    <t>implementing cache</t>
  </si>
  <si>
    <t>I'm curious, has there been any attempt to move this work into some of the streamfield replacements like `wagtail-react-streamfield`? It seems the solution is to move templating and edit logic to the frontend, and then delay rendering until a new block is actually invoked. That meshes well the stated goals of React Streamfield (and my understanding is that the react streamfield implementation has become a quasi-official project, with plans to incorporate it into the core). My company has two projects that just are now effected by some of the nested slowness and would be interested in trying to implement some caching, frontend improvements, and optimization. @sect2k seems to have had some success by implementing cache logic, some of which might be migrated over to React Streamfield Are there any other efforts afoot? (We don't want to step on alternative approaches.)</t>
  </si>
  <si>
    <t>cache</t>
  </si>
  <si>
    <t xml:space="preserve"> It's missed the boat for 2.5 I'm afraid... the release candidate came out on Monday, so it'll only be receiving fixes for critical issues and regressions from 2.4. It looks like this just needs a test in https://github.com/wagtail/wagtail/blob/d8b2d087ca12840013e72d1ab1e8edc62518b5c2/wagtail/admin/tests/test_pages_views.py#L2573 to verify that a user without bulk delete permission is able to move a page with a child page.</t>
  </si>
  <si>
    <t>Thanks @browniebroke! I was just about to reply on #3969, but it looks like you beat me to it :-). I'm happy with this approach. I'm not 100% keen on 'superuser' being treated as a special case - ideally superuser would just be a shorthand for a user with full permission over everything, and any actual change in behaviour would be implemented through permission rules. (A good example of this is the 'bulk delete' permission on pages - normally this is something you'd only want to be available to superusers, but by making it an actual permission instead of hard-coding an `is_superuser` check, it leaves open the possibility of setting up an "almost-superuser" level, e.g. someone with complete administrative rights over one specific site on a multi-site Wagtail installation.) However, in this case it's hard to see how we'd go about expressing this flag in terms of "permissions", so I'm happy to adopt this as a working solution.</t>
  </si>
  <si>
    <t>add cache-control</t>
  </si>
  <si>
    <t>To further clarify, step 1 above could be replaced with an upstream cache such as cloudflare, varnish, etc. Wagtail does not seem to have an opinion on cache-control headers, which is fine. But if anyone is using an upstream cache, depending on the nature of content some pages would be cacheable, some pages would not (based on same URL but different content). Examples include pages with password view restrictions (the same url is used to serve the form and the page content) and form pages (different content depending on GET/POST, and CSRF token). Most caches should ignore the POST requests, but it is not guaranteed. My question is would it make sense to add cache-control headers to all responses, or only to responses where the instruction is not to cache? Or maybe not at all and let the developer decide? In wagtail-cache 0.4 we have solved this with a mixin that sets cache-control header as appropriate, and also allows the developer to specify a custom cache-control header on each model using the `cache_control` attribute.</t>
  </si>
  <si>
    <t>noel-ddh In answer to your questions:. &gt; a) the reason for not extending from Django ModelAdmin. The original version did! Although, that was a good few years ago. I think the decision to move away from that approach came when I wanted to make things swappable (views, and the various helpers). If you look at Django's admin implementation in any great depth, you'll see that it is a little inconsistent and not quite as modular as other parts of Django (I don't want to diss Django here - it's just very old code that has grown a lot over time). I found myself having to overwrite so much Django code to get all of my custom bits to work, that it just became counter-productive. Some of the more modular elements are still used by the wagtail version (e.g. Filters) (and I imagine It might be possible to reuse some stuff for bulk actions too), but `ModelAdmin` and the `ChangeListView` were simply not abstract enough to make a good base. &gt; b) Are there other options I'm not aware of than the two I mentioned above? Wagtail has the [Snippets feature]( https://docs.wagtail.io/en/stable/editor_manual/documents_images_snippets/snippets.html) (which I think might even offer bulk deletion), but it doesn't have the configuration options that modeladmin has.</t>
  </si>
  <si>
    <t>&gt; should I include commit some testcases in this PR? Yes please, all new functionality should come with unit tests. . You can look at how the documents bulk actions unit tests are done and generate the same. . You do not need to create unit tests for the clientside (browser) behaviour at this time though. . - test that the form submission listing has loaded the right html (e.g. a row has a data-object-id etc). - test that the url for the bulk delete action works when given multiple IDs (GET to show what will be deleted and then POST to confirm the deletion worked)</t>
  </si>
  <si>
    <t>batch_operations</t>
  </si>
  <si>
    <t xml:space="preserve"> a run down of how to get some tests running. ## First - create a new test file. Create a starting test file for form bulk actions, this will not run really but at least it is a starting point, based on the snippet bulk delete tests here https://github.com/wagtail/wagtail/pull/8574/files &amp; the form submission tests here `wagtail/contrib/forms/tests/test_views.py`. ```python. # file - wagtail/contrib/forms/tests/test_bulk_actions.py. from django.contrib.auth.models import AnonymousUser. from django.test import RequestFactory, TestCase. from django.urls import reverse. from wagtail.admin.forms import WagtailAdminPageForm. from wagtail.admin.panels import get_form_for_model. from wagtail.contrib.forms.tests.utils import make_form_page. from wagtail.test.testapp.models import FormPage. from wagtail.test.utils import WagtailTestUtils. class TestFormSubmissionBulkDeleteView(TestCase, WagtailTestUtils):. def setUp(self):. self.request = RequestFactory().get("/"). user = AnonymousUser() # technically, Anonymous users cannot access the admin. self.request.user = user. self.form_page = make_form_page(). self.FormPageForm = get_form_for_model(. FormPage,. form_class=WagtailAdminPageForm,. fields=["title", "slug", "to_address", "from_address", "subject"],. ). self.url = (. reverse(. "wagtail_bulk_action",. args=(. # UPDATE - self.snippet_model._meta.app_label,. # UPDATE - self.snippet_model._meta.model_name,. "delete",. ),. ). + "?". ). for snippet in self.test_snippets:. self.url += f"id={snippet.pk}&amp;". def test_simple(self):. response = self.client.get(self.url). self.assertEqual(response.status_code, 200). self.assertTemplateUsed(. response, "UPDATEME/bulk_actions/confirm_bulk_delete.html". ). def test_bulk_delete(self):. response = self.client.post(self.url). # Should redirect back to index. self.assertEqual(response.status_code, 302). # Check that the users were deleted. for snippet in self.test_snippets:. self.assertFalse(self.snippet_model.obj</t>
  </si>
  <si>
    <t xml:space="preserve"> self.url += f"id={snippet.pk}&amp;". def test_simple(self):. response = self.client.get(self.url). self.assertEqual(response.status_code, 200). self.assertTemplateUsed(. response, "UPDATEME/bulk_actions/confirm_bulk_delete.html". ). def test_bulk_delete(self):. response = self.client.post(self.url). # Should redirect back to index. self.assertEqual(response.status_code, 302). # Check that the users were deleted. for snippet in self.test_snippets:. self.assertFalse(self.snippet_model.objects.filter(pk=snippet.pk).exists()). def test_delete_with_limited_permissions(self):. pass. ```. ## Second - read about how to run the tests locally. * https://docs.wagtail.org/en/stable/contributing/developing.html#testing. * Have a read of these docs and get to a point where you can run some / all of the tests on your local machine. * Read about Django tests here https://docs.djangoproject.com/en/4.0/topics/testing/overview/ (read the whole page end to end). * Read about how Python tests work https://docs.python.org/3/library/unittest.html - including the assert methods that are available. ## Hard part - get the tests working. * Once you can run the test file you created `python runtests.py wagtail.contrib.forms.tests.test_bulk_actions` you can start working through getting the tests to do what you want. * Try to get a really simple test passing first - essentially that the bulk actions view loads something based on the ids in the URL, you may even need to start with a basic test that just checks that true = true to get it working. * Build on this and get a full suite of tests working for this feature; the view loads using the correct template for confirming bulk delete, the submission listing shows bulk actions in the view response, when submitting the confirmation the submissions are actually deleted, selection does not work if you do not have permissions to delete the submissions. I know it might seem like a lot but give it a go getting started and build on that one step at a time.</t>
  </si>
  <si>
    <t>bulk upload</t>
  </si>
  <si>
    <t>@lb- one strange behavior while working through `add-multiple.js` in both Docs and Images. https://github.com/wagtail/wagtail/blob/b3b53c8b708aed6af26e28b21272a0509c152b9e/wagtail/documents/static_src/wagtaildocs/js/add-multiple.js#L166. this returns or the status text of all the elements of class `.status-msg.update-success` thus if have 3 bulk upload. `text` would be `Document uploaded.Document uploaded.Document uploaded.` basically number times as Documents and images in bulk. and after each `update` click it reduces by one. as that element gets removed. when 2 documents. ![image](https://user-images.githubusercontent.com/74553951/223099032-51a7faf1-9a95-4889-b9f6-84a639bbd989.png). after updating one we are left with 1. ![image](https://user-images.githubusercontent.com/74553951/223099194-d059e554-328f-49ed-a10c-7096d5bd4492.png). its strange that it got past till now or it was supposed to happen?</t>
  </si>
  <si>
    <t>@rohitsrma good thinking, I feel like increasing the maximum is probably a simple solution and makes sense. Could you add some references to where you found this file length info. We also need to be sure that this length is inclusive of extension and whether the extension is included in how the Django field works. We could maybe have a safe buffer (e.g. 200) if that's the case. I think it's still worth looking into how to avoid an error by maybe concatenating the filename before doing the upload. This would probably only be possible for our JS driven bulk upload widget though. I do not have much more to add beyond what's already been discussed in this issue though. If you find a simple solution that covers most users, that's a great way to go.</t>
  </si>
  <si>
    <t>bulk deletions</t>
  </si>
  <si>
    <t>&gt; * Call the `{before,after}_delete_snippet` hooks inside the delete bulk action view. This is what I would naturally expect. To rephrase for confirmation: I would expect that if I write a `{before,after}_delete_{anything}` hook, bulk deletions of `anything` objects would still run the single deletion hooks.</t>
  </si>
  <si>
    <t>Note - the basic usage of Draftail / RichText within custom image models will be fixed by https://github.com/wagtail/wagtail/pull/11620. However, nested choosers will not be supported yet, so the RichText choosers can only be functional on edit image and bulk upload image views.</t>
  </si>
  <si>
    <t>&lt;img width="846" alt="Screenshot 2023-05-16 at 08 39 38" src="https://github.com/wagtail/wagtail/assets/69630853/14b5cedd-1f07-42bd-9148-9a089d6713e9"&gt;. Tested again with basic single text field snippet on a fresh install in fresh venv, and got same error trying to checkbox delete (bulk delete) single item.</t>
  </si>
  <si>
    <t>bulk update</t>
  </si>
  <si>
    <t>@activus-d when you have the chance, could you refine this to have more specific recommendations / tasks on how we transition to the new style guide for our whole documentation? See [this comment from @lb-](https://github.com/wagtail/wagtail/pull/10579#discussion_r1238022760):. &gt; Ok. I do recall seeing something about this, our current docs say we should not spell things this way so we should probably update our own documentation to reflect this decision. . &gt; . &gt; https://docs.wagtail.org/en/stable/contributing/general_guidelines.html#language still says British English. . &gt; . &gt; I'd also recommend we then update the docs spell checker, and maybe a bulk update. . &gt; . &gt; Maybe this spelling change needs its own issue created so there can be a proper plan in place. . &gt; . &gt; Even as recently as last month I updated some spelling and PRs to British spelling. .</t>
  </si>
  <si>
    <t>I'm in favour of the consistent behaviour, but I don't think using the `if` to specifically check for `view` in your example would be a good idea. It's probably better to do something more generic e.g. ```python. "name": f"Can {permission_action}". ```. This line probably needs to use `.rsplit(maxplit=1)` in case the action name contains `_`:. https://github.com/wagtail/wagtail/blob/953c980976231d6d2e1d26a58595710dcf10cc71/wagtail/users/templatetags/wagtailusers_tags.py#L88. It would look ugly if the action does contain `_` though, but that's also how Django does it: https://github.com/django/django/blob/e083f3082c71853a01bf149bda7fdbaf58d25f4d/django/contrib/auth/management/__init__.py#L29-L32. Or looking into Django's logic, maybe we can even just use `permission.name.split(maxsplit=2)` and join the first two elements. That should give us `Can {action}`. Maybe we can use some kind of reverse-slugify trick to get rid of non-alphabet characters, so permissions e.g. `bulk_delete` can show up as `Can bulk delete` instead of `Can bulk_delete`.</t>
  </si>
  <si>
    <t>bulk uploading</t>
  </si>
  <si>
    <t>Can confirm this error. ## When bulk uploading. &lt;img width="1796" alt="Screenshot 2024-02-02 at 7 25 35 am" src="https://github.com/wagtail/wagtail/assets/1396140/ac916423-dfbf-42ad-b727-f10fa86d81be"&gt;. ## When editing an image. &lt;img width="2016" alt="Screenshot 2024-02-02 at 7 26 49 am" src="https://github.com/wagtail/wagtail/assets/1396140/7a89a784-7cd4-4859-8dc3-9215c2ef0573"&gt;.</t>
  </si>
  <si>
    <t>Think we're experiencing this one too. . If we have a model that is referenced by another model and have `models.PROTECT`, when we delete it via a bulk delete action, - instead of a warning or possibly a message, we get a 500 internal server. The error we get is a `ProtectedError`.</t>
  </si>
  <si>
    <t>add cache</t>
  </si>
  <si>
    <t>This sounds like an issue to me, and something Wagtail should do better. I think your proposed solution makes sense too. You'll need to add cache headers to the page itself as well as the password protection view. Would you be interesting in opening it as a PR?</t>
  </si>
  <si>
    <t>Bulk delete</t>
  </si>
  <si>
    <t>page` key set to `None`. ```python. return {. "root_page": root_page,. "root_site": root_site,. "site_name": real_site_name if real_site_name else settings.WAGTAIL_SITE_NAME,. }. ```. This in turn causes the `get_context_data` method of the `PagesSummaryItem` class to return a dictionary with the `root_page` key set to `None`. And this is finally sent to the `site_summary_pages.html` where the code, `root_page.pk` , causes the admin UI to crash. ```html. &lt;li&gt;. {% icon name="doc-empty" %}. &lt;a href="{% url 'wagtailadmin_explore' root_page.pk %}"&gt;. {% blocktrans trimmed count counter=total_pages with total_pages|intcomma as total %}. {{ total }} Page &lt;span class="w-sr-only"&gt;created in {{ site_name }}&lt;/span&gt;. {% plural %}. {{ total }} Pages &lt;span class="w-sr-only"&gt;created in {{ site_name }}&lt;/span&gt;. {% endblocktrans %}. &lt;/a&gt;. &lt;/li&gt;. ```. **Path from Login to point of bug**. 1. LoginView (get_success_url) →. 2. HomeView (get_context_data) →. 3. SiteSummaryPanel (calling hooks with name “construct_homepage_summary_items”) → PagesSummaryItem (get_context_data) → . 4. get_site_for_user → . 5. PagePermissionPolicy ( explorable_root_instance ) → . 6. PagePermissionPolicy (instances_with_direct_explore_permission). ## Proposed solutions. A direct solution will be to include “unlock” in the set and this fixes the bug. We will now have `{'unlock_page', 'change_page', 'publish_page', 'lock_page', 'add_page'}` to check against what so ever permissions the user have. I will like to suggest the two permissions (lock and unlock) should be merged together and called something like `lock_and_unlock`, since a user shouldn’t just go about with the ability to unlock pages he/she did not lock. . Then in other not to temper with the existing permissions (Add, Edit, Bulk delete, publish) which themselves serve a very distinct purpose, a new permission should be introduced called `View`, which specifically caters for @weiwang-gsa use case. ### Should I go ahead with adding `unlock` to the set?</t>
  </si>
  <si>
    <t>Thanks @unyimeudemy. &gt; I will like to suggest the two permissions (lock and unlock) should be merged together and called something like `lock_and_unlock`, since a user shouldn’t just go about with the ability to unlock pages he/she did not lock. That is intentional, see #5634. &gt; Then in other not to temper with the existing permissions (Add, Edit, Bulk delete, publish) which themselves serve a very distinct purpose, a new permission should be introduced called `View`. We can reuse Django's auto-generated `view` permission for this, but the work into adding proper support for a "read-only" permission is non-trivial, as it requires updating all the relevant places to define what's possible with a read-only permission. Not to mention that the permission system is due for a major refactoring (#2907 and wagtail/rfcs#102). For this issue specifically, I think adding `unlock` to both of these places makes sense:. https://github.com/wagtail/wagtail/blob/784f4bbbb920c21895292e50d66659038f1acf46/wagtail/permission_policies/pages.py#L198. https://github.com/wagtail/wagtail/blob/784f4bbbb920c21895292e50d66659038f1acf46/wagtail/permission_policies/pages.py#L169. It probably also makes sense to add `bulk_delete` as well (otherwise it has the same issue), since we do allow it in a few places to check for "any" page permission:. https://github.com/wagtail/wagtail/blob/784f4bbbb920c21895292e50d66659038f1acf46/wagtail/admin/views/pages/listing.py#L269-L278. https://github.com/wagtail/wagtail/blob/784f4bbbb920c21895292e50d66659038f1acf46/wagtail/admin/auth.py#L105-L112. P.s. please note that it's the holiday season, so do not expect fast responses from people 🙂</t>
  </si>
  <si>
    <t>This is a similar issue as https://github.com/wagtail/wagtail/issues/12913 and https://github.com/wagtail/wagtail/issues/11922. I've tested the theory about ReferenceIndex:. - Recreated the setup as you described (Creating `SomeSnippet` and `SomeSetting`). - Manually registered the setting with ReferenceIndex:. ```python. # apps.py. from django.apps import AppConfig. class HomeConfig(AppConfig):. default_auto_field = 'django.db.models.BigAutoField'. name = 'home'. def ready(self):. from wagtail.models.reference_index import ReferenceIndex. from home.models import SomeSetting. ReferenceIndex.register_model(SomeSetting). ```. After those steps it still throws protected error when deleting by bulk delete from explore page and works correctly when deleting using delete action on single model. So my suspicion is that you performed bulk delete once and later tried with the single model delete and concluded that registering with ReferenceIndex manually fixes the issue. Please correct me if I'm wrong. From my investigation the problem lies in bulk delete templates for all objects (snippets, documents, images, pages) where there's no check for protected keys. I'm trying to find an elegant fix for that.</t>
  </si>
  <si>
    <t>I have gone through your attempt for the sync controller, @lb- and would like to raise a PR trying to use the stimulus controllers. As for the jQuery bulk upload usage, I'll look into it but any pointers would be greatly appreciated.</t>
  </si>
  <si>
    <t>bulk uploads</t>
  </si>
  <si>
    <t>Looking into whether creating a shared module or a custom stimulus event for bulk uploads would fit better.</t>
  </si>
  <si>
    <t>Thanks @rachelhsmith! I can confirm I'm seeing this too. To clarify - this is specifically on the bulk delete view, reached by ticking the checkbox and selecting Delete in the footer - the Delete option in the page's actions dropdown shows the confirmation as expected.</t>
  </si>
  <si>
    <t>* Allow configuring permissions for site settings on a per-site basis (Matt Westcott). * Add iHeart oEmbed provider (Storm Heg). * Add locale-aware `NumberColumn` to display numbers in universal listings (Baptiste Mispelon). * Add ability for the header breadcrumbs to save their open/closed state across navigation &amp; refresh (Srishti Jaiswal). * Update Twitter oEmbed provider to recognize x.com links (manu). * Render listing buttons as template components (Sage Abdullah). * Define default `GenericRelations` for `RevisionMixin` and `WorkflowMixin`, to avoid issues with deletion cascades (Sage Abdullah). * Document and relocate the `init_new_page` signal (Maciek Baron). * Use `requests` to access oEmbed endpoints, for more robust SSL certificate handling (Matt Westcott). * Ensure that bulk deletion views respect protected foreign keys (Sage Abdullah). * Add minimum length validation for `RichTextBlock` and `RichTextField` (Alec Baron). * Allow `SnippetChooserBlock`'s `icon` to take precedence over `SnippetViewSet.icon` (Matt Westcott). * Allow searching the users index on custom fields (Paul Craciunoiu, Sage Abdullah). * Support `preserve-svg` in Jinja2 image tags (Vishesh Garg). * Recognize `preserve-svg` as a filter when calling `Image.get_rendition` directly (Richard Allen). * Add support for `preserve-svg` for `Image.get_renditions`, picture, and srcset_image tags (Matt Westcott). * Include `TypedTableBlock` content when indexing for search (Charan T M). * Preserve query parameters when redirecting from the API `find` view to the `detail` view (Andrew Hosgood). * Add 'Edit' button to success message after copying page (Dhruvi Patel). * Restrict file dialog in multiple image uploader to the allowed image file types (Mustopha Mubarak O). * Raise clear error when non-StreamBlock is used as top-level block in StreamField (Clifford Gama). * Refactor user bar rendering to better support headless websites (Sage Abdullah). * Add type-to-confirm step when deleting large num</t>
  </si>
  <si>
    <t>release</t>
  </si>
  <si>
    <t>* Allow configuring permissions for site settings on a per-site basis (Matt Westcott). * Add iHeart oEmbed provider (Storm Heg). * Add locale-aware `NumberColumn` to display numbers in universal listings (Baptiste Mispelon). * Add ability for the header breadcrumbs to save their open/closed state across navigation &amp; refresh (Srishti Jaiswal). * Update Twitter oEmbed provider to recognize x.com links (manu). * Render listing buttons as template components (Sage Abdullah). * Define default `GenericRelations` for `RevisionMixin` and `WorkflowMixin`, to avoid issues with deletion cascades (Sage Abdullah). * Document and relocate the `init_new_page` signal (Maciek Baron). * Use `requests` to access oEmbed endpoints, for more robust SSL certificate handling (Matt Westcott). * Ensure that bulk deletion views respect protected foreign keys (Sage Abdullah). * Add minimum length validation for `RichTextBlock` and `RichTextField` (Alec Baron). * Allow `SnippetChooserBlock`'s `icon` to take precedence over `SnippetViewSet.icon` (Matt Westcott). * Allow searching the users index on custom fields (Paul Craciunoiu, Sage Abdullah). * Support `preserve-svg` in Jinja2 image tags (Vishesh Garg). * Recognize `preserve-svg` as a filter when calling `Image.get_rendition` directly (Richard Allen). * Add support for `preserve-svg` for `Image.get_renditions`, picture, and srcset_image tags (Matt Westcott). * Include `TypedTableBlock` content when indexing for search (Charan T M). * Preserve query parameters when redirecting from the API `find` view to the `detail` view (Andrew Hosgood). * Add 'Edit' button to success message after copying page (Dhruvi Patel). * Restrict file dialog in multiple image uploader to the allowed image file types (Mustopha Mubarak O). * Raise clear error when non-StreamBlock is used as top-level block in StreamField (Clifford Gama). * Refactor userbar rendering to better support headless websites (Sage Abdullah). * Add type-to-confirm step when deleting large numb</t>
  </si>
  <si>
    <t xml:space="preserve">ure `MultipleChooserPanel` using images or documents work when nested within an `InlinePanel` when no other choosers are in use within the model (Elhussein Almasri). * Fix: Ensure `MultipleChooserPanel` works after doing a search in the page chooser modal (Matt Westcott). * Fix: Ensure new `ListBlock` instances get created with unique IDs in the admin client for accessibility and mini-map element references (Srishti Jaiswal). * Fix: Return never-cache HTTP headers when serving pages and documents with view restrictions (Krystian Magdziarz, Dawid Bugajewski). * Fix: Implement `get_block_by_content_path` on `ImageBlock` to prevent errors on commenting (Matt Westcott). * Fix: Add `aria-expanded` attribute to new column button on `TypedTableBlock` to reflect menu state (Ayaan Qadri, Scott Cranfill). * Fix: Allow page models to extend base `Page` panel definitions without importing `wagtail.admin` (Matt Westcott). * Fix: Fix crash when loading the dashboard with only the "unlock" or "bulk delete" page permissions (Unyime Emmanuel Udoh, Sage Abdullah). * Fix: Improve deprecation warning for `WidgetWithScript` by raising it with `stacklevel=3` (Joren Hammudoglu). * Fix: Correctly place comment buttons next to date / datetime / time fields. (Srishti Jaiswal). * Fix: Add missing heading and breadcrumbs in Account view (Sage Abdullah). * Fix: Reduce confusing spacing below StreamField blocks help text (Rishabh Sharma). * Fix: Prevent redundant calls to `Site.find_for_request()` from `Page.get_url_parts()` (Andy Babic). * Fix: Prevent error on listings when searching and filtering by locale (Matt Westcott, Sage Abdullah). * Fix: Add missing space in panels check warning message (Stéphane Blondon). * Fix: Make sure alt text quality check is on by default as documented (Thibaud Colas). * Fix: Prevent `StreamChildrenToListBlockOperation` from duplicating data across multiple StreamField instances (Joshua Munn). * Fix: Prevent database error when calling permission_order.register </t>
  </si>
  <si>
    <t>ure `MultipleChooserPanel` using images or documents work when nested within an `InlinePanel` when no other choosers are in use within the model (Elhussein Almasri). * Fix: Ensure `MultipleChooserPanel` works after doing a search in the page chooser modal (Matt Westcott). * Fix: Ensure new `ListBlock` instances get created with unique IDs in the admin client for accessibility and mini-map element references (Srishti Jaiswal). * Fix: Return never-cache HTTP headers when serving pages and documents with view restrictions (Krystian Magdziarz, Dawid Bugajewski). * Fix: Implement `get_block_by_content_path` on `ImageBlock` to prevent errors on commenting (Matt Westcott). * Fix: Add `aria-expanded` attribute to new column button on `TypedTableBlock` to reflect menu state (Ayaan Qadri, Scott Cranfill). * Fix: Allow page models to extend base `Page` panel definitions without importing `wagtail.admin` (Matt Westcott). * Fix: Fix crash when loading the dashboard with only the "unlock" or "bulk delete" page permissions (Unyime Emmanuel Udoh, Sage Abdullah). * Fix: Improve deprecation warning for `WidgetWithScript` by raising it with `stacklevel=3` (Joren Hammudoglu). * Fix: Correctly place comment buttons next to date / datetime / time fields. (Srishti Jaiswal). * Fix: Add missing heading and breadcrumbs in Account view (Sage Abdullah). * Fix: Reduce confusing spacing below StreamField blocks help text (Rishabh Sharma). * Fix: Prevent redundant calls to `Site.find_for_request()` from `Page.get_url_parts()` (Andy Babic). * Fix: Prevent error on listings when searching and filtering by locale (Matt Westcott, Sage Abdullah). * Fix: Add missing space in panels check warning message (Stéphane Blondon). * Fix: Make sure alt text quality check is on by default as documented (Thibaud Colas). * Docs: Move the model reference page from reference/pages to the references section as it covers all Wagtail core models (Srishti Jaiswal). * Docs: Move the panels reference page from references/</t>
  </si>
  <si>
    <t>: Add guide to making your first contribution (LB (Ben) Johnston). * Maintenance: Removed features deprecated in Wagtail 3.0 and 4.0 (Matt Westcott). * Maintenance: Update djhtml (html formatting) library to v 1.5.2 (Loveth Omokaro). * Maintenance: Re-enable `strictPropertyInitialization` in tsconfig (Thibaud Colas). * Maintenance: Refactor accessibility checker userbar item (Albina Starykova). * Maintenance: Removed unused `Page.get_static_site_paths` method (Yosr Karoui). * Maintenance: Provisional Django 5.0 compatibility fixes (Sage Abdullah). * Maintenance: Add unit tests for `CollapseAll` and `MinimapItem` components (Albina Starykova). * Maintenance: Code quality fixes (GLEF1X). * Maintenance: Refactor image / document / snippet usage views into a shared generic view (Sage Abdullah). * Maintenance: Rename the Stimulus `AutoFieldController` to the less confusing `SubmitController` (Loveth Omokaro). * Maintenance: Replace `script` tags with `template` tag for image/document bulk uploads (Rishabh Kumar Bahukhandi). * Maintenance: Remove unneeded float styles on 404 page (Fabien Le Frapper). * Maintenance: Convert userbar implementation to TypeScript (Albina Starykova). * Maintenance: Migrate slug field behaviour to a Stimulus controller and create new `SlugInput` widget (Loveth Omokaro). * Maintenance: Refactor `status` HTML usage to shared template tag (Aman Pandey, LB (Ben) Johnston, Himanshu Garg). * Maintenance: Add curlylint and update djhtml, semgrep versions in pre-commit config (Himanshu Garg). * Maintenance: Use shared header template for `ModelAdmin` and Snippets type index header (Aman Pandey). * Maintenance: Move models and forms for `wagtailsearch.Query` to `wagtail.contrib.search_promotions` (Karl Hobley). * Maintenance: Migrate `initErrorDetection` (tabs error counts) to a Stimulus Controller `w-count` (Aman Pandey). * Maintenance: Migrate `window.addMessage` behaviour to a global event listener &amp; Stimulus Controller approach with `w-messages` (Am</t>
  </si>
  <si>
    <t>ing relations with `RevisionMixin`-enabled models (Sage Abdullah). * Maintenance: Removed features deprecated in Wagtail 3.0 and 4.0 (Matt Westcott). * Maintenance: Update djhtml (html formatting) library to v 1.5.2 (Loveth Omokaro). * Maintenance: Re-enable `strictPropertyInitialization` in tsconfig (Thibaud Colas). * Maintenance: Refactor accessibility checker userbar item (Albina Starykova). * Maintenance: Removed unused `Page.get_static_site_paths` method (Yosr Karoui). * Maintenance: Provisional Django 5.0 compatibility fixes (Sage Abdullah). * Maintenance: Add unit tests for `CollapseAll` and `MinimapItem` components (Albina Starykova). * Maintenance: Code quality fixes (GLEF1X). * Maintenance: Refactor image / document / snippet usage views into a shared generic view (Sage Abdullah). * Maintenance: Rename the Stimulus `AutoFieldController` to the less confusing `SubmitController` (Loveth Omokaro). * Maintenance: Replace `script` tags with `template` tag for image/document bulk uploads (Rishabh Kumar Bahukhandi). * Maintenance: Remove unneeded float styles on 404 page (Fabien Le Frapper). * Maintenance: Convert userbar implementation to TypeScript (Albina Starykova). * Maintenance: Migrate slug field behaviour to a Stimulus controller and create new `SlugInput` widget (Loveth Omokaro). * Maintenance: Refactor `status` HTML usage to shared template tag (Aman Pandey, LB (Ben) Johnston, Himanshu Garg). * Maintenance: Add curlylint and update djhtml, semgrep versions in pre-commit config (Himanshu Garg). * Maintenance: Use shared header template for `ModelAdmin` and Snippets type index header (Aman Pandey). * Maintenance: Move models and forms for `wagtailsearch.Query` to `wagtail.contrib.search_promotions` (Karl Hobley). * Maintenance: Migrate `initErrorDetection` (tabs error counts) to a Stimulus Controller `w-count` (Aman Pandey). * Maintenance: Migrate `window.addMessage` behaviour to a global event listener &amp; Stimulus Controller approach with `w-messages` (Am</t>
  </si>
  <si>
    <t>uivalent, redirect `re_path` to the original `route` decorator (Tidiane Dia). * `BaseChooser` widget now provides a Telepath adapter that's directly usable for any subclasses that use the chooser widget and modal JS as-is with no customisations (Matt Westcott). * Implement the new chooser widget styles as part of the page editor redesign (Thibaud Colas). * Update base Draftail/TextField form designs as part of the page editor redesign (Thibaud Colas). * Move commenting trigger to inline toolbar and move block splitting to the block toolbar and command palette only in Draftail (Thibaud Colas). * Pages are now locked when they are scheduled for publishing (Karl Hobley). * Simplify page chooser views by converting to class-based views (Matt Westcott). * Add support for previews, revisions and drafts on snippets (Sage Abdullah). * Add "Translate" button within pages’ Actions dropdown when editing pages (Sage Abdullah). * Add translated labels to the bulk actions tags and collections bulk update fields (Stefan Hammer). * Fix: Typo in `ResumeWorkflowActionFormatter` message (Stefan Hammer). * Fix: Issue where `ModelAdmin` index listings with export list enabled would show buttons with an incorrect layout (Josh Woodcock). * Fix: Throw a meaningful error when saving an image to an unrecognised image format (Christian Franke). * Fix: Remove extra padding for headers with breadcrumbs on mobile viewport (Steven Steinwand). * Fix: Ensure that custom document or image models support custom tag models (Matt Westcott). * Fix: Ensure comments use translated values for their placeholder text (Stefan Hammer). * Fix: Ensure the upgrade notification, shown to admins on the dashboard if Wagtail is out of date, content is translatable (LB (Ben) Johnston). * Fix: Show the re-ordering option to users that have permission to publish pages within the page listing (Stefan Hammer). * Fix: Ensure default sidebar branding (bird logo) is not cropped in RTL mode (Steven Steinwand). * Fix: Add an a</t>
  </si>
  <si>
    <t>be used instead of `form.fields` (Haydn Greatnews). * Fix: Removed ARIA `role="table"` from TableBlock output (Thibaud Colas). * Fix: Set Cache-Control header to prevent page preview responses from being cached (Tomas Walch). * Fix: Accept unicode characters in slugs on the "copy page" form (François Poulain). * Fix: Remove top padding when `FieldRowPanel` is used inside a `MultiFieldPanel` (Jérôme Lebleu). * Fix: Add Wagtail User Bar back to page previews and ensure moderation actions are available (Coen van der Kamp). * Fix: Resolve issue where queryset annotations were lost (e.g. `.annotate_score()`) when using specific models in page query (Dan Bentley). * Fix: Prevent date/time picker from losing an hour on losing focus when 12-hour times are in use (Jacob Topp-Mugglestone). * Fix: Strip out HTML tags from `RichTextField` &amp; `RichTextBlock` search index content (Timothy Bautista). * Fix: Avoid using null on string `Site.site_name` blank values to avoid different values for no name (Coen van der Kamp). * Fix: Fix deprecation warnings on Elasticsearch 7 (Yngve Høiseth). * Fix: Remove use of Node.forEach for IE 11 compatibility in admin menu items (Thibaud Colas). * Fix: Fix incorrect method name in SiteMiddleware deprecation warning (LB (Ben Johnston)). * Fix: `wagtail.contrib.sitemaps` no longer depends on SiteMiddleware (Matt Westcott). * Fix: Purge image renditions cache when renditions are deleted (Pascal Widdershoven, Matt Westcott). * Fix: Image / document forms now display non-field errors such as `unique_together` constraints (Matt Westcott). * Fix: Make "Site" chooser in site settings translateable (Andreas Bernacca). * Fix: Add missing dropdown icons to image upload, document upload, and site settings screens (Andreas Bernacca). * Fix: Prevent snippets’ bulk delete button from being present for screen reader users when it’s absent for sighted users (LB (Ben Johnston)). * Fix: Fix group permission checkboxes not being clickable in IE11 (LB (Ben Johnston))</t>
  </si>
  <si>
    <t>Added cache</t>
  </si>
  <si>
    <t>lake8 configurations (Sergey Fedoseev). * Improve diffing behavior for text fields (Aliosha Padovani). * Improve contrast of disabled inputs (Nick Smith). * Added `get_document_model_string` function (Andrey Smirnov). * Added support for Cloudflare API tokens for frontend cache invalidation (Tom Usher). * Cloudflare frontend cache invalidation requests are now sent in chunks of 30 to fit within API limits (Tom Usher). * Added `ancestors` field to the pages endpoint in admin API (Karl Hobley). * Removed Django admin management of `Page` &amp; `Site` models (Andreas Bernacca). * Cleaned up Django docs URLs in documentation (Pete Andrew). * Add StreamFieldPanel to available panel types in documentation (Dan Swain). * Add `{{ block.super }}` example to ModelAdmin customisation in documentation (Dan Swain). * Add ability to filter image index by a tag (Benedikt Willi). * Add partial experimental support for nested InlinePanels (Matt Westcott, Sam Costigan, Andy Chosak, Scott Cranfill). * Added cache control headers when serving documents (Johannes Vogel). * Use `sensitive_post_parameters` on password reset form (Dan Braghis). * Add `WAGTAILEMBEDS_RESPONSIVE_HTML` setting to remove automatic addition of `responsive-object` around embeds (Kalob Taulien). * Fix: Rename documents listing column 'uploaded' to 'created' (LB (Ben Johnston)). * Fix: Unbundle the l18n library as it was bundled to avoid installation errors which have been resolved (Matt Westcott). * Fix: Prevent error when comparing pages that reference a model with a custom primary key (Fidel Ramos). * Fix: Moved `get_document_model` location so it can be imported when Models are not yet loaded (Andrey Smirnov). * Fix: Use correct HTML escaping of Jinja2 form templates for StructBlocks (Brady Moe). * Fix: All templates with wagtailsettings and modeladmin now use `block.super` for `extra_js` &amp; `extra_css` (Timothy Bautista). * Fix: Layout issue when using `FieldRowPanel` with a heading (Andreas Bernacca). * Fix: `file</t>
  </si>
  <si>
    <t>cache, batch_operations</t>
  </si>
  <si>
    <t>ine flake8 configurations (Sergey Fedoseev). * Improved diffing behavior for text fields (Aliosha Padovani). * Improve contrast of disabled inputs (Nick Smith). * Added `get_document_model_string` function (Andrey Smirnov). * Added support for Cloudflare API tokens for frontend cache invalidation (Tom Usher). * Cloudflare frontend cache invalidation requests are now sent in chunks of 30 to fit within API limits (Tom Usher). * Added `ancestors` field to pages endpoint in admin API (Karl Hobley). * Removed Django admin management of `Page` &amp; `Site` models (Andreas Bernacca). * Cleaned up Django docs URLs in documentation (Pete Andrew). * Add StreamFieldPanel to available panel types in documentation (Dan Swain). * Add {{ block.super }} example to ModelAdmin customisation in documentation (Dan Swain). * Add ability to filter image index by a tag (Benedikt Willi). * Add partial experimental support for nested InlinePanels (Matt Westcott, Sam Costigan, Andy Chosak, Scott Cranfill). * Added cache control headers when serving documents (Johannes Vogel). * Use `sensitive_post_parameters` on password reset form (Dan Braghis). * Add `WAGTAILEMBEDS_RESPONSIVE_HTML` setting to remove automatic addition of `responsive-object` around embeds (Kalob Taulien). * Fix: Rename documents listing column 'uploaded' to 'created' (LB (Ben Johnston)). * Fix: Unbundle the l18n library as it was bundled to avoid installation errors which have been resolved (Matt Westcott). * Fix: Prevent error when comparing pages that reference a model with a custom primary key (Fidel Ramos). * Fix: Moved `get_document_model` location so it can be imported when Models are not yet loaded (Andrey Smirnov). * Fix: Fixed incorrect HTML escaping of Jinja2 form templates for StructBlocks (Brady Moe). * Fix: All templates with wagtailsettings and modeladmin now use `block.super` for `extra_js` &amp; `extra_css` (Timothy Bautista). * Fix: Layout issue when using FieldRowPanel with a heading (Andreas Bernacca). * Fix: `fi</t>
  </si>
  <si>
    <t>Added cache-busting</t>
  </si>
  <si>
    <t>imum release to 6.4.0 or above (Jonathan Liuti). * Add ability for users to change their own name via the account settings page (Kevin Howbrook). * Add ability to insert telephone numbers as links in Draftail (rich text) fields (Mikael Engström and Liam Brenner). * Increase delay before search in the snippet chooser, to prevent redundant search request round trips (Robert Rollins). * Add `WAGTAIL_EMAIL_MANAGEMENT_ENABLED` setting to determine whether users can change their email address (Janne Alatalo). * Recognise Soundcloud artist URLs as embeddable (Kiril Staikov). * Add `WAGTAILDOCS_SERVE_METHOD` setting to determine how document downloads will be linked to and served (Tobias McNulty, Matt Westcott). * Add `WAGTAIL_MODERATION_ENABLED` setting to enable / disable the 'Submit for Moderation' option (Jacob Topp-Mugglestone). * Added settings to customise pagination page size for the Images admin area (Brian Whitton). * Added ARIA role to TableBlock output (Matt Westcott). * Added cache-busting query parameters to static files within the Wagtail admin (Matt Westcott). * Allow `register_page_action_menu_item` and `construct_page_action_menu` hooks to override the default menu action (Rahmi Pruitt, Matt Westcott). * `WAGTAILIMAGES_MAX_IMAGE_PIXELS` limit now takes the number of animation frames into account (Karl Hobley). * Fix: Added line breaks to long filenames on multiple image / document uploader (Kevin Howbrook). * Fix: Added https support for Scribd oEmbed provider (Rodrigo). * Fix: Changed StreamField group labels color so labels are visible (Catherine Farman). * Fix: Prevented images with a very wide aspect ratio from being displayed distorted in the rich text editor (Iman Syed). * Fix: Prevent exception when deleting a model with a protected One-to-one relationship (Neal Todd). * Fix: Added labels to snippet bulk edit checkboxes for screen reader users (Martey Dodoo). * Fix: Middleware responses during page preview are now properly returned to the user (Matt</t>
  </si>
  <si>
    <t>Bulk deletion</t>
  </si>
  <si>
    <t>Benjamin Bach). * Collection listings are now ordered by name (Seb Brown). * Added `file_hash` field to documents (Karl Hobley, Dan Braghis). * Added last login to the user overview (Noah B Johnson). * Changed design of image editing page (Janneke Janssen, Ben Enright). * Added Slovak character map for JavaScript slug generation (Andy Chosak). * Make documentation links on welcome page work for prereleases (Matt Westcott). * Allow overridden `copy()` methods in `Page` subclasses to be called from the page copy view (Robert Rollins). * Users without a preferred language set on their profile now use language selected by Django's `LocaleMiddleware` (Benjamin Bach). * Added hooks to customise the actions menu on the page create/edit views (Matt Westcott). * Cleanup: Use `functools.partial()` instead of `django.utils.functional.curry()` (Sergey Fedoseev). * Squashed migrations for wagtailimages (Karl Hobley). * Added `before_move_page` and `after_move_page` hooks (Maylon Pedroso). * Bulk deletion button for snippets is now hidden until items are selected (Karl Hobley). * Fix: Query objects returned from `PageQuerySet.type_q` can now be merged with `|` (Brady Moe). * Fix: Add `rel="noopener noreferrer"` to target blank links (Anselm Bradford). * Fix: Additional fields on custom document models now show on the multiple document upload view (Robert Rollins, Sergey Fedoseev). * Fix: Help text is partially hidden when using a combination of BooleanField and FieldPanel in page model (Dzianis Sheka). * Fix: Allow custom logos of any height in the admin menu (Meteor0id). * Fix: Allow nav menu to take up all available space instead of scrolling (Meteor0id). * Fix: Redirects now return 404 when destination is unspecified or a page with no site (Hillary Jeffrey). * Fix: Refactor all breakpoint definitions, removing style overlaps (Janneke Janssen). * Fix: Updated draftjs_exporter to 2.1.5 to fix bug in handling adjacent entities (Thibaud Colas). * Fix: Page titles consisting only o</t>
  </si>
  <si>
    <t>* Collection listings are now ordered by name (Seb Brown). * Added `file_hash` field to documents (Karl Hobley, Dan Braghis). * Added last login to the user overview (Noah B Johnson). * Changed design of image editing page (Janneke Janssen, Ben Enright). * Added Slovak character map for JavaScript slug generation (Andy Chosak). * Make documentation links on welcome page work for prereleases (Matt Westcott). * Allow overridden `copy()` methods in `Page` subclasses to be called from the page copy view (Robert Rollins). * Users without a preferred language set on their profile now use language selected by Django's `LocaleMiddleware` (Benjamin Bach). * Added hooks to customise the actions menu on the page create/edit views (Matt Westcott). * Cleanup: Use `functools.partial()` instead of `django.utils.functional.curry()` (Sergey Fedoseev). * Squashed migrations for wagtailcore and wagtailimages (Karl Hobley). * Added `before_move_page` and `after_move_page` hooks (Maylon Pedroso). * Bulk deletion button for snippets is now hidden until items are selected (Karl Hobley). * Fix: Query objects returned from `PageQuerySet.type_q` can now be merged with `|` (Brady Moe). * Fix: Add `rel="noopener noreferrer"` to target blank links (Anselm Bradford). * Fix: Additional fields on custom document models now show on the multiple document upload view (Robert Rollins, Sergey Fedoseev). * Fix: Help text is partially hidden when using a combination of BooleanField and FieldPanel in page model (Dzianis Sheka). * Fix: Allow custom logos of any height in the admin menu (Meteor0id). * Fix: Allow nav menu to take up all available space instead of scrolling (Meteor0id). * Fix: Redirects now return 404 when destination is unspecified or a page with no site (Hillary Jeffrey). * Fix: Refactor all breakpoint definitions, removing style overlaps (Janneke Janssen). * Fix: Updated draftjs_exporter to 2.1.5 to fix bug in handling adjacent entities (Thibaud Colas). * Fix: Page titles consisting only o</t>
  </si>
  <si>
    <t>bulk insertion</t>
  </si>
  <si>
    <t>Colas, Alexs Mathilda). * Fix: Editing setting object with no site configured no longer crashes (Harm Zeinstra). * Fix: Creating a new object with inlines while mandatory fields are empty no longer crashes (Bertrand Bordage). * Fix: Localization of image and apps verbose names. * Fix: Draftail editor no longer crashes after deleting image/embed using DEL key (Thibaud Colas). * Fix: Breadcrumb navigation now respects custom `get_admin_display_title` methods (Arthur Holzner, Wietze Helmantel, Matt Westcott). * Fix: Inconsistent order of heading features when adding h1, h5 or h6 as default feature for Hallo RichText editor (Loic Teixeira). * Fix: Add invalid password reset link error message (Coen van der Kamp). * Fix: Bypass select/prefetch related optimisation on `update_index` for `ParentalManyToManyField` to fix crash (Tim Kamanin). * Fix: 'Add user' is now rendered as a button due to the use of quotes within translations (Benoît Vogel). * Fix: Menu icon no longer overlaps with title in Modeladmin on mobile (Coen van der Kamp). * Fix: Background color overflow within the Wagtail documentation (Sergey Fedoseev). * Fix: Page count on homepage summary panel now takes account of user permissions (Andy Chosak). * Fix: Explorer view now prevents navigating outside of the common ancestor of the user's permissions (Andy Chosak). * Fix: Generate URL for the current site when multiple sites share the same root page (Codie Roelf). * Fix: Restored ability to use non-model fields with FieldPanel (Matt Westcott, LB (Ben Johnston)). * Fix: Stop revision comparison view from crashing when non-model FieldPanels are in use (LB (Ben Johnston)). * Fix: Ordering in the page explorer now respects custom `get_admin_display_title` methods when sorting &lt;100 pages (Matt Westcott). * Fix: Use index-specific Elasticsearch endpoints for bulk insertion, for compatibility with providers that lock down the root endpoint (Karl Hobley). * Fix: Fix usage URL on the document edit page (Jérôme Lebleu)</t>
  </si>
  <si>
    <t>ted text now includes text in link chooser (Tony Yates, Thibaud Colas, Alexs Mathilda). * Fix: Editing setting object with no site configured no longer crashes (Harm Zeinstra). * Fix: Creating a new object with inlines while mandatory fields are empty no longer crashes (Bertrand Bordage). * Fix: Localization of image and apps verbose names. * Fix: Draftail editor no longer crashes after deleting image/embed using DEL key (Thibaud Colas). * Fix: Breadcrumb navigation now respects custom `get_admin_display_title` methods (Arthur Holzner, Wietze Helmantel, Matt Westcott). * Fix: Inconsistent order of heading features when adding h1, h5 or h6 as default feature for Hallo RichText editor (Loic Teixeira). * Fix: Add invalid password reset link error message (Coen van der Kamp). * Fix: Bypass select/prefetch related optimisation on `update_index` for `ParentalManyToManyField` to fix crash (Tim Kamanin). * Fix: 'Add user' is now rendered as a button due to the use of quotes within translations (Benoît Vogel). * Fix: Menu icon no longer overlaps with title in Modeladmin on mobile (Coen van der Kamp). * Fix: Background color overflow within the Wagtail documentation (Sergey Fedoseev). * Fix: Page count on homepage summary panel now takes account of user permissions (Andy Chosak). * Fix: Explorer view now prevents navigating outside of the common ancestor of the user's permissions (Andy Chosak). * Fix: Generate URL for the current site when multiple sites share the same root page (Codie Roelf). * Fix: Restored ability to use non-model fields with FieldPanel (Matt Westcott, LB (Ben Johnston)). * Fix: Stop revision comparison view from crashing when non-model FieldPanels are in use (LB (Ben Johnston)). * Fix: Ordering in the page explorer now respects custom `get_admin_display_title` methods when sorting &lt;100 pages (Matt Westcott). * Fix: Use index-specific Elasticsearch endpoints for bulk insertion, for compatibility with providers that lock down the root endpoint (Karl Hobley)</t>
  </si>
  <si>
    <t xml:space="preserve">- New page privacy options (Shawn Makinson, Tom Miller, Luca Perico, Matt Westcott). - New 'bulk delete' permission type for deleting pages with children (Matt Westcott). - Elasticsearch 5 support (Karl Hobley). - Added support of a custom `edit_handler` in site settings (Axel Haustant). - Added `get_landing_page_template` getter method to `AbstractForm` (Gagaro). - Added `Page.get_admin_display_title` method to override how the title is displayed in the admin (Henk-Jan van Hasselaar). - Added support for specifying custom HTML attributes for table rows on ModelAdmin index pages (Andy Babic). - Added `first_common_ancestor` method to `PageQuerySet` (Tim Heap). - Page chooser now opens at the deepest ancestor page that covers all the pages of the required page type (Tim Heap). - `PageChooserBlock` now accepts a `target_model` option to specify the required page type (Tim Heap). - Modeladmin forms now respect `fields` / `exclude` options passed on custom model forms (Thejaswi Puthraya). - Added new StreamField block type `StaticBlock` (Benoît Vogel). - Added new StreamField block type `BlockQuoteBlock` (Scot Hacker). - Updated Cloudflare cache module to use the v4 API (Albert O'Connor). - Added `exclude_from_explorer` attribute to the `ModelAdmin` class to allow hiding instances of a page type from Wagtail's explorer views (Andy Babic). - Added `above_login`, `below_login`, `fields` and `login_form` customisation blocks to the login page template (Tim Heap). - `ChoiceBlock` now accepts a callable as the choices list (Mikalai Radchuk). - Redundant action buttons are now omitted from the root page in the explorer (Nick Smith). - Locked pages are now disabled from editing at the browser level (Edd Baldry). - Added `in_site` method for filtering page querysets to pages within the specified site (Chris Rogers). - Added the ability to override the default index settings for Elasticsearch (PyMan Claudio Marinozzi). - Extra options for the Elasticsearch constructor should be </t>
  </si>
  <si>
    <t>Added cache-control</t>
  </si>
  <si>
    <t>copying pages, it is now possible to specify a place to copy to (Timo Rieber). - FieldPanel now accepts an optional 'widget' parameter to override the field's default form widget (Alejandro Giacometti). - Page URL paths can now be longer than 255 characters. - Dropped Django 1.6 support. - Dropped Python 2.6 and 3.2 support. - Dropped Elasticsearch 0.90.x support. - Serving documents will now use django-sendfile if it's configured (Jordi Joan). - Documents are now served with correct mime-type (Jordi Joan, Damian Moore). - Support for If-Modified-Since HTTP header (Jordi Joan). - Search view accepts "page" GET parameter in line with pagination. - Reversing `django.contrib.auth.admin.login` will no longer lead to Wagtails login view (making it easier to have front end views). - Removed dependency on `LOGIN_URL` and `LOGIN_REDIRECT_URL` settings. - Password reset view names namespaced to wagtailadmin. - Removed the need to add permission check on admin views (now automated). - Added cache-control headers to all admin views. - Page model fields without a FieldPanel are no longer displayed in the form. - No longer need to specify the base model on InlinePanel definitions. - The project template Vagrantfile now listens on port 8000. - The external link chooser in rich text areas now accepts URLs of the form '/some/local/path', to allow linking to non-Wagtail-controlled URLs within the local site (Eric Drechsel). - SCSS files in wagtailadmin now use absolute imports, to permit overriding by user stylesheets (Martin Sanders). - Bare text entered in rich text areas is now automatically wrapped in a paragraph element. - Added pagination to the snippets listing and chooser (Martin Sanders). - Page / document / image / snippet choosers now include a link to edit the chosen item. - The `document_served` signal now correctly passes the Document class as `sender` and the document as `instance`. - Image/Document edit page no longer throws OSError when the original image is missing</t>
  </si>
  <si>
    <t xml:space="preserve">er, to accommodate form widgets that render inline scripts that depend on libraries such as jQuery. - Improvements to the layout of the admin menu footer. - Added thousands separator for counters on dashboard. - Added contextual links to admin notification messages. - When copying pages, it is now possible to specify a place to copy to (Timo Rieber). - FieldPanel now accepts an optional 'widget' parameter to override the field's default form widget (Alejandro Giacometti). - Dropped Django 1.6 support. - Dropped Python 2.6 and 3.2 support. - Dropped Elasticsearch 0.90.x support. - Search view accepts "page" GET parameter in line with pagination. - Reversing `django.contrib.auth.admin.login` will no longer lead to Wagtails login view (making it easier to have front end views). - Removed dependency on `LOGIN_URL` and `LOGIN_REDIRECT_URL` settings. - Password reset view names namespaced to wagtailadmin. - Removed the need to add permission check on admin views (now automated). - Added cache-control headers to all admin views. - Added validation to prevent pages being crated with only whitespace characters in their title fields (Frank Wiles). - Page model fields without a FieldPanel are no longer displayed in the form. - No longer need to specify the base model on InlinePanel definitions. - The project template Vagrantfile now listens on port 8000. - The external link chooser in rich text areas now accepts URLs of the form '/some/local/path', to allow linking to non-Wagtail-controlled URLs within the local site (Eric Drechsel). - SCSS files in wagtailadmin now use absolute imports, to permit overriding by user stylesheets (Martin Sanders). - Bare text entered in rich text areas is now automatically wrapped in a paragraph element. - Added pagination to the snippets listing and chooser (Martin Sanders). - Page / document / image / snippet choosers now include a link to edit the chosen item. - The `document_served` signal now correctly passes the Document class as `sender` </t>
  </si>
  <si>
    <t>enable caching</t>
  </si>
  <si>
    <t>Setting to enable caching of frontend-image-generator images in Redis; Re: https://groups.google.com/d/msg/wagtail/1PUeCraNKY0/I3IbzDbMiDgJ - since Redis is apparently a workable substitute for putting the image generator behind Varnish (provided it's configured to not consume all available memory), add a setting to restore the Wagtail 0.6 behaviour of caching images in Redis. (NB this may be rendered moot by #753).</t>
  </si>
  <si>
    <t>issue</t>
  </si>
  <si>
    <t>cache, offload</t>
  </si>
  <si>
    <t>Multiple Document Upload; A client has around 300 PDF documents that we need to upload to a newly installed Wagtail site. It'd be really helpful if it'd be possible to bulk upload those, just like images. Tried to find any references if there's been any decisions against this type of request, but couldn't find any. This is very much related to #234. TYIA.</t>
  </si>
  <si>
    <t>bulk uploaded</t>
  </si>
  <si>
    <t>Updated jQuery from 1.10.3 to jQuery 2.2.0 in the Wagtail admin; Updated the Wagtail admin to use jQuery 2.2.0 in reference to issue #2186. I tested around in Chrome and Firefox and no errors were thrown in the console while using the admin. I created pages, moved pages, bulk uploaded images, etc... . I unfortunately do not have IE to test with for the specific iframe issue. I do have experience updating a large application to 2.0 and all the problems I experienced were going from jQuery 1.8 to jQuery 1.9. Pretty much everything else has been seamless going from jQuery 1.9+ to 2.0. If IE6-8 support is not needed I would recommend switching. .</t>
  </si>
  <si>
    <t>Add cache</t>
  </si>
  <si>
    <t xml:space="preserve"> also displayed, up to the Closest Common Ancestor. This allows users to navigate through non-administrable Pages to get to ages that they _can_ administer. In addition, the Explorer root (`/admin/pages/`) for non-superusers now displays the Closest Common Ancestor of the user's administrable Pages, rather than the root page (the root page can potentially be the CCA, though). This prevents users from knowing about any pages which they don't need to see. As a part of this change, the Explorer will now throw either a 404 or a 403 if the user tries to go to `/admin/pages/&lt;page_id&gt;` for a Page that they shouldn't be allowed to see. It throws 403 for Pages that are on the current Site, and 404 for Pages on other Sites. 404's are thrown because we don't want to reveal the existence of any Pages that belong to other tenant Sites on the same server. Work that still needs to be done:. 1. Update the two broken tests (I added TODOs for these), and add new tests for the new functionality. 2. Add cache clearing code for the times when permitted_paths and required_ancestors might change for a given user. As far as I can tell, this will be when a Group's permissions change, when a User's Group set changes, or when a Page is moved. 3. Possibly change the way the output of `get_administrable_page_paths()` is cached. As it stands, a lot of duplicate data is going to be cached, because the cache keys are differentiated only by `user.id`. All users which have the same Groups will have the same permitted paths, resulting in a lot of duplication. I'd like to cache by the User's list of Group IDs instead, but that would require an extra DB query every time `get_administrable_page_paths()` is called. I'm not sure about the tradeoff between data storage efficiency vs. performance here, as I have very little optimization experience. Not to mention that I'm not sure how to properly clear the cache when the key is built from multiple Group IDs. 4. Update the admin homepage to display the corre</t>
  </si>
  <si>
    <t>Page publish permission should not automatically give ability to delete; The old permission logic allowed anyone with publish permission to delete pages, with no further checks applied. This is incorrect, because the permission rules applied elsewhere establish that 1) deletion is equivalent to editing, and 2) publish permission DOES NOT imply edit permission. This PR updates the logic to be consistent with other actions: deleting a page is now only possible if you have edit rights on the page (either through explicit 'edit' permission, or implicitly by having 'add' permission and owning the page in question). For published pages, publish permission is required _in addition_ to this. It's unlikely that this change will affect real-world sites (and even less likely that it will affect them negatively), because having publish-only users without corresponding edit rights is a pretty esoteric setup (and one that currently has some dubious behaviour at the UI level - e.g. options that appear to be available but lead to a 403 error). However, having consistent permission rules here is an important pre-requisite for adding a distinct 'bulk delete' permission level (#1667).</t>
  </si>
  <si>
    <t>Add a specific 'bulk delete' permission type for deleting pages with children; Fixes #1667; incorporates #3029 and #3034. See the included docs for details about the behaviour of the new permission type. I realise it's slightly unintuitive, since the 'bulk delete' permission doesn't actually confer any deletion rights of its own, but acts as a kind of accelerator for the deletion permissions the user has already - but the only obvious alternative (namely, 'bulk delete' meaning 'can delete everything in this subtree') would have made it impossible to restore the old behaviour without handing ordinary editors a nuclear button :-). (In practice, I suspect that the vast majority of site administrators will not touch this setting at all; they will be happy to revoke bulk-delete powers from ordinary editors and keep it superuser-only.).</t>
  </si>
  <si>
    <t>Bulk deletion of form submissions; This pull request replaces the exsting deletion interface for form submissions (implemented in #1528) with one that allows deleting multiple submissions at the same time. ## Motivation. Some of our clients have a lot of form submissions and would like to delete them all to comply with data protection. It is very time consuming to have to do this one at a time. There is also a problem with the action buttons being on the right, which makes them difficult to get to for forms that have many fields. ## Solution. Each submission now has a checkbox to the left of it. When a checkbox is checked a delete button appears at the top. Clicking the delete button takes the user to the "confirm delete" view. It's possible to select multiple submisssions and delete them together. It also has a gmail-like select/deselect all button at the very top to speed up mass-deletions. ## Screenshot. The "delete selected submissions" button only appears when one or more submissions have been selected. ![bulk-delete-submissions](https://cloud.githubusercontent.com/assets/1093808/21348558/91079e42-c6a5-11e6-8ad7-3802c558a1e1.png)</t>
  </si>
  <si>
    <t>Bulk delete from collection; I am just making a note here that i would love to see a bulk delete feature of images from a collection. I have been testing image uploads to a heroku hosted wagtail app and had to use gevent and pgbouncer for uploads that don't time out (i'm also using storages to host the uploaded media to S3). Now that i have finished testing i have a collection with LOTS of photos uploaded. Be awesome to have a bulk delete feature (that also removes the file from S3). &lt;3.</t>
  </si>
  <si>
    <t>Wagtail admin static assets should be cache busted to prevent outdated cache issues; ### Issue Summary. When Wagtail is updated, the admin UI should work without the user having to clean their cache. #3693 is an example of this problem, where a release contains a lot of changes to the static JS and CSS of the admin interface. Servers/browsers that have caching enabled will serve the cached files from the previous version, producing a broken UI. This could be prevented by implementing cache busting by renaming the URLs to the static assets (this is most commonly done with a query string suffix containing a version number, or hash of the files' content). ### Steps to Reproduce. 1. Install a project with Wagtail 1.10 and navigate to its admin, open the page explorer menu. 2. Upgrade the project to Wagtail 1.11 and do the same operation. Expectation: Updates should "just work" for end users of the product, who may not even be aware of the update. ### Technical details. - Any Wagtail upgrade that includes changes to static files (eg. 1.10 to 1.11). - Browser / proxy / server combinations that have caching enabled. ---. Any advice on how best to do this in a Django codebase is very welcome.</t>
  </si>
  <si>
    <t>Bulk delete button on snippets; The snippets interface has gained a bulk delete button recently (https://screenshots.firefox.com/Tfj3Gk0okTr0GMqr/localhost). This button looks very out of place to me, and has a red hover colour when no snippets are selected (which seems weird to me as the button doesn't do anything in this state). Could the button be hidden when no snippets are selected? and also moved above the snippets listing?</t>
  </si>
  <si>
    <t>Add cache keys to admin static files; ### Issue Summary. Wagtail admin static files do not have cache keys / hashes in their file names, which causes caching problems for some users when upgrading Wagtail. . ### Steps to Reproduce. Obviously this cannot be reproduced on a fresh Wagtail installation, as caching is no issue there. However in existing sites, some admin functionality may break because old static files are served from cache. An example is that search and adding links seem broken to one of our clients.</t>
  </si>
  <si>
    <t>Django ModelAdmin or Wagtail Admin but not both...; This is a general question and not a bug report, let me know if there is a better place to ask this. Wagtail ModelAdmin, sounds, looks and feels like Django ModelAdmin and has essentially the same purpose. However it is a different implementation that doesn't inherit from that class and therefore doesn't share the same code and instead replicate a lot of its listing features. I see some attempts to explain the reasons for that decision that in your documentation, although it's not entirely clear to me **why it has to be that way for 'simple' Django models** (i.e. non-Wagtail models). The problem with the current implementation is that if a content editor wants to manage a list of model instances with admin actions (e.g. bulk delete or updates) or custom filters, ... site developers have only two options, none of which are particularly appealing:. 1) extend Wagtail ModelAdmin and redevelop those features which have been available for many years in Django. That code will also be incompatible with Django so it somehow locks people in and pauses code sustainability issues. I see that as a kind of regression, some other Django CMSes do play better with Django Admin. Moreover it makes it less likely for third party Django admin features to be plugged into Wagtail;. 2) use Django ModelAdmin but then the content editors will have to constantly switch between two admin environments (CMS in Wagtail and Models in Django Admin) which causes usability issues, requires them to learn two different user interfaces and provides limited support for integration between the two systems;. **Did I misunderstand something? Are there other options?**.</t>
  </si>
  <si>
    <t>Add cache-busting</t>
  </si>
  <si>
    <t>Add cache-busting parameters to Wagtail admin static files; Outdated CSS/JS persisting after a Wagtail upgrade is still a regular source of hard-to-diagnose deployment issues and bug reports (#5480, #5492). Adding cache-busting parameters was previously suggested in #3700 and #4966, and the solution adopted then was to encourage use of Django's `ManifestStaticFilesStorage` (#4745). However, this isn't sufficient - it only applies to production instances, and Wagtail can't (and shouldn't) mandate the use of specific Django-level configuration anyhow. Following discussions on Slack, we've arrived at a plan to introduce a cache-busting mechanism that works independently of the Django staticfiles configuration:. * Introduce a `versioned_static` helper function and `{% versioned_static %}` template tag which wraps Django's `static` function as follows:. * Call `static` on the passed file path to obtain a URL. * If this URL already includes a querystring portion, return it unchanged. (This ensures we don't interfere with existing cache-busting / verification mechanisms already in place, such as S3 authenticated URLs.). * Otherwise, append a querystring `?v={hash}` where `hash` is the first 5-8 characters of an SHA1 hash formed from the Wagtail version number string and the project's `SECRET_KEY`. (Using a hash ensures that we don't leak the version number to untrusted users visiting the admin login page.). * Update all static file references within the Wagtail admin (direct uses of `{% static %}` in templates, and also form media declarations as used on widgets, StreamField blocks and elsewhere) to use this new function / tag. Note that cache-busting alone will not address all potential configuration errors, such as forgetting to run `collectstatic` when deploying a new Wagtail version. This will be addressed with a separate version check, to be outlined in another ticket.</t>
  </si>
  <si>
    <t>Adding cache-busting</t>
  </si>
  <si>
    <t>Add cache-busting parameter to admin static files; Fixes #5493. To be investigated:. * are there situations where the presence of a querystring disables caching entirely (and therefore this change would cause a performance hit)? * would it be beneficial to disable this when `ManifestStaticFilesStorage` is active?</t>
  </si>
  <si>
    <t>Add cache to speed up compiling media declarations for stream blocks; As proposed by @pimarc in https://github.com/wagtail/wagtail/issues/3062#issuecomment-586331423. I've adapted it slightly to use a set rather than a dict, since they're both equivalent when we're only interested in the keys.</t>
  </si>
  <si>
    <t>Bulk Uploading</t>
  </si>
  <si>
    <t>Bulk Uploading Redirects into Wagtail CMS; How can we bulk upload redirects into Wagtail CMS? We have 100's of redirects to add so need your advise as soon as possible. Ganesh</t>
  </si>
  <si>
    <t>bulk updates</t>
  </si>
  <si>
    <t>Bulk actions - Minor fixes; This pr contains minor refactors discussed in previous prs:. - Uses bulk updates and deletes wherever possible. - form fields are added as class variables wherever applicable. - Required kwargs are explicitly mentioned when overriding `execute_action`. - Page bulk actions work even when `user` is `None`, useful for management commands</t>
  </si>
  <si>
    <t>Implement bulk actions for form submissions / responses - form builder; ### Is your proposal related to a problem? * [Bulk actions](https://docs.wagtail.org/en/stable/releases/2.15.html#bulk-actions) was released in Wagtail 2.15. * This supports Page, User, Image and Document models. * However, it would be great to have this also support Form Responses. * Initially this would be a layout change to match other content, however the main benefit is extending behaviour through custom bulk actions. ### Describe the solution you'd like. * When navigating to the submissions for a form page, there should be a way to bulk delete items by using the bulk actions system. * It should also be possible to add additional bulk actions as documented https://docs.wagtail.org/en/stable/extending/custom_bulk_actions.html#registering-a-custom-bulk-action. ### Describe alternatives you've considered. * Advising users to be aware that the UI is different in form builder. * Building additional custom actions or buttons through customisations. ### Additional context. Screenshot of form responses checkbox (2.16). &lt;img width="1629" alt="Screen Shot 2022-03-21 at 8 01 42 pm" src="https://user-images.githubusercontent.com/1396140/159239814-53981c30-0d3b-4247-84c3-7a7ffe2ace04.png"&gt;. Screenshot of document listing bulk actions for comparison. ![What’s New in Wagtail 5 - 2 15 Features (DRAFT)](https://user-images.githubusercontent.com/1396140/159239986-ee976728-a014-4681-9539-7405feef1c2e.png).</t>
  </si>
  <si>
    <t>BULK DELETE</t>
  </si>
  <si>
    <t>ary. We have a project that includes 11 sites, for each site we created roles such as Administartor Site N, Content Editor Site N, Content Manager Site N, and if I give for user 11 Content Manager roles wagtail-admin loads too long and even if it load, I got Server Error, when I try to get Pages. When creating a content manager, I give it rights not to the root of the site page, but to each child page. So, for example if I give 11 Administrator Site roles wagtail-admin loading normally, And Administartor Site has permission to root page of certain site. . ### Steps to Reproduce. 1. (*first step) Create role, lets name it Role N, it should has permission for 2 certain pages (project includes localization, so the permission is for Site N and Site locale N (I hope you understand)), but not to the root page, for example I have Site N and this site has 7 child pages, the role should has permission for this 7 child pages and the same for a Site locale N for this role I give such permission as ADD and EDIT pages. 2. (*second step) Create the same role by the same steps, but this role already has ADD | EDIT | PUBLISH | BULK DELETE | LOCK | UNLOCK. 3. As result, we have 11 roles as in first point and 11 roles as in second point. . 4. Then I want to give 11 roles for user such as in **first step** when I do this the wagtail-admin become load too long, but its work, everything is okay. 5. Then I want to give 11 roles for another user such as in **second step** when I do this wagtail admin doesnt load at all, but when it even load I have Server Error when I want to see Pages that my project includes. Probably thats all. Any other relevant information. For example, why do you consider this a bug and what did you expect to happen instead? * I have confirmed that this issue can be reproduced as described on a fresh Wagtail project: (**yes** / no). ### Technical details. * Python version: 3.10.2. * Django version: 3.1.13. * Wagtail version: 2.14.2. * Browser version: Doesnt matter.</t>
  </si>
  <si>
    <t>Add bulk delete action to form submissions in Wagtail contrib form builder app; &lt;!--. Thanks for contributing to Wagtail! 🎉. Before submitting, please review the [contributor guidelines](https://docs.wagtail.org/en/latest/contributing/index.html). --&gt;. _Please check the following:_. - [ ] Do the tests still pass?[^1]. - [x] Does the code comply with the style guide? . - [x] Run `make lint` from the Wagtail root. . - [ ] For Python changes: Have you added tests to cover the new/fixed behaviour? - [x] For front-end changes: Did you test on all of Wagtail’s supported environments?[^2]. - [x] **Please list the exact browser and operating system versions you tested**:. - I have tested the delete confirmation page as well as changed the index-submissions page on Firefox, Chrome and Brave. . - [ ] **Please list which assistive technologies [^3] you tested**: . - [ ] For new features: Has the documentation been updated accordingly? Solves issue #8182 . I have added BulkActions for the Wagtailform, I have even created a separate FormBulkAction class which can be inherited to add more BulkActions. . [^1]: [Development Testing](https://docs.wagtail.org/en/latest/contributing/developing.html#testing). [^2]: [Browser and device support](https://docs.wagtail.org/en/latest/contributing/developing.html#browser-and-device-support). [^3]: [Accessibility Target](https://docs.wagtail.org/en/latest/contributing/developing.html#accessibility-targets) .</t>
  </si>
  <si>
    <t>Snippets bulk actions; This PR addresses issue #8183. It implements a `SnippetBulkAction` which can be inherited to create new actions. The `DeleteBulkAction` has been implemented for snippets, which replaces the current bulk delete button . &lt;!--. Thanks for contributing to Wagtail! 🎉. Before submitting, please review the [contributor guidelines](https://docs.wagtail.org/en/latest/contributing/index.html). --&gt;. _Please check the following:_. - [x] Do the tests still pass?[^1]. - [x] Does the code comply with the style guide? . - [x] Run `make lint` from the Wagtail root. . - [ ] For Python changes: Have you added tests to cover the new/fixed behaviour? - [ ] For front-end changes: Did you test on all of Wagtail’s supported environments?[^2]. - [ ] Tested on Brave, Firefox, Chrome, Safari. - [ ] **Please list which assistive technologies [^3] you tested**: . - [x] For new features: Has the documentation been updated accordingly? **Please describe additional details for testing this change**. . [^1]: [Development Testing](https://docs.wagtail.org/en/latest/contributing/developing.html#testing). [^2]: [Browser and device support](https://docs.wagtail.org/en/latest/contributing/developing.html#browser-and-device-support). [^3]: [Accessibility Target](https://docs.wagtail.org/en/latest/contributing/developing.html#accessibility-targets) .</t>
  </si>
  <si>
    <t>'usage_count' argument to 'blocktrans' tag must be a number. When bulk delete single snippet.; &lt;!--. Found a bug? Please fill out the sections below. 👍. --&gt;. ### Issue Summary. I get this error when using bulk delete for single item. &lt;img width="835" alt="Screenshot 2023-05-16 at 08 19 27" src="https://github.com/wagtail/wagtail/assets/69630853/1a044ce3-75cc-4a95-b14b-5a91edb9d630"&gt;. &lt;!--. A summary of the issue. --&gt;. ### Steps to Reproduce. 1. Create a snippet model. 2. Create single snippet item. 3. Click checkbox to bulk delete, and click delete, instead of showing usage page I get the above error.</t>
  </si>
  <si>
    <t>Documentation - Update all `FieldPanel('title'...` examples to use `TitleFieldPanel('title'...`; Wagtail 5.0.2 introduced a new recommended `TitleFieldPanel` that supports the linking for the slug field and other UI improvements for the title field. However, many of our documentation examples do not use this and it could cause confusion if the slug field is not working as expected. - https://docs.wagtail.org/en/stable/releases/5.0.2.html#use-of-titlefieldpanel-for-the-page-title-field. - https://docs.wagtail.org/en/stable/reference/pages/panels.html#title-field-panel. ### Pertinent section of the Wagtail docs. There are a few places, listed below, but generally where we have `FieldPanel('title'...` set, we would want this to be updated to `TitleFieldPanel('title'...`. A reminder that not all title fields used in the documentation are for `Page` models, so we cannot just bulk update, we should also update the imports in code snippets if applicable. #### Example `docs/advanced_topics/customisation/page_editing_interface.md`. ```diff. - from wagtail.admin.panels import TabbedInterface, ObjectList. + from wagtail.admin.panels import TabbedInterface, TitleFieldPanel, ObjectList. class BlogPage(Page):. # field definitions omitted. content_panels = [. - FieldPanel('title', classname="title"),. + TitleFieldPanel('title', classname="title"),. FieldPanel('date'),. ```. ### Details. The following files would need to be updated. - `docs/advanced_topics/customisation/page_editing_interface.md`, see `content_panels` &amp; `shared_panels` in code examples (3 all up). - `docs/reference/pages/panels.md` see `Placeholder text` section ~L380. - There may be more, we do not want to update any of the ModelAdmin docs as these are all non-page models, even though they have a 'title' field for some of those models.</t>
  </si>
  <si>
    <t xml:space="preserve">Bulk loss of redirects after overriding `Page.get_url_parts`; ### Issue Summary. For models inheriting from `Page`, overriding the `get_url_parts` method can, in certain circumstances, result in bulk deletion of Redirects. ### Steps to Reproduce. 1. Implement a model inheriting from `Page`, overriding `get_url_parts` in such a way that the returned `path` value doesn't make use of the item's `slug`. 2. Create a draft item using this model. 3. Edit the draft item to update its `slug`. 4. Publish the item. **Result: All Redirects which are flagged as `automatically_created` are deleted**. This example model is sufficient to trigger the issue:. ```python. class DemonstrationPage(Page):. def get_url_parts(self, request: "HttpRequest" = None) -&gt; tuple[int, str, str]:. """. Overrides `Page.get_url_parts()` so that the page's path uses its ID instead of its slug. """. site_id, root_url, path = self.get_parent().get_url_parts(request). return site_id, root_url, f"{path}{self.id}/". ```. - I have confirmed that this issue can be reproduced as described on a fresh Wagtail project: yes. ### Technical details. This issue occurs due to a combination of the overridden `get_url_parts` method and handling inside `wagtail.contrib.redirects.signal_handlers`. - Changes to the item's `slug` result in a call to the `autocreate_redirects_on_slug_change` function (which handles the `page_slug_changed` signal). - When the item's `slug` isn't used in determining its path, this function doesn't add any redirects to the batch for processing (as the item's path hasn't changed). - The [`BatchRedirectCreator.pre_process`](https://github.com/wagtail/wagtail/blob/v5.2.2/wagtail/contrib/redirects/signal_handlers.py#L22) method attempts to delete any existing redirects which clash with items in the batch:. ```python. def pre_process(self):. # delete any existing automatically-created redirects that might clash. # with the items in `self.items`. clashes_q = Q(). for item in self.items:. clashes_q |= </t>
  </si>
  <si>
    <t>Remove unnecessary DOM `Range` polyfill; - Remove DOM Range polyfill provided by https://developer.mozilla.org/en-US/docs/Web/API/Range. - All Wagtail supported browsers, as of a few years ago, have built in support for `document.createRange`, see https://developer.mozilla.org/en-US/docs/Web/API/Range &amp; https://caniuse.com/?search=range (even IE9 had this). - Further progress for https://github.com/wagtail/wagtail/issues/2936. ## Additional details. - Polyfill was brought in from original verdant rename.migration 77275e510b5910d1f4b52284c2d5d1812e58f25c. - It has had one update since then (7 years ago) fa97e96cda6a2f758a8f3c6f13e46efe4381d9e7. - jQuery still uses this browser API (`document.createRange`) but this is now provided by browsers. - Polyfill included some non-standard spec items such as `compareNode` but this does not appear to be used by jQuery at all. - Today I learned that DOM Range exists, nice to know we can save a few KB for our admin users. ## Testing. - Poke around the admin, jQuery uses this so anything to do with choosers, expanding formsets, privacy switch, bulk uploads would break if the DOM API was not present.</t>
  </si>
  <si>
    <t>Bulk delete action bypasses on_delete=PROTECT constraint and causes server error; &lt;!--. Found a bug? Please fill out the sections below. 👍. --&gt;. ### Issue Summary. The addition of `on_delete=models.PROTECT` support (#10072 ) currently has inconsistent behavior across different deletion paths in the admin interface:. - Edit View: Works as expected - delete button is disabled for objects referenced by others. - Explore View (Bulk Actions): Partially implemented - shows reference warning but still allows deletion, resulting in a 500 Server Error (ProtectedError). Delete confirmation view from edit page:. ![Image](https://github.com/user-attachments/assets/8bc24a09-204c-46f5-be4b-907ab21360af). Delete confirmation via bulk action:. ![Image](https://github.com/user-attachments/assets/d07a4568-edb2-4134-9ea6-966313786215). ### Steps to Reproduce. 1. Start a new project with `wagtail start myproject`. 2. Edit home/models.py as follows:. ```python. from django.db import models. from wagtail.models import Page. from wagtail.admin.panels import FieldPanel. class HomePage(Page):. image = models.ForeignKey(. 'wagtailimages.Image', on_delete=models.PROTECT, related_name='+', null=True) # can be any foreign key but image is easiest to demonstrate. content_panels = Page.content_panels + [. FieldPanel('image'),]. ```. 3. Make migrations and migrate. 4. Login to admin. 5. In HomePage instance fill image field. 6. Go to images explore view. 7. Select image and use bulk action delete. 8. Confirm deletion . 9. Server error. For bulk delete confirmation where there are referenced objects with PROTECT attribute the delete button should be disabled on confirmation page. - I have confirmed that this issue can be reproduced as described on a fresh Wagtail project: yes. ### Technical details. - Python version: 3.10.12. - Django version: 5.1.6. - Wagtail version: 6.4.1. - Browser version: Not relevant. ### Working on this. &lt;!--. Do you have thoughts on skills needed? Are you keen to work on t</t>
  </si>
  <si>
    <t>on paths in the admin interface:. - Edit View: Works as expected - delete button is disabled for objects referenced by others. - Explore View (Bulk Actions): Partially implemented - shows reference warning but still allows deletion, resulting in a 500 Server Error (ProtectedError). Delete confirmation view from edit page:. ![Image](https://github.com/user-attachments/assets/8bc24a09-204c-46f5-be4b-907ab21360af). Delete confirmation via bulk action:. ![Image](https://github.com/user-attachments/assets/d07a4568-edb2-4134-9ea6-966313786215). ### Steps to Reproduce. 1. Start a new project with `wagtail start myproject`. 2. Edit home/models.py as follows:. ```python. from django.db import models. from wagtail.models import Page. from wagtail.admin.panels import FieldPanel. class HomePage(Page):. image = models.ForeignKey(. 'wagtailimages.Image', on_delete=models.PROTECT, related_name='+', null=True) # can be any foreign key but image is easiest to demonstrate. content_panels = Page.content_panels + [. FieldPanel('image'),]. ```. 3. Make migrations and migrate. 4. Login to admin. 5. In HomePage instance fill image field. 6. Go to images explore view. 7. Select image and use bulk action delete. 8. Confirm deletion . 9. Server error. For bulk delete confirmation where there are referenced objects with PROTECT attribute the delete button should be disabled on confirmation page. - I have confirmed that this issue can be reproduced as described on a fresh Wagtail project: yes. ### Technical details. - Python version: 3.10.12. - Django version: 5.1.6. - Wagtail version: 6.4.1. - Browser version: Not relevant. ### Working on this. &lt;!--. Do you have thoughts on skills needed? Are you keen to work on this yourself once the issue has been accepted? Please let us know here. --&gt;. I'd like to work on this. Anyone can contribute to this. View our [contributing guidelines](https://docs.wagtail.org/en/latest/contributing/index.html), add a comment to the issue once you’re ready to start.</t>
  </si>
  <si>
    <t>` (currently named [`SlugController`](https://github.com/wagtail/wagtail/blob/main/client/src/controllers/SlugController.ts), with the aim to rename via https://github.com/wagtail/wagtail/pull/12554 ). * This controller could own the work of 'cleaning' a value provided to it via an event. * This would need some enhancements to support the existing default regex to 'clean' a filename into a title, not sure what we would call this though 'sentenceify'?. * We would also need a way to 'override' the values with event listeners, the basics are in place in the `CleanController` but further work is needed. * [`SyncController`](https://github.com/wagtail/wagtail/blob/main/client/src/controllers/SyncController.ts). * This controller's job is to sync a value from its field to another field, via events. * We could make the `input` file field the controlled element, and then the target element would be the title field. This would only get us so far, it would not work (easily) for the jQuery bulk upload usage. We could either just 'emulate' the same behaviour bespoke in each existing code or see if there's a way to leverage the controller's methods somehow. Finally, we have the problem of the existing documented approach (using different event names) and a naming convention that's a bit too specific. The sync/clean controller events are a bit more generic. This could involve adding some adapter code somewhere initially and then providing a deprecation path. We want the documented approach to still be simple but maybe it's OK if the customisations have to have some filtering in their logic to know if it's an image or document for example. &gt; I have given this a go a while ago - see https://github.com/lb-/wagtail/commits/wip/move-upload-title-to-sync-controller/ (it may be a good point to get a sense of the idea explained above). ### Describe alternatives you've considered. * We could look at a completely different approach. ### Additional context. * This is part of ongoing work to</t>
  </si>
  <si>
    <t>Migrate file title generation on upload to a CSP compliant approach using Stimulus &amp; TypeScript; **Solves issue #12994** . This PR begins refactoring document and image title generation on upload by introducing the `SyncController`, with soon to be implemented enhancements for `CleanController`. . This PR builds on `Rename SlugController to CleanController &amp; clean up for further enhancements` #12554. ### Changes in this PR:. - Implemented a proof-of-concept for migrating title synchronization logic from jQuery inline scripts to Stimulus controllers. - Updated the SyncController to handle title synchronization based on LB's prior attempt ([[link](https://github.com/lb-/wagtail/commits/wip/move-upload-title-to-sync-controller/)](https://github.com/lb-/wagtail/commits/wip/move-upload-title-to-sync-controller/)). - Added a test for backwards compatibility (**commented out for now** until its necessity is confirmed). - Updated existing tests for SyncController. ### Next Steps &amp; Considerations:. - Enhancing `CleanController` (formerly `SlugController`) to clean filenames into user-friendly titles using regex. - Addressing bulk upload behavior, which currently relies on jQuery (`formData` usage in `add-multiple.js`). - Defining a naming convention and a deprecation path for older event-based approaches. - Ensuring compatibility with CSP refactor work (#12940, #1288). This PR is a **starting point**, and additional work is needed before full migration from jQuery.</t>
  </si>
  <si>
    <t>Ensure bulk delete respects `on_delete=models.PROTECT`; Fixes #11922 and fixes #12913. Hide whitespace when reviewing. The easiest way to test this is to run the test project locally, e.g. ```. export DJANGO_SETTINGS_MODULE=wagtail.test.settings_ui. ./wagtail/test/manage.py migrate. ./wagtail/test/manage.py createcachetable. ./wagtail/test/manage.py createsuperuser. ./wagtail/test/manage.py loaddata test.json test_specific.json. ./wagtail/test/manage.py runserver. ```. And then create a `VariousOnDeleteModel` snippet with an advert, image, document, page, and user set in the "protected" fields. From there, try to delete the other objects via the bulk action view (and in the case of users and pages, the single delete view as well). There should be a message about a reference preventing the object from being deleted (with a link to the usage view with `?describe_on_delete=1`) and there should only be an option to go back (no "Yes, delete" option).</t>
  </si>
  <si>
    <t>File deletion fails with PosixPath; &lt;!--. Found a bug? Please fill out the sections below. 👍. --&gt;. ### Issue Summary. Our project's MEDIA_ROOT is defined as a `PosixPath` instance, as per Django's default settings structure. Trying to delete images from Wagtail Admin results in `django-tasks` throwing a `TypeError`:. `Object of type PosixPath is not JSON serializable`. ### Steps to Reproduce. 1. in `settings.py` have `MEDIA_ROOT = BASE_DIR / "media"`. 2. Upload some images. 3. Select one or more images for deletion (bulk delete). - I have confirmed that this issue can be reproduced as described on a fresh Wagtail project: not yet. ### Technical details. - Python version: 3.12.4. - Django version: 5.2.4. - Wagtail version: 7.0.1. ### Working on this. &lt;!--. Do you have thoughts on skills needed? Are you keen to work on this yourself once the issue has been accepted? Please let us know here. --&gt;. Anyone can contribute to this. View our [contributing guidelines](https://docs.wagtail.org/en/latest/contributing/index.html), add a comment to the issue once you’re ready to start.</t>
  </si>
  <si>
    <t>bulk updated</t>
  </si>
  <si>
    <t>Use consistent sentence (full stop) for user-facing errors; This PR applies a consistent sentence format, a full stop at the end, for all user-facing error and validation messages. I have also refined the general guidelines documentation to include this as a future recommendation. ### Context. When working on #13317 / reviewing #12739 I noticed that about 80% of our user-facing errors are a sentence with a full stop at the end. Some were not, hence I thought it best to align for consistency. I have not bulk updated translations, as I assume we could do this before a release to potentially make the work in Transifex a bit simpler.</t>
  </si>
  <si>
    <t>adds cache</t>
  </si>
  <si>
    <t>Fix: Clear cache after redirects import (#12804); This pull request addresses the issue where the redirects importer does not clear its cache storage after a successful import. The fix adds cache.clear() to the import management command's handle() method. This ensures that the cache is properly cleared after new redirects are imported, preventing stale data from being served. A new test has been added to the redirects test suite to confirm that the cache is now cleared correctly after an import. This resolves the issue described in #12804.</t>
  </si>
  <si>
    <t>Fix: Clear cache after redirects import (#&lt;12804&gt;); This pull request addresses the issue where the redirects importer does not clear its cache storage after a successful import. The fix adds cache.clear() to the import management command's handle() method. This ensures that the cache is properly cleared after new redirects are imported, preventing stale data from being served. A new test has been added to the redirects test suite to confirm that the cache is now cleared correctly after an import. This resolves the issue described in #&lt;12804&gt;.</t>
  </si>
  <si>
    <t>ssrc</t>
  </si>
  <si>
    <t>I have achieved srcset in images inside articles by this code:. ```python. # image_formats.py. from wagtail.images.formats import Format, register_image_format, unregister_image_format, get_rendition_or_not_found. from django.utils.html import escape. class SrcsetFormat(Format):. def __init__(self, name, label, classnames, filter_spec, alternative_filter_specs):. self.name = name. self.label = label. self.classnames = classnames. self.filter_spec = filter_spec. self.alternative_filter_specs = alternative_filter_specs. def image_to_html(self, image, alt_text, extra_attributes=''):. rendition = get_rendition_or_not_found(image, self.filter_spec). rendition_srcset = []. for alternative_filter_spec in self.alternative_filter_specs:. rendition_srcset.append(get_rendition_or_not_found(image, alternative_filter_spec)). if self.classnames:. class_attr = 'class="%s" ' % escape(self.classnames). else:. class_attr = ''. return '&lt;img %s%ssrc="%s" alt="%s" srcset="%s"&gt;' % (. extra_attributes, class_attr,. escape(rendition.url), alt_text,. ", ".join("%s %sw" % (escape(r.url), r.width) for r in rendition_srcset),. ). unregister_image_format('fullwidth'). register_image_format(. SrcsetFormat(. 'fullwidth',. 'Full width',. 'richtext-image full_width',. 'max-640x360',. ['max-640x360', 'max-768x432', 'max-1024x576', 'max-1600x900', 'max-1920x1080'],. ),. ). ```. Fell free to reuse it or include in Wagtail code.</t>
  </si>
  <si>
    <t>rate limiting</t>
  </si>
  <si>
    <t>LincolnLoop wrote about how to add rate limiting to Django apps via Nginx rather than building it into the apps or adding a specialized application:. http://lincolnloop.com/blog/rate-limiting-nginx/. Full config gist:. https://gist.github.com/ipmb/472da2a9071dd87e24d3.</t>
  </si>
  <si>
    <t>gzip</t>
  </si>
  <si>
    <t>e.py", line 121, in process_response. self.cache.set(cache_key, response, timeout). File "/var/www/buildability/venvs/buildability.co.nz/local/lib/python2.7/site-packages/redis_cache/cache.py", line 239, in set. result = self._set(key, pickle.dumps(value), timeout, client, _add_only). File "/var/www/buildability/venvs/buildability.co.nz/lib/python2.7/copy_reg.py", line 70, in _reduce_ex. raise TypeError, "can't pickle %s objects" % base.__name__. TypeError: can't pickle instancemethod objects. Request repr(): . &lt;WSGIRequest. path:/images/2dMQIUOPwS5DlZuprp_E_WFdfhw=/47/width-75/,. GET:&lt;QueryDict: {}&gt;,. POST:&lt;QueryDict: {}&gt;,. COOKIES:{'_ga': 'GA1.3.1219121887.1434427204',. 'csrftoken': 'GNhfTEGBu40y8wRAFPa15lQTV66F9WCs'},. META:{'CONTENT_LENGTH': '',. 'CONTENT_TYPE': '',. u'CSRF_COOKIE': u'GNhfTEGBu40y8wRAFPa15lQTV66F9WCs',. 'DOCUMENT_ROOT': '/usr/share/nginx/html',. 'HTTP_ACCEPT': 'text/html,application/xhtml+xml,application/xml;q=0.9,image/webp,_/_;q=0.8',. 'HTTP_ACCEPT_ENCODING': 'gzip, deflate, sdch',. 'HTTP_ACCEPT_LANGUAGE': 'en-US,en;q=0.8',. 'HTTP_CACHE_CONTROL': 'max-age=0',. 'HTTP_CONNECTION': 'keep-alive',. 'HTTP_COOKIE': '_ga=GA1.3.1219121887.1434427204; csrftoken=GNhfTEGBu40y8wRAFPa15lQTV66F9WCs',. 'HTTP_HOST': 'www.buildability.co.nz',. 'HTTP_UPGRADE_INSECURE_REQUESTS': '1',. 'HTTP_USER_AGENT': 'Mozilla/5.0 (Macintosh; Intel Mac OS X 10_10_4) AppleWebKit/537.36 (KHTML, like Gecko) Chrome/44.0.2403.130 Safari/537.36',. 'PATH_INFO': u'/images/2dMQIUOPwS5DlZuprp_E_WFdfhw=/47/width-75/',. 'QUERY_STRING': '',. 'REMOTE_ADDR': '131.203.137.142',. 'REMOTE_PORT': '51455',. 'REQUEST_METHOD': 'GET',. 'REQUEST_URI': '/images/2dMQIUOPwS5DlZuprp_E_WFdfhw%3D/47/width-75/',. u'SCRIPT_NAME': u'',. 'SERVER_NAME': 'www.buildability.co.nz',. 'SERVER_PORT': '80',. 'SERVER_PROTOCOL': 'HTTP/1.1',. 'UWSGI_SCHEME': 'http',. 'uwsgi.core': 7,. 'uwsgi.node': 'avinton',. 'uwsgi.version': '1.9.17.1-debian',. 'wsgi.errors': &lt;open file 'wsgi_errors', mode 'w' at 0x7f0548a548a0&gt;,. 'wsgi</t>
  </si>
  <si>
    <t>deflate</t>
  </si>
  <si>
    <t>ine 121, in process_response. self.cache.set(cache_key, response, timeout). File "/var/www/buildability/venvs/buildability.co.nz/local/lib/python2.7/site-packages/redis_cache/cache.py", line 239, in set. result = self._set(key, pickle.dumps(value), timeout, client, _add_only). File "/var/www/buildability/venvs/buildability.co.nz/lib/python2.7/copy_reg.py", line 70, in _reduce_ex. raise TypeError, "can't pickle %s objects" % base.__name__. TypeError: can't pickle instancemethod objects. Request repr(): . &lt;WSGIRequest. path:/images/2dMQIUOPwS5DlZuprp_E_WFdfhw=/47/width-75/,. GET:&lt;QueryDict: {}&gt;,. POST:&lt;QueryDict: {}&gt;,. COOKIES:{'_ga': 'GA1.3.1219121887.1434427204',. 'csrftoken': 'GNhfTEGBu40y8wRAFPa15lQTV66F9WCs'},. META:{'CONTENT_LENGTH': '',. 'CONTENT_TYPE': '',. u'CSRF_COOKIE': u'GNhfTEGBu40y8wRAFPa15lQTV66F9WCs',. 'DOCUMENT_ROOT': '/usr/share/nginx/html',. 'HTTP_ACCEPT': 'text/html,application/xhtml+xml,application/xml;q=0.9,image/webp,_/_;q=0.8',. 'HTTP_ACCEPT_ENCODING': 'gzip, deflate, sdch',. 'HTTP_ACCEPT_LANGUAGE': 'en-US,en;q=0.8',. 'HTTP_CACHE_CONTROL': 'max-age=0',. 'HTTP_CONNECTION': 'keep-alive',. 'HTTP_COOKIE': '_ga=GA1.3.1219121887.1434427204; csrftoken=GNhfTEGBu40y8wRAFPa15lQTV66F9WCs',. 'HTTP_HOST': 'www.buildability.co.nz',. 'HTTP_UPGRADE_INSECURE_REQUESTS': '1',. 'HTTP_USER_AGENT': 'Mozilla/5.0 (Macintosh; Intel Mac OS X 10_10_4) AppleWebKit/537.36 (KHTML, like Gecko) Chrome/44.0.2403.130 Safari/537.36',. 'PATH_INFO': u'/images/2dMQIUOPwS5DlZuprp_E_WFdfhw=/47/width-75/',. 'QUERY_STRING': '',. 'REMOTE_ADDR': '131.203.137.142',. 'REMOTE_PORT': '51455',. 'REQUEST_METHOD': 'GET',. 'REQUEST_URI': '/images/2dMQIUOPwS5DlZuprp_E_WFdfhw%3D/47/width-75/',. u'SCRIPT_NAME': u'',. 'SERVER_NAME': 'www.buildability.co.nz',. 'SERVER_PORT': '80',. 'SERVER_PROTOCOL': 'HTTP/1.1',. 'UWSGI_SCHEME': 'http',. 'uwsgi.core': 7,. 'uwsgi.node': 'avinton',. 'uwsgi.version': '1.9.17.1-debian',. 'wsgi.errors': &lt;open file 'wsgi_errors', mode 'w' at 0x7f0548a548a0&gt;,. 'wsgi.file_wr</t>
  </si>
  <si>
    <t>@tomdyson suggests we have two bundlings of our fonts: 1. latin only, 2. everything, then toggle which set is loaded based on some kind of django setting. At present the total WOFF download, without gzip, without Bitter, but included all subsetting, is ~800k. This could be reduced to ~400k with the removal of the italic version. The official italic style is desirable but isn't that much of an improvement on the browser's attempt at italicising the regular font. With only the latin subset enabled, in the same conditions, the total WOFF download is more like 100k and would be much more desirable for users who knew their site would never use non-latin characters. With server gzipping enabled I'd expect even the fully subset version to be too small to worry about. WOFF2, supported by the ultra-modern browsers (http://caniuse.com/#search=woff2), is half the filesize of WOFF.</t>
  </si>
  <si>
    <t>gzipping</t>
  </si>
  <si>
    <t>AppleWebKit/537.36 (KHTML, like Gecko) Chrome/43.0.2357.134 Safari/537.36'. wsgi.multiprocess = False. PYTHONEXECUTABLE = '/Users/alabrazi/anaconda/envs/wagtailsite/bin/python'. SHELL = '/bin/bash'. VIRTUAL_ENV = '/Users/alabrazi/Library/Enthought/Canopy_64bit/User'. HTTP_ACCEPT = 'text/html, */*; q=0.01'. Apple_PubSub_Socket_Render = '/private/tmp/com.apple.launchd.DUBacz808r/Render'. PYTHONPATH = '/Users/alabrazi/Documents/OneDrive/MyPythonProjects/django_projects/mysite'. SERVER_SOFTWARE = 'WSGIServer/0.2'. wsgi.errors = &lt;_io.TextIOWrapper name='&lt;stderr&gt;' mode='w' encoding='UTF-8'&gt;. CONTENT_TYPE = 'multipart/form-data; boundary=----WebKitFormBoundaryLrNVeYnYPXCmWW7A'. wsgi.version = . wsgi.url_scheme = 'http'. HTTP_X_REQUESTED_WITH = 'XMLHttpRequest'. USER = 'alabrazi'. PYTHONUNBUFFERED = '1'. CONTENT_LENGTH = '155695'. wsgi.file_wrapper = ''. __CF_USER_TEXT_ENCODING = '0x1F5:0x0:0x0'. SERVER_PORT = '8000'. HTTP_ACCEPT_LANGUAGE = 'en-US,en;q=0.8,ar;q=0.6'. HTTP_ACCEPT_ENCODING = 'gzip, deflate'. REQUEST_METHOD = 'POST'. TZ = 'UTC'. SCRIPT_NAME = ''. PYCHARM_HOSTED = '1'. wsgi.run_once = False. PATH_INFO = '/admin/images/multiple/add/'. QUERY_STRING = ''. wsgi.input = &lt;_io.BufferedReader name=6&gt;. TMPDIR = '/var/folders/8p/fssk3cq51tn1fcns0wt09tqw0000gn/T/'. SHLVL = '1'. DJANGO_SETTINGS_MODULE = 'mysite.settings'. XPC_SERVICE_NAME = '0'. VERSIONER_PYTHON_VERSION = '2.7'. PATH = '/Users/alabrazi/anaconda/bin:/Library/Frameworks/Python.framework/Versions/3.4/bin:/Library/PostgreSQL/9.3/bin:/usr/local/heroku/bin:/Users/alabrazi/anaconda/bin:/Library/Frameworks/Python.framework/Versions/2.7/bin:/Library/Frameworks/Python.framework/Versions/3.4/bin:/Library/Frameworks/Python.framework/Versions/3.4/bin:/Users/alabrazi/anaconda/bin:/Users/alabrazi/Library/Enthought/Canopy_64bit/User/bin:/Library/Frameworks/Python.framework/Versions/2.7/bin:/usr/local/bin:/usr/bin:/bin:/usr/sbin:/sbin:/usr/local/git/bin'. HTTP_HOST = '127.0.0.1:8000'. GATEWAY_INTERFACE = 'CGI/1.1'. Setting</t>
  </si>
  <si>
    <t>Kit/537.36 (KHTML, like Gecko) Chrome/43.0.2357.134 Safari/537.36'. wsgi.multiprocess = False. PYTHONEXECUTABLE = '/Users/alabrazi/anaconda/envs/wagtailsite/bin/python'. SHELL = '/bin/bash'. VIRTUAL_ENV = '/Users/alabrazi/Library/Enthought/Canopy_64bit/User'. HTTP_ACCEPT = 'text/html, */*; q=0.01'. Apple_PubSub_Socket_Render = '/private/tmp/com.apple.launchd.DUBacz808r/Render'. PYTHONPATH = '/Users/alabrazi/Documents/OneDrive/MyPythonProjects/django_projects/mysite'. SERVER_SOFTWARE = 'WSGIServer/0.2'. wsgi.errors = &lt;_io.TextIOWrapper name='&lt;stderr&gt;' mode='w' encoding='UTF-8'&gt;. CONTENT_TYPE = 'multipart/form-data; boundary=----WebKitFormBoundaryLrNVeYnYPXCmWW7A'. wsgi.version = . wsgi.url_scheme = 'http'. HTTP_X_REQUESTED_WITH = 'XMLHttpRequest'. USER = 'alabrazi'. PYTHONUNBUFFERED = '1'. CONTENT_LENGTH = '155695'. wsgi.file_wrapper = ''. __CF_USER_TEXT_ENCODING = '0x1F5:0x0:0x0'. SERVER_PORT = '8000'. HTTP_ACCEPT_LANGUAGE = 'en-US,en;q=0.8,ar;q=0.6'. HTTP_ACCEPT_ENCODING = 'gzip, deflate'. REQUEST_METHOD = 'POST'. TZ = 'UTC'. SCRIPT_NAME = ''. PYCHARM_HOSTED = '1'. wsgi.run_once = False. PATH_INFO = '/admin/images/multiple/add/'. QUERY_STRING = ''. wsgi.input = &lt;_io.BufferedReader name=6&gt;. TMPDIR = '/var/folders/8p/fssk3cq51tn1fcns0wt09tqw0000gn/T/'. SHLVL = '1'. DJANGO_SETTINGS_MODULE = 'mysite.settings'. XPC_SERVICE_NAME = '0'. VERSIONER_PYTHON_VERSION = '2.7'. PATH = '/Users/alabrazi/anaconda/bin:/Library/Frameworks/Python.framework/Versions/3.4/bin:/Library/PostgreSQL/9.3/bin:/usr/local/heroku/bin:/Users/alabrazi/anaconda/bin:/Library/Frameworks/Python.framework/Versions/2.7/bin:/Library/Frameworks/Python.framework/Versions/3.4/bin:/Library/Frameworks/Python.framework/Versions/3.4/bin:/Users/alabrazi/anaconda/bin:/Users/alabrazi/Library/Enthought/Canopy_64bit/User/bin:/Library/Frameworks/Python.framework/Versions/2.7/bin:/usr/local/bin:/usr/bin:/bin:/usr/sbin:/sbin:/usr/local/git/bin'. HTTP_HOST = '127.0.0.1:8000'. GATEWAY_INTERFACE = 'CGI/1.1'. Settings:. Usin</t>
  </si>
  <si>
    <t>gzipped</t>
  </si>
  <si>
    <t>I have resumed work on this, with two additions:. - Minification and autoprefixing of the "static" CSS files (eg. `css/vendor`) to reduce the CSS size further. - `gulp-size` to display the size of CSS files when they go through the pipeline, to facilitate work on load performance. The gain on CSS size is around 25%, from 167kb to 125. Probably a bit lower gzipped / brotlied. Looking around my local test admin, there does not seem to be regressions. I've set up a simple regression test suite though, on the following page, on "desktop" and "phone" screen sizes:. ```. /admin/login. /admin/. /admin/pages/. /admin/pages/4/edit/. /admin/users/. /admin/sites/1/. /admin/groups/2/. ```. Are there pages that are known to have very custom UIs and would be relevant to check? Here are the files processed by this styles pipeline before and after the changes (identical, not much to see):. &lt;details&gt;. ```. # gulp styles:css before. wagtail/wagtailadmin/static_src/wagtailadmin/css/normalize.css ==&gt; wagtail/wagtailadmin/static/wagtailadmin/css. wagtail/wagtailadmin/static_src/wagtailadmin/css/vendor ==&gt; wagtail/wagtailadmin/static/wagtailadmin/css. wagtail/wagtailadmin/static_src/wagtailadmin/css/vendor/jquery-ui ==&gt; wagtail/wagtailadmin/static/wagtailadmin/css/vendor. wagtail/wagtailadmin/static_src/wagtailadmin/css/vendor/jquery-ui/images ==&gt; wagtail/wagtailadmin/static/wagtailadmin/css/vendor/jquery-ui. wagtail/wagtailadmin/static_src/wagtailadmin/css/vendor/jquery-ui/images/animated-overlay.gif ==&gt; wagtail/wagtailadmin/static/wagtailadmin/css/vendor/jquery-ui/images. wagtail/wagtailadmin/static_src/wagtailadmin/css/vendor/jquery-ui/images/ui-bg_flat_0_aaaaaa_40x100.png ==&gt; wagtail/wagtailadmin/static/wagtailadmin/css/vendor/jquery-ui/images. wagtail/wagtailadmin/static_src/wagtailadmin/css/vendor/jquery-ui/images/ui-bg_flat_100_246060_40x100.png ==&gt; wagtail/wagtailadmin/static/wagtailadmin/css/vendor/jquery-ui/images. wagtail/wagtailadmin/static_src/wagtailadmin/css/vendor/jquery-</t>
  </si>
  <si>
    <t>The performance impact would be on load time. The more icons there are in the set, the longer it will take to load, regardless of whether they are used or not. When it comes to rendering, I don't think there would be much of a change depending on the size of the set. Mobile connections are slower than desktop and less reliable. If the icon font fails to load, the UI looks broken (SVG icons don't have that issue, if they are inlined they are "always loaded", and if they are external there won't be anything displayed in their place). With a bigger icon set, the download would take longer so would be more likely to fail. Here are some numbers, gzipped for CSS &amp; SVG:. - Current Wagtail set: `wagtail.ttf` = 22.6 KB (+ some CSS, a few KBs). - Current Wagtail FontAwesome set: `fontawesome-webfont.woff2?v=4.7.0` = 75.6 KB (+ 7.1 KB of CSS). Material's 900+ icons:. - As a WOFF2 icon font: 48 KB (+ very little CSS, say 0.25 KB). - As SVG sprites: 160 KB (divided in 32 sprites by default), no CSS. FontAwesome 5's 900+ free icons:. - As a WOFF2 icon font: 56 KB for brand icons, 12 KB for regular icons, 36 KB for solid icons (+ 8 KB of CSS). - As SVG sprites: 120 KB for brand icons, 28 KB for regular icons, 92 KB for solid icons, no CSS. Finally, depending on how the SVG sprites are loaded we would likely need to use the https://github.com/jonathantneal/svg4everybody polyfill to ensure support for IE11 (a few more KBs of JS, yay). ------. To put those numbers in perspective, at the moment Wagtail loads 354 KB of web fonts (Roboto Slab regular, and no less than 4 weights of Open Sans). For some reason Wagtail's icon font is loaded as a TTF, so 3-4 times bigger than it could be as a WOFF/WOFF2. For the next steps, ideally we would want to use SVG icons with sensible sprites. The big advantage is that only the sprites corresponding to icons used on a given page will be loaded. If we don't want to wait for that to happen, the impact of loading a bigger icon set won't be that importa</t>
  </si>
  <si>
    <t>websockets</t>
  </si>
  <si>
    <t>I included a similar feature in #3383. It’s only for previews and it sends data via AJAX calls. Since this is a quite heavy feature, I think it would be better to add it if Django supports websockets or when Channels will become more mature. See [the Django blog post](https://www.djangoproject.com/weblog/2016/sep/09/channels-adopted-official-django-project/) about it.</t>
  </si>
  <si>
    <t>I only used Channels once so you probably know better. (However I often use websockets with Flask, so I can still make a review). A pull request would be very much appreciated, thanks!</t>
  </si>
  <si>
    <t>server-side rendering</t>
  </si>
  <si>
    <t>@coredumperror I tested again complex block hierarchy, but obviously to a limit. I never faced an edit page taking more than 10 seconds to load, so your case seems to be pretty extreme. I would be interested to learn more about the specific needs requiring that many blocks in a single page. For now, some of the template rendering from the current StreamField implementation is kept in the new StreamField, to avoid introducing too many breaking changes: some people customize block field templates, and rebuilding complex fields such as ChooserPanels would be out of scope. So the short answer is that it should be slightly faster in terms of server-side rendering, but not by much. Template caching indeed stays a must-have in production. In development environment, make sure you disable the template panel of django-debug-toolbar (if you’re using it), or even the full toolbar. I had websites slowed down by an order of magnitude because of it. In the end, the plan of Wagtail is to introduce more and more front-end generated templates for complex widgets, which will significantly reduce the cost of server-side template generation. For migrations, nothing changes. That being said, we don’t really need to include block definitions in migrations since they have no consequence on SQL. If that’s a big issue to you, you can submit a pull request that changes the behaviour of `StreamField.deconstruct(…)` so that it removes the `blocks` attribute to avoiding including it in migration.</t>
  </si>
  <si>
    <t>Thank you very much Matt for pushing the concept as far :). It's indeed not so simple, for multiple reasons. The first blocker in my opinion (in the current state) is that telepath needs to be easily accessible from a NodeJS context in order to unpack data from react-streamfield. Which implies making an NPM distribution of telepath. Another blocker that can be resolved is adjusting the react-streamfield API to allow creating for example a subclass of the main StreamField component that would set/get state. That being said, it's non trivial as we need to be able to load a state per StreamField and per block (for page choosers, for example). And finally, the main part that doesn't seem right is this: “Output the resulting JSON on the template somewhere where Javascript code can access it (I suggest a data- attribute on an appropriate HTML element), along with js_context.media”. I know it's a common way to load data using jQuery, but it's considered as an anti-pattern in React. It's also not generic: sometimes we need to initialize a widget, but sometimes we want to update it via an AJAX request (for page choosers for example). I suggest we only pass IDs to widgets, then always load their state through AJAX requests (or websockets in the future). While that may sound awful and extremely slow (I didn't want to do that at first for wagtail-react-streamfield), it ends up being very fast and easier to maintain. There are also 2 ways to optimize this: using conditional processing, and fetching multiple widget states at the same time. All that being said, I know it's a heavy paradigm switch for Wagtail…</t>
  </si>
  <si>
    <t>For anyone interested in this issue, I have worked around by stopping using `{% spaceless %}`. It should be possible to use it around non-rich-text elements, but I chose to simply not use it anywhere for the time being. I'm now using `django.middleware.gzip.GZipMiddleware` which is supported by all major browsers. It does not strip spaces (it is lossless), but otherwise provides very good compression ratio.</t>
  </si>
  <si>
    <t>GZipMiddleware</t>
  </si>
  <si>
    <t>More I look into this issue more I think it should be published on the Django project, rather than here. It relates to combining a simple decorator with the decorator, which was dynamically constructed based on a middleware class. I've also implemented a simple workaround:. ```python. class NeverCacheMiddleware:. def process_response(self, request, response):. add_never_cache_headers(response). return response. never_cache = decorator_from_middleware(NeverCacheMiddleware). wagtail_decorators = [never_cache, cache_page(settings.CACHE_TIME)]. @method_decorator(wagtail_decorators, name="serve"). class YourPage(Page):. .... ```. It reuses `decorator_from_middleware` function and creates a new `never_cache` decorator, which is going to register a callback after rendering a response, instead of executing immediately. Now all of the headers are in place:. ```python. HTTP/1.1 200 OK. Cache-Control: max-age=0, no-cache, no-store, must-revalidate, private. Content-Encoding: gzip. Content-Length: 7415. Content-Type: text/html; charset=utf-8. Date: Fri, 18 Mar 2022 18:57:12 GMT. Expires: Fri, 18 Mar 2022 19:57:12 GMT. Referrer-Policy: strict-origin-when-cross-origin. Server: WSGIServer/0.2 CPython/3.7.10. Vary: Accept-Encoding. X-Content-Type-Options: nosniff. X-Frame-Options: DENY. ```</t>
  </si>
  <si>
    <t>WebSockets</t>
  </si>
  <si>
    <t>Based on the Documentations, this is better for Users. &gt;Unlike [WebSockets](https://developer.mozilla.org/en-US/docs/Web/API/WebSockets_API), server-sent events are unidirectional; that is, data messages are delivered in one direction, from the server to the client (such as a user's web browser). That makes them an excellent choice when there's no need to send data from the client to the server in message form. For example, EventSource is a useful approach for handling things like social media status updates, news feeds, or delivering data into a [client-side storage](https://developer.mozilla.org/en-US/docs/Learn/JavaScript/Client-side_web_APIs/Client-side_storage) mechanism like [IndexedDB](https://developer.mozilla.org/en-US/docs/Web/API/IndexedDB_API) or [web storage](https://developer.mozilla.org/en-US/docs/Web/API/Web_Storage_API).</t>
  </si>
  <si>
    <t>server-sent events</t>
  </si>
  <si>
    <t>&gt; It does sound like potentially something caching-related. I'd be interested in what the `cf-cache-status` / `server` headers show. Just for the sake of it, here are all headers. Request:. ```. GET /4.2.x/?w=1 HTTP/2. Host: guide.wagtail.org. User-Agent: Mozilla/5.0 (Macintosh; Intel Mac OS X 10.15; rv:109.0) Gecko/20100101 Firefox/109.0. Accept: text/html,application/xhtml+xml,application/xml;q=0.9,image/avif,image/webp,*/*;q=0.8. Accept-Language: nl,en-US;q=0.7,en;q=0.3. Accept-Encoding: gzip, deflate, br. Connection: keep-alive. Upgrade-Insecure-Requests: 1. Sec-Fetch-Dest: document. Sec-Fetch-Mode: navigate. Sec-Fetch-Site: none. Sec-Fetch-User: ?1. DNT: 1. Sec-GPC: 1. Pragma: no-cache. Cache-Control: no-cache. ```. Response:. ```. HTTP/2 404 Not Found. date: Tue, 28 Feb 2023 15:56:06 GMT. content-type: text/html; charset=utf-8. cf-ray: 7a0a5928b91db981-AMS. content-language: en-latest. strict-transport-security: max-age=15552000; includeSubDomains. vary: Accept-Language, Accept-Encoding. via: 1.1 vegur. cf-cache-status: DYNAMIC. cross-origin-opener-policy: same-origin. referrer-policy: same-origin. x-content-type-options: nosniff. report-to: {"endpoints":[{"url":"https:\/\/a.nel.cloudflare.com\/report\/v3?s=gO9C%2F%2FX7CqTxvthBWkd3Krub5yJrvaZFoKi1cLgjPbtyX6A4hbJjv5cJAG0nw5x2eGjJE5b8AbD4b82VuhhLTpJ7C9d2w51yu5IUtmzDfiZ03OofIvPn2w9QAp4YBO%2B%2BxZ6hPKTKeG6YU1hF%2FOd9"}],"group":"cf-nel","max_age":604800}. nel: {"success_fraction":0,"report_to":"cf-nel","max_age":604800}. server: cloudflare. content-encoding: br. X-Firefox-Spdy: h2. ```.</t>
  </si>
  <si>
    <t>I do experience the same issue (no matter with or without an additional query parameter). I will attach the header information, feel free to ping me if you want to investigate further and I should provide more information. . **Request Header:**. ```. Accept: text/html,application/xhtml+xml,application/xml;q=0.9,*/*;q=0.8. Pragma: no-cache. Cookie: _ga=GA1.2.956179053.1677265759; _gid=GA1.2.856901512.1677506656; _ga_965H37LBFX=GS1.1.1677668090.7.0.1677668093.0.0.0. Cache-Control: no-cache. Host: guide.wagtail.org. User-Agent: Mozilla/5.0 (Macintosh; Intel Mac OS X 10_15_7) AppleWebKit/605.1.15 (KHTML, like Gecko) Version/16.3 Safari/605.1.15. Accept-Language: de-DE,de;q=0.9. Accept-Encoding: gzip, deflate, br. Connection: keep-alive. ```. **Response Header:**. ```. Content-Type: text/html; charset=utf-8. Via: 1.1 vegur. Content-Language: en-latest. Report-To: {"endpoints":[{"url":"https:\/\/a.nel.cloudflare.com\/report\/v3?s=RMdLgMQinIR6pxx1aBWQSVGpbTs2L8GWBn3qVOeyHwRbVr6%2FuwlGhNE60NJpYX%2BTDnGLdi3leC01%2FIjcJ6aIfIHdQZXNLZwM5xS6aci2o1r8drViNQATTdguobb4okO46PzSm7R3p%2BDpnE%2FlXAjw"}],"group":"cf-nel","max_age":604800}. Content-Encoding: br. Referrer-Policy: same-origin. Date: Wed, 01 Mar 2023 17:27:07 GMT. Cross-Origin-Opener-Policy: same-origin. X-Content-Type-Options: nosniff. Vary: Accept-Language, Accept-Encoding. nel: {"success_fraction":0,"report_to":"cf-nel","max_age":604800}. Server: cloudflare. cf-cache-status: DYNAMIC. Strict-Transport-Security: max-age=15552000; includeSubDomains. cf-ray: 7a131bdd1febabc6-CPH. ```</t>
  </si>
  <si>
    <t>rate limit</t>
  </si>
  <si>
    <t>CI on my fork [failed with a random error at Github's end before the codecov step](https://github.com/gasman/wagtail/actions/runs/10830930519/job/30051769248), the PR run [attempted a tokenless upload, hit the rate limit and aborted without an error](https://github.com/wagtail/wagtail/actions/runs/10830931592/job/30052783560), and the run against the Wagtail branch [used the token and actually succeeded](https://github.com/wagtail/wagtail/actions/runs/10830932250/job/30052797394). Given that the last one is the only one that's supposed to have a chance of reliably working, I guess that counts as a success...? :-)</t>
  </si>
  <si>
    <t>CI failure is just a rate limit issue.</t>
  </si>
  <si>
    <t>@laymonage here I see the enhancements that can be done in our plugin . | Feature in Proposal | In `wagtail-headless-preview`? | Gap / Enhancement Opportunity |. |----------------------|--------------------------------|--------------------------------|. | **Live updates / auto-sync** (edit-as-you-type or autosave → preview updates) | ❌ Not clearly — no streaming/live sync (postMessage or WebSockets) mentioned | Major differentiator → build a “live preview pane” that reflects changes without needing manual save/refresh |. | **Multi-device preview toolbar** (simulate tablet, phone, dark mode, etc.) | ❌ Not present | Add UI panel for viewport previews, dark/light mode toggles |. | **Split-view in editor UI** (edit side + preview side) | ⚠️ Supports iframe/redirect modes, but no split-view | Improve UX by showing editor and preview side-by-side |. | **Secure short-lived signed tokens with APIs for preview &amp; draft content** | ✅ Yes — uses `PagePreview` token mechanism | Already well-covered |. | **Click / autosave real-time drafting** | ❌ Not clearly | Could extend to sync previews on each autosave or keystroke |. | **Toolbar or toggle inside editor to open/dock preview** | ⚠️ Only has a Preview button / redirect | Opportunity → floating/dockable preview panel inside admin |. | **Granular configuration for filterable/searchable attributes** | ❌ Out of scope for this repo | Your proposal could integrate with search/filter configs (e.g. Meilisearch) |.</t>
  </si>
  <si>
    <t>Oh, please. At least try out the package first. 1. Live updates / auto-sync: it supports Wagtail's live auto-updating preview panel. It doesn't mention `postMessage()` or WebSockets because it doesn't use them. Wagtail already handles `postMessage()` for any cross-frame communication needs. 2. Multi-device preview toolbar: exists, it's built into Wagtail. 3. Split-view in editor UI: see above. 4. Click / autosave real-time drafting: see #7636, but also, the preview already auto-updates. 5. Toolbar or toggle inside editor to open/dock preview: it's built into Wagtail. 6. Granular configuration for filterable/searchable attributes: I don't even know what this is. Don't waste our time with this AI slop without trying out existing solutions first. We made [significant efforts on improving headless preview support in Wagtail 7.1](https://docs.wagtail.org/en/stable/releases/7.1.html#preview-and-user-bar-improvements-for-headless-setups) that should make the package work better. There clearly are improvements that can be done to better support headless setups. We welcome feedback to improve it, but it's clear that you just asked an AI and dumped everything here without doing proper research with human input. Don't waste our time.</t>
  </si>
  <si>
    <t>GzipManifestStaticFilesStorage</t>
  </si>
  <si>
    <t xml:space="preserve"> `heroku run python manage.py collectstatic --noinput` is yielding the following error:. ```. Post-processing 'wagtailadmin/scss/vendor/jquery-ui/jquery-ui-1.10.3.verdant.css' failed! Traceback (most recent call last):. File "manage.py", line 10, in &lt;module&gt;. execute_from_command_line(sys.argv). File "/app/.heroku/python/lib/python2.7/site-packages/django/core/management/__init__.py", line 385, in execute_from_command_line. utility.execute(). File "/app/.heroku/python/lib/python2.7/site-packages/django/core/management/__init__.py", line 377, in execute. self.fetch_command(subcommand).run_from_argv(self.argv). File "/app/.heroku/python/lib/python2.7/site-packages/django/core/management/base.py", line 288, in run_from_argv. self.execute(*args, **options.__dict__). File "/app/.heroku/python/lib/python2.7/site-packages/django/core/management/base.py", line 338, in execute. output = self.handle(*args, **options). File "/app/.heroku/python/lib/python2.7/site-packages/django/core/management/base.py", line 533, in handle. return self.handle_noargs(**options). File "/app/.heroku/python/lib/python2.7/site-packages/django/contrib/staticfiles/management/commands/collectstatic.py", line 168, in handle_noargs. collected = self.collect(). File "/app/.heroku/python/lib/python2.7/site-packages/django/contrib/staticfiles/management/commands/collectstatic.py", line 120, in collect. raise processed. ValueError: The file 'wagtailadmin/scss/vendor/jquery-ui/images/ui-bg_flat_65_49c0c1_40x100.png' could not be found with &lt;whitenoise.django.GzipManifestStaticFilesStorage object at 0x7fa413c11f50&gt;. ```. I had a look at the file referenced in the stacktrace (https://github.com/torchbox/wagtail/blob/master/wagtail/wagtailadmin/static/wagtailadmin/scss/vendor/jquery-ui/jquery-ui-1.10.3.verdant.css#L859) and there is a reference to a png file that is not present in the child images folder. Does this mean the `ui-bg_flat_65_49c0c1_40x100.png` needs to be added to the images folder for jquery-ui?</t>
  </si>
  <si>
    <t>pre-rendered</t>
  </si>
  <si>
    <t>Reduce use of similar-size image renditions used in admin; We appear to have two renditions used when displaying images in a list: max-165x165 and max-130x130. Apparently this is problematic for image-heavy sites with external image servers, where renditions have to be pre-rendered (rather than on demand). We can't stop developers requesting lots of image renditions for the front end, but we can play a small part by at least limiting unnecessary image renditions in wagtail admin. These two renditions should be reduced to only the larger one, resized with css or width/height attr to create the smaller of the two renditions.</t>
  </si>
  <si>
    <t>webhook</t>
  </si>
  <si>
    <t>Added Drone webhook for Slack;</t>
  </si>
  <si>
    <t>Display warning when multiple users are editing the same page; Without doing anything fancy with active sessions, websockets, or changing the existing workflow, a simple warning could already give people a bit more confidence about this. Currently the workflow is as follows:. 1. user A starts editing a page. 2. user B starts editing the same page and saves it. 3. user A saves the page, which will overwrite B's changes. So, after user A saved the page Wagtail could display a warning telling user A that she has effectively undone some changes made by user B (or maybe some others too). Then user A can check the revisions manually and amend the latest one if necessary. Although, the changes in user B's skipped revision are not highlighted, so it might be difficult to identify those. This could be improved later on but at least people would be aware if they have undone any changes made by others. That's basically all this would achieve.</t>
  </si>
  <si>
    <t>throttling</t>
  </si>
  <si>
    <t>Feature request: bundled live-reload for front-end tooling; When working on websites, I nearly always use a tool called [Browsersync](https://www.browsersync.io/) to speed up the development process. It does the following:. - "Live-reloading" – it watches your files and reloads the pages when you change one (and for CSS it can directly inject the new styles into the page without even reloading the page, very convenient). This speeds up front-end work tremendously. - Synchronised browsing – if you have the site open in multiple tabs / browsers / devices, it will do its best to reproduce your actions across all of them. Very convenient when doing cross-browser tests. - It also includes a bunch of useful development aids like weinre for remote debugging (debug the site on an iPad from the computer) and simulated network throttling. There are multiple ways of using it. The simplest is to install its CLI (`npm install -g browser-sync`), and the most common is to have it more tightly integrated with other build tools (gulp, webpack, etc). Right now I am using it to develop on Wagtail with the following command (you can run this from the `wagtail` root to try this out on the admin UI:. ```. # Start browser-sync, proxying the server within the Vagrant box, watching the admin's templates, CSS and JS files to reload the browser when they change. browser-sync start --proxy=localhost:8000 --files="wagtail/wagtailadmin/templates/**/*.html, wagtail/wagtailadmin/static/wagtailadmin/css/**/*.css, wagtail/wagtailadmin/static/wagtailadmin/js/**/*.js". ```. Now this works for me but this isn't as nice as having it integrated with the rest of the dev toolchain (one more tool to start, two watchers running at once, watches the output files instead of the ones that are actually changing, etc). If I was to propose a PR where `browser-sync` is added as a `devDependency`, and more tightly integrated with webpack and gulp, would this be of interest? Here are the drawbacks I'm aware of:. - It</t>
  </si>
  <si>
    <t>Node tooling cleanup; Part of tidying up before releasing the new explorer in #3607. I'd have liked to update to `babel-preset-env`, but it requires Node 6 / npm 3, so this will have to wait. This PR removes about ± 100kb from the gzipped bundle size 🎉.</t>
  </si>
  <si>
    <t>Replaceable login form; Allow developers to extend the ``LoginForm`` with their own functionality. This is useful when implementing for example: rate limiting, captcha or 2fa. The login template is adjusted as well to have some kind of default implementation when adding more fields to the login form.</t>
  </si>
  <si>
    <t>Features: Does Wagtail come with User Management?; OK, I will not ask about every little feature here, but this is a BIG one and I can not find one single word about this in the Wagtail docs, what seems like a major omission, aka documentation bug. Does Wagtail provide any kind of **user management** features? Like a configurable user registration (confirm by email / confirm by admin), password restore / change, user import / export, token handling for the API / rate limiting etc, etc. - all the things a modern CMS delivers usually? I know Django must be quite powerful, but I am not asking about LDAP, SAML, OAuth or Kerberos, these would be very important to have of course, but I am asking just for the most basic kind of user management one could imagine (like e.g. Wordpress out-of-box experience). User management is a very basic feature set of any CMS, also it is very good to not have to invent security related wheels again, one of the most important aspects of open source, so I wonder if that important stuff is not here? If this is all "do-it-yourself" - exists some mature extension / Django app that handles these features already? And, BTW, if it exists, why is it not part of Wagtail? . Thanks!</t>
  </si>
  <si>
    <t>SSR</t>
  </si>
  <si>
    <t>Docker + wagtail + nuxt + API html_path; Found a bug? Please fill out the sections below. 👍. ### Issue Summary. It's a bit hard to explain. But I got the following issue:. When you use docker in combo with wagtail and nuxt I got an show stopper. . A common pattern is that the browser lands on a page ex. /homepage and you lookup in pages/find/?html_path=/homepage wagtail wil then redirect to the correct page. Now when wagtail does this redirect it return the a full path example localhost. https://github.com/wagtail/wagtail/blob/master/wagtail/api/v2/utils.py#L13. https://github.com/wagtail/wagtail/blob/master/wagtail/api/v2/views.py#L92. But when using docker there are two ways to reach the wagtail container as you have server side rendering and client side rendering. http:///django:8000 (server side). http://localhost:8000 (client side). ### Steps to Reproduce. start a docker django/wagtail. start a docker nuxt. create a api in wagtail. try to find a page in in api via SSR rendering. like so in nuxt. ```. asyncData({app, route}) {. const path = route.path. console.log(path). return app.$axios.$get(`pages/find/?html_path=${path}`). .then((res) =&gt; {. return {somedata: res}. }). },. ```. No nuxt will find the html_path but wagtail returns a path with the host that nuxt should read again and will fail there. Any other relevant information. For example, why do you consider this a bug and what did you expect to happen instead? Does anybody use Wagtail in combination with Docker and Vue/Nuxtjs that has similar issue and is there a work around? * I have confirmed that this issue can be reproduced as described on a fresh Wagtail project: (yes / no). ### Technical details. python 3.7. django 2.2. wagtail 3.7.</t>
  </si>
  <si>
    <t>t-side. I propose adding a new `bind` method alongside `render` on the Widget object - this PR serves as a draft of how it might work. There's an extra subtlety around chooser widgets, since they'll usually have called `createImageChooser` from an inline `&lt;script&gt;` and created a widget object as a side effect - we don't want to initialise it twice, so instead we stash a reference to the widget on the container element and reuse it if it already exists. I expect that we'll implement a Telepath adapter for `django.forms.Form` (and `Field`?) objects, so that we can do something like. &lt;form action="." id="my-form" data-form-definition="{{ packed_form_json }}"&gt;. {{ form.as_p }}. &lt;/form&gt;. &lt;script&gt;. const formElem = document.getElementById('my-form');. const formDefinition = telepath.unpack(JSON.parse(formElem.dataset.formDefinition));. const form = formDefinition.bind(formElem);. form.widgets['email'].setState('matthew@example.com');. &lt;/script&gt;. Open questions:. * Since this is a step towards formalising the `BoundWidget` constructor, would now be a good time to eliminate the dependency on jQuery in that interface? * Passing the DOM element, name and id to `bind` is redundant (and the DOM element is a fudge since we don't know exactly which bit of the `{{ form.as_p }}` output corresponds to any given widget - luckily we can just pass the entire form, or even the entire document body, and BoundWidget will generally just look for an element with the expected name). Just the name ought to be enough, but will that paint us into a corner in a future scenario where names on inputs are optional (e.g. a react-streamfield setup where the full data of a StreamField is bundled into a single hidden JSON field, at which point we don't want the individual inputs to be included in the POST submission)? * Can we make initialState optional (or remove it entirely) and get it to pick up the state embedded in the pre-rendered HTML instead? (We already have to do this for choosers, at least.)</t>
  </si>
  <si>
    <t>modal-workflow - block additional opens &amp; add trigger focus management; ## Overview. - ensure that when the modal opens it keeps track of the element that triggered it. - disable that element so that it cannot accidentally be clicked twice. - re-enable the element when closing modal and then move focus back to the trigger when closed. ## Notes. - added code to remove the modal from DOM when closed (existing behaviour was to just call the modal's hide function and it would still be in DOM, however it seems better to remove it fully unless I am missing something). - a reminder that there is still a short delay between pressing the button and the modal showing (as discussed on #5338 ), this PR does not address this but does consider this scenario, focus can remain on a disabled button and the focus will be allowed as the button will be re-enabled in the step before the actual modal is fully removed from DOM so that there should not be a visible delay to re-enabling it. - fixes #4006 + partial work towards #5338. ## Recording. * See recording, on Slow 3G network throttling. https://user-images.githubusercontent.com/1396140/135741248-80475d2f-beb7-4fbd-933d-9899428b1f86.mp4. ## Checks. * Do the tests still pass? 👍 . * Does the code comply with the style guide? 👍 . * For front-end changes, checked Firefox 92, Chrome 94, Safari 14 on MacOS Big Sur. * Tested keyboard control using the above browsers, tabbing through to multiple modal chooser activations (draftail, workflow chooser, snippet chooser, page chooser) then pressing enter or space or 'esc' while in the modal to confirm the focus moves back to the trigger button. * For new features: Has the documentation been updated accordingly? N/A.</t>
  </si>
  <si>
    <t>on of `never_cache` and `cache_page` decorators to cache page in memcached, but fully prevent caching in users' browsers. From my investigation, it looks like setting `never_cache` and `cache_page` decorators on Page's `serve` method produces different headers than setting the same decorators on Django's view. The issue prevents the page to be cached in memcached and forces the server to render the page from scratch for every consecutive request. ### Steps to Reproduce. ```python. # Django view. @never_cache. @cache_page(settings.CACHE_TIME). def home(request):. ... ```. produces the expected value for `Expires` header (+1 hour):. ```python. # Django view miss. HTTP/1.1 200 OK. Date: Sun, 31 Oct 2021 12:35:53 GMT. Server: WSGIServer/0.2 CPython/3.7.10. Content-Type: text/html; charset=utf-8. Expires: Sun, 31 Oct 2021 13:35:53 GMT. Cache-Control: max-age=0, no-cache, no-store, must-revalidate. Content-Length: 6490. X-Frame-Options: SAMEORIGIN. Vary: Accept-Encoding. Content-Encoding: gzip. # Django view hit. HTTP/1.1 200 OK. Date: Sun, 31 Oct 2021 12:36:22 GMT. Server: WSGIServer/0.2 CPython/3.7.10. Content-Type: text/html; charset=utf-8. Expires: Sun, 31 Oct 2021 13:35:53 GMT. Cache-Control: max-age=0, no-cache, no-store, must-revalidate. Content-Length: 6490. X-Frame-Options: SAMEORIGIN. Vary: Accept-Encoding. Content-Encoding: gzip. ```. ```python. # Wagtail's model. @method_decorator(never_cache, name="serve"). @method_decorator(cache_page(settings.CACHE_TIME), name="serve"). class Home(Page):. ... ```. produces the unexpected value for `Expires` header (+0 hours):. ```python. # Wagtail view miss. HTTP/1.1 200 OK. Date: Sun, 31 Oct 2021 12:37:37 GMT. Server: WSGIServer/0.2 CPython/3.7.10. Content-Type: text/html; charset=utf-8. Expires: Sun, 31 Oct 2021 12:37:36 GMT. Cache-Control: max-age=0, no-cache, no-store, must-revalidate. Content-Length: 6825. X-Frame-Options: SAMEORIGIN. Vary: Accept-Encoding. Content-Encoding: gzip. ```. ### Additional information. I hav</t>
  </si>
  <si>
    <t>in memcached and forces the server to render the page from scratch for every consecutive request. ### Steps to Reproduce. ```python. # Django view. @never_cache. @cache_page(settings.CACHE_TIME). def home(request):. ... ```. produces the expected value for `Expires` header (+1 hour):. ```python. # Django view miss. HTTP/1.1 200 OK. Date: Sun, 31 Oct 2021 12:35:53 GMT. Server: WSGIServer/0.2 CPython/3.7.10. Content-Type: text/html; charset=utf-8. Expires: Sun, 31 Oct 2021 13:35:53 GMT. Cache-Control: max-age=0, no-cache, no-store, must-revalidate. Content-Length: 6490. X-Frame-Options: SAMEORIGIN. Vary: Accept-Encoding. Content-Encoding: gzip. # Django view hit. HTTP/1.1 200 OK. Date: Sun, 31 Oct 2021 12:36:22 GMT. Server: WSGIServer/0.2 CPython/3.7.10. Content-Type: text/html; charset=utf-8. Expires: Sun, 31 Oct 2021 13:35:53 GMT. Cache-Control: max-age=0, no-cache, no-store, must-revalidate. Content-Length: 6490. X-Frame-Options: SAMEORIGIN. Vary: Accept-Encoding. Content-Encoding: gzip. ```. ```python. # Wagtail's model. @method_decorator(never_cache, name="serve"). @method_decorator(cache_page(settings.CACHE_TIME), name="serve"). class Home(Page):. ... ```. produces the unexpected value for `Expires` header (+0 hours):. ```python. # Wagtail view miss. HTTP/1.1 200 OK. Date: Sun, 31 Oct 2021 12:37:37 GMT. Server: WSGIServer/0.2 CPython/3.7.10. Content-Type: text/html; charset=utf-8. Expires: Sun, 31 Oct 2021 12:37:36 GMT. Cache-Control: max-age=0, no-cache, no-store, must-revalidate. Content-Length: 6825. X-Frame-Options: SAMEORIGIN. Vary: Accept-Encoding. Content-Encoding: gzip. ```. ### Additional information. I have noticed also, that removing `never_cache` decorator allows wagtail Page model to be cached in memcached, but doesn't prevent caching in a browser:. ```python. # Wagtail view. @method_decorator(cache_page(settings.CACHE_TIME), name="serve"). class Home(Page):. ... ```. produces the expected value for `Expires` header (+1 hour), but doesn't prevent ca</t>
  </si>
  <si>
    <t>ary: Accept-Encoding. Content-Encoding: gzip. # Django view hit. HTTP/1.1 200 OK. Date: Sun, 31 Oct 2021 12:36:22 GMT. Server: WSGIServer/0.2 CPython/3.7.10. Content-Type: text/html; charset=utf-8. Expires: Sun, 31 Oct 2021 13:35:53 GMT. Cache-Control: max-age=0, no-cache, no-store, must-revalidate. Content-Length: 6490. X-Frame-Options: SAMEORIGIN. Vary: Accept-Encoding. Content-Encoding: gzip. ```. ```python. # Wagtail's model. @method_decorator(never_cache, name="serve"). @method_decorator(cache_page(settings.CACHE_TIME), name="serve"). class Home(Page):. ... ```. produces the unexpected value for `Expires` header (+0 hours):. ```python. # Wagtail view miss. HTTP/1.1 200 OK. Date: Sun, 31 Oct 2021 12:37:37 GMT. Server: WSGIServer/0.2 CPython/3.7.10. Content-Type: text/html; charset=utf-8. Expires: Sun, 31 Oct 2021 12:37:36 GMT. Cache-Control: max-age=0, no-cache, no-store, must-revalidate. Content-Length: 6825. X-Frame-Options: SAMEORIGIN. Vary: Accept-Encoding. Content-Encoding: gzip. ```. ### Additional information. I have noticed also, that removing `never_cache` decorator allows wagtail Page model to be cached in memcached, but doesn't prevent caching in a browser:. ```python. # Wagtail view. @method_decorator(cache_page(settings.CACHE_TIME), name="serve"). class Home(Page):. ... ```. produces the expected value for `Expires` header (+1 hour), but doesn't prevent caching in browser (due to the missing `never_cache` decorator):. ```python. # Wagtail view miss. HTTP/1.1 200 OK. Date: Sun, 31 Oct 2021 12:40:32 GMT. Server: WSGIServer/0.2 CPython/3.7.10. Content-Type: text/html; charset=utf-8. Expires: Sun, 31 Oct 2021 13:40:32 GMT. Cache-Control: max-age=3600. Content-Length: 6825. X-Frame-Options: SAMEORIGIN. Vary: Accept-Encoding. Content-Encoding: gzip. ```. * I have confirmed that this issue can be reproduced as described on a fresh Wagtail project: **yes**. ### Technical details. * Python version: **3.9**. * Django version: **3.2.8**. * Wagtail version: **2</t>
  </si>
  <si>
    <t>2021 12:36:22 GMT. Server: WSGIServer/0.2 CPython/3.7.10. Content-Type: text/html; charset=utf-8. Expires: Sun, 31 Oct 2021 13:35:53 GMT. Cache-Control: max-age=0, no-cache, no-store, must-revalidate. Content-Length: 6490. X-Frame-Options: SAMEORIGIN. Vary: Accept-Encoding. Content-Encoding: gzip. ```. ```python. # Wagtail's model. @method_decorator(never_cache, name="serve"). @method_decorator(cache_page(settings.CACHE_TIME), name="serve"). class Home(Page):. ... ```. produces the unexpected value for `Expires` header (+0 hours):. ```python. # Wagtail view miss. HTTP/1.1 200 OK. Date: Sun, 31 Oct 2021 12:37:37 GMT. Server: WSGIServer/0.2 CPython/3.7.10. Content-Type: text/html; charset=utf-8. Expires: Sun, 31 Oct 2021 12:37:36 GMT. Cache-Control: max-age=0, no-cache, no-store, must-revalidate. Content-Length: 6825. X-Frame-Options: SAMEORIGIN. Vary: Accept-Encoding. Content-Encoding: gzip. ```. ### Additional information. I have noticed also, that removing `never_cache` decorator allows wagtail Page model to be cached in memcached, but doesn't prevent caching in a browser:. ```python. # Wagtail view. @method_decorator(cache_page(settings.CACHE_TIME), name="serve"). class Home(Page):. ... ```. produces the expected value for `Expires` header (+1 hour), but doesn't prevent caching in browser (due to the missing `never_cache` decorator):. ```python. # Wagtail view miss. HTTP/1.1 200 OK. Date: Sun, 31 Oct 2021 12:40:32 GMT. Server: WSGIServer/0.2 CPython/3.7.10. Content-Type: text/html; charset=utf-8. Expires: Sun, 31 Oct 2021 13:40:32 GMT. Cache-Control: max-age=3600. Content-Length: 6825. X-Frame-Options: SAMEORIGIN. Vary: Accept-Encoding. Content-Encoding: gzip. ```. * I have confirmed that this issue can be reproduced as described on a fresh Wagtail project: **yes**. ### Technical details. * Python version: **3.9**. * Django version: **3.2.8**. * Wagtail version: **2.14.2**. I would be grateful for your help and any suggestions on how to make it working. Thanks 🙇 .</t>
  </si>
  <si>
    <t>partial response</t>
  </si>
  <si>
    <t>Ensure 'next' param on image / doc listings always links back to index page, not results view; Fixes #8291. When results listings are generated as partial AJAX responses through the listing_results review, the 'next' parameter on those results should point back to the main 'index' view so that on return from the edit view, the user gets back a full page rather than a partial response. - [x] Do the tests still pass?[^1]. - [x] Does the code comply with the style guide? . - [x] Run `make lint` from the Wagtail root. . - [x] For Python changes: Have you added tests to cover the new/fixed behaviour? - [ ] For front-end changes: Did you test on all of Wagtail’s supported environments?[^2]. - [ ] **Please list the exact browser and operating system versions you tested**:. - [ ] **Please list which assistive technologies [^3] you tested**: . - [ ] For new features: Has the documentation been updated accordingly? [^1]: [Development Testing](https://docs.wagtail.org/en/latest/contributing/developing.html#testing). [^2]: [Browser and device support](https://docs.wagtail.org/en/latest/contributing/developing.html#browser-and-device-support). [^3]: [Accessibility Target](https://docs.wagtail.org/en/latest/contributing/developing.html#accessibility-targets) .</t>
  </si>
  <si>
    <t>SSRTJNW</t>
  </si>
  <si>
    <t>Preview Broken if localhost not in django ALLOWED_HOSTS; &lt;!--. Found a bug? Please fill out the sections below. 👍. --&gt;. ### Issue Summary. I get a DisallowedHost error instead of the preview when I request a preview without `localhost` in `ALLOWED_HOSTS`. This error is on the second request that comes through my middleware, and happens with `http://localhost/pages/&lt;myslug&gt;` rather than `http://&lt;myCMSdomain&gt;/&lt;postID&gt;/edit/preview/`, so I think that a request is being fired off to localhost from the backend. &lt;!--. A summary of the issue. --&gt;. ### Steps to Reproduce. 1. Set up another domain to use for your project, like `cms.&lt;mycompany&gt;.local`. 2. Remove `localhost` from `ALLOWED_HOSTS` in django settings.py. 3. Try to open a preview. We are using `wagtail_headless_preview` but this looks like a URL of wagtail trying to find internal page models so I figured I'd check here first. The workaround involves changing security settings. Although I don't think we have any vulnerabilities that can be exploited from adding localhost to ALLOWED_HOSTS, that might not be true for everyone. This might be a kind of rough-and-ready solution, but spoofing an HTTP HOST header in that self-request might be the quickest way of patching this. I just don't know where I'd look for that request. * I have confirmed that this issue can be reproduced as described on a fresh Wagtail project: (no). ### Technical details. * Python version: 3.8.6. * Django version: 3.2. * Wagtail version: 2.16.2. * Browser version: https://whatismybrowser.com/w/SSRTJNW.</t>
  </si>
  <si>
    <t>rate limiter</t>
  </si>
  <si>
    <t>stall.html#install-wagtail);. 2. Download https://www.gstatic.com/webp/gallery/1.jpg and https://www.gstatic.com/webp/gallery/1.webp into a convenient location (other JPG and WEBP files can be substituted);. 3. Browse to the new Wagtail installation, log in and navigate to the _Images_ page, and then the _Add an Image_ page;. 4. Upload 1.jpg, either via drag-and-drop or selecting an image file. Observe that the image appears almost immediately at the left with an upload progress bar. Once uploaded the image remains and a form is presented allowing attributes of the image to be adjusted;. 5. Upload 1.webp. Observe that the image does not appear at the left, but the progress bar does. Once uploaded the image still does not appear but the form is presented allowing attributes of the image to be adjusted;. 6. Observe that nothing is logged in the browser console;. 7. Return to the image gallery and observe that the images have both been uploaded. _Note: it will be necessary to use a rate limiter in responsive design mode within the browser dev tools to see the progress bar, as I've done in the demonstration below._. https://github.com/wagtail/wagtail/assets/1977376/b4fd51ac-4a7e-46bc-9157-8bf5f3bd1c42. Any other relevant information. For example, why do you consider this a bug and what did you expect to happen instead? During the upload of the WebP image, the image preview should appear on the left, like it does for the JPG image. I have confirmed that this issue can be reproduced as described on a fresh Wagtail project: **yes**. Note: I have also observed the same issue when uploading _some_ SVG images. I will add to this issue if/when I find example images I can share. ### Technical details. - Python version: 3.10.4. - Django version: 4.2.5. - Wagtail version: 5.1.2. - Browser versions:. - Firefox 114.0.2, Chrome 117.0.5938.92, Safari 16.5 (18615.2.9.11.4), all on Mac with Apple M1, Ventura 13.4. - Firefox 112.0.2, Chrome 117.0.5938.92, Safari 16.2 (18614.3.7.1.5), al</t>
  </si>
  <si>
    <t>patches updates</t>
  </si>
  <si>
    <t>Update to Node 22 (active LTS) &amp; NPM security/minor patches updates; - See https://nodejs.org/en/blog/release/v22.11.0. - Fixes #12531. - Update minor patches &amp; security fixes for NPM dependencies. **`punycode` warning**. - This will introduce a warning about `punycode` being removed in the future, it's better we are on the Active LTS so that things like this are alerted to us. - These will be resolved by other updates to packages:. - `eslint` (may take a bit until we get our repo updated) - https://github.com/wagtail/eslint-config-wagtail/issues/22. - `jest-environment-jsdom` - https://github.com/jestjs/jest/issues/15367 . - `storybook` (we will need to do a bit to get this updated). I can dig into what it would take to update Storybook once this is merged, raising an issue on our repo.</t>
  </si>
  <si>
    <t>anges. - This increases the risk of publishing mistakes. - Competing headless CMS platforms (Contentful, Sanity, Strapi) already provide live preview features. Adding a live preview workflow would make **Wagtail more editor-friendly and competitive** in headless CMS use cases. ---. ## Proposed Solution. Introduce a plugin that adds **live content preview** for headless editors. ### Key Features. - **Embedded Preview Iframe**. - Within Wagtail admin, an iframe displays the frontend site with draft content. - Editors can toggle between "Edit" and "Preview" modes. - **Draft Preview API**. - New endpoint (e.g. `/api/preview/&lt;page_id&gt;/`) that:. - Serializes draft content. - Issues a short-lived signed token for secure preview requests. - The frontend uses this token to fetch draft JSON instead of published content. - **Real-time Updates**. - As editors type or autosave, changes are pushed to the preview pane. - Implementation options: `postMessage` between Wagtail admin and iframe, or WebSockets. - **Multi-Device Preview**. - Toolbar to simulate desktop, tablet, and mobile viewports. - Optional toggles for dark mode or role-based previews. ---. ## Technical Overview. ### Backend (Wagtail/Django). - Extend `Page.get_preview_url()` to issue signed preview tokens. - Add `/api/preview/` endpoint exposing draft content. - Add an iframe panel in the editor UI. ### Frontend (Example: Next.js). - Implement `/preview` route. - Accept preview token via query string. - Fetch draft JSON from Wagtail’s preview API. - Render the page using existing frontend components with draft data. ### Optional Enhancements. - Live sync via autosave + `postMessage`. - Configurable device preview toolbar. ---. ## Benefits. - **For editors:** Immediate feedback on how changes look in the actual frontend context. - **For developers:** Stronger headless capabilities without modifying core Wagtail behavior. - **For Wagtail ecosystem:** Improves adoption in headless projects and reaches feature parity wi</t>
  </si>
  <si>
    <t>to verify that a user without bulk delete permission is able to move a page with a child page</t>
  </si>
  <si>
    <t>code_comment</t>
  </si>
  <si>
    <t>Bulk deletion with successful confirmation dialog. When a user enters the correct site name in the confirmation dialog: 1. The pages are deleted 2. The user is redirected to the explorer page</t>
  </si>
  <si>
    <t>optimized image</t>
  </si>
  <si>
    <t>Recently [discussed this on Slack](https://wagtailcms.slack.com/archives/C014L7KJH3N/p1595426013383700) (cc @mikemonteith @vsalvino @fabienheureux), summary for future reference,. - This is feeling more relevant to me than ever due to Safari 14 coming with WebP support in September to November 2020. - Can either be done at the Wagtail level, or with a reverse proxy that automagically does this, nginx or Apache https://www.modpagespeed.com/, Cloudflare Polish https://support.cloudflare.com/hc/en-us/articles/360000607372-Using-Cloudflare-Polish-to-compress-images. - For Wagtail implementations and WebP support, may need to check needed system dependencies (for example optimized Docker images). - Could be a good opportunity for Wagtail to provide a first- or third-party opinionated, optimized image / picture implementation, so sites can benefit from optimisations without reinventing the wheel. Sample React implementation from Fabien:. ```jsx. &lt;picture&gt;. &lt;source. type="image/webp". sizes="(max-width: 600px) 480px, 920px". srcSet={`. ${image.webp.src} 480w,. ${image.webp2.src} 920w. `}. /&gt;. &lt;img. sizes="(max-width: 600px) 480px, 920px". alt="Information image". srcSet={`. ${image.jpg.src} 480w, . ${image.jpg2.src} 920w. `}. src={image.jpg2.src}. /&gt;. &lt;/picture&gt;. ```. Sample Django templates from Mike:. https://gist.github.com/mikemonteith/6253663a2ed377bf4766d50a54f712ef. ```jinja. {% with sizes="(min-width: 1000px) 420px, (min-width: 768px) 40vw, 100vw" %}. {% get_images_by_sizes value.image sizes aspect_ratio as images %}. &lt;img sizes={{ sizes }} srcset="{% for imgae in images %}{{ image.url image.width{% endfor %}"/&gt;. {% endwith %}. ```</t>
  </si>
  <si>
    <t>optimize image</t>
  </si>
  <si>
    <t>_rendition_or_not_found. from django.utils.html import escape. register_image_format(Format('thumbnail', 'Thumbnail', 'richtext-image thumbnail', 'max-120x120')). class SrcsetFormat(Format):. def __init__(self, name, label, classnames, filter_spec, alternative_filter_specs, media_filter):. self.name = name. self.label = label. self.classnames = classnames. self.filter_spec = filter_spec. self.alternative_filter_specs = alternative_filter_specs. self.media_filter = media_filter. def image_to_html(self, image, alt_text, extra_attributes=''):. default_rendition = get_rendition_or_not_found(image, self.filter_spec). rendition_srcset = []. for alternative_filter_spec in self.alternative_filter_specs:. rendition_srcset.append(get_rendition_or_not_found(image, alternative_filter_spec)). if self.classnames:. class_attr = 'class="%s" ' % escape(self.classnames). else:. class_attr = ''. html_str = '&lt;picture&gt;'. for idx, rendition in enumerate(rendition_srcset):. file_type = ''. if rendition.file.name.lower()[-5:] == '.webp':. file_type = 'type="image/webp"' . html_str += f'&lt;source srcset="{rendition.url}" {file_type} media="{self.media_filter[idx]}"&gt;'. . html_str += f'&lt;img class="{class_attr}" src="{default_rendition.url}"&gt;'. html_str += '&lt;/picture&gt;'. return html_str. # An image format that uses a picture tag along with webp and media queries to optimize image size/format. unregister_image_format('fullwidth'). register_image_format(. SrcsetFormat(. 'fullwidth',. 'Full width',. 'richtext-image full_width',. 'max-1920x1080',. ['max-640x360|format-webp', 'max-640x360', 'max-768x432|format-webp', 'max-768x432', 'max-1024x576|format-webp', 'max-1024x576', 'max-1600x900|format-webp', 'max-1600x900', 'max-1920x1080|format-webp', 'max-1920x1080'],. ['(max-width: 640px)', '(max-width: 640px)', '(max-width: 768px)', '(max-width: 768px)', '(max-width: 1024px)', '(max-width: 1024px)', '(max-width: 1600px)', '(max-width: 1600px)', '(min-width: 1601px)', '(min-width: 1601px)'],. ),. ). ```.</t>
  </si>
  <si>
    <t>autoplay</t>
  </si>
  <si>
    <t>tion. The following is the most basic approach by using a **settings_panels** as a **List**. ```py. class BaseSettingsBlock(StructBlock):. anchor_name = CharBlock(label=_('Anchor Name'), max_length=255, form_classname='col-6', required=False). theme = ChoiceBlock(label=_('Theme'), choices=default_choices.BLOCK_THEMES, default='white', form_classname='col-6'). margin_top = ChoiceBlock(label=_('Margin Top'), choices=default_choices.BLOCK_TOP_MARGINS, default='', form_classname='col-6', required=False). . class Meta:. settings_panels = ['anchor_name', 'theme', 'margin_top']. class ImageBlock(StructBlock):. image = ImageChooserBlock(label=_('Image')). caption = CharBlock(label=_('Image caption'), max_length=255, required=False). class ImageSliderBlock(BaseSettingsBlock):. title = CharBlock(label=_('Title'), max_length=255, required=False). text = RichTextBlock(features=['h2'], label=_('Leading Text'), required=False). items = ListBlock(ImageBlock(label=_('Image')), label=_('Images')). autoplay = BooleanBlock(label=_('Autoplay'), required=False, form_classname='col-6')). loop = BooleanBlock(label=_('Loop'), required=False, default=True, form_classname='col-3'). arrows = BooleanBlock(label=_('Arrows'), required=False, default=True, form_classname='col-3'). slides_to_show = IntegerBlock(label=_('Slides to show'), required=True, default=1, form_classname='col-3'). slides_to_scroll = IntegerBlock(label=_('Slides to scroll'), required=True, default=1, form_classname='col-4'). . class Meta:. icon = 'image'. label = _('Image Slider'). template = 'app_theme_site/blocks/image-slider-block.html'. # Block Settings Panels. # List of block field names, order of the list determines order of the fields when rendering on admin, . # by default inherits upper class. Not defining **settings_panels** of defining it as an empty list will remove the Block Settings collapsible section. settings_panels = BaseSettingsBlock.Meta.settings_panels + [. 'autoplay'. 'loop'. 'slides_to_show'. 'slides_t</t>
  </si>
  <si>
    <t>Autoplay</t>
  </si>
  <si>
    <t>asic approach by using a **settings_panels** as a **List**. ```py. class BaseSettingsBlock(StructBlock):. anchor_name = CharBlock(label=_('Anchor Name'), max_length=255, form_classname='col-6', required=False). theme = ChoiceBlock(label=_('Theme'), choices=default_choices.BLOCK_THEMES, default='white', form_classname='col-6'). margin_top = ChoiceBlock(label=_('Margin Top'), choices=default_choices.BLOCK_TOP_MARGINS, default='', form_classname='col-6', required=False). . class Meta:. settings_panels = ['anchor_name', 'theme', 'margin_top']. class ImageBlock(StructBlock):. image = ImageChooserBlock(label=_('Image')). caption = CharBlock(label=_('Image caption'), max_length=255, required=False). class ImageSliderBlock(BaseSettingsBlock):. title = CharBlock(label=_('Title'), max_length=255, required=False). text = RichTextBlock(features=['h2'], label=_('Leading Text'), required=False). items = ListBlock(ImageBlock(label=_('Image')), label=_('Images')). autoplay = BooleanBlock(label=_('Autoplay'), required=False, form_classname='col-6')). loop = BooleanBlock(label=_('Loop'), required=False, default=True, form_classname='col-3'). arrows = BooleanBlock(label=_('Arrows'), required=False, default=True, form_classname='col-3'). slides_to_show = IntegerBlock(label=_('Slides to show'), required=True, default=1, form_classname='col-3'). slides_to_scroll = IntegerBlock(label=_('Slides to scroll'), required=True, default=1, form_classname='col-4'). . class Meta:. icon = 'image'. label = _('Image Slider'). template = 'app_theme_site/blocks/image-slider-block.html'. # Block Settings Panels. # List of block field names, order of the list determines order of the fields when rendering on admin, . # by default inherits upper class. Not defining **settings_panels** of defining it as an empty list will remove the Block Settings collapsible section. settings_panels = BaseSettingsBlock.Meta.settings_panels + [. 'autoplay'. 'loop'. 'slides_to_show'. 'slides_to_scroll'. ]. ```. In an extended</t>
  </si>
  <si>
    <t>k(label=_('Title'), max_length=255, required=False). text = RichTextBlock(features=['h2'], label=_('Leading Text'), required=False). items = ListBlock(ImageBlock(label=_('Image')), label=_('Images')). autoplay = BooleanBlock(label=_('Autoplay'), required=False, form_classname='col-6')). loop = BooleanBlock(label=_('Loop'), required=False, default=True, form_classname='col-3'). arrows = BooleanBlock(label=_('Arrows'), required=False, default=True, form_classname='col-3'). slides_to_show = IntegerBlock(label=_('Slides to show'), required=True, default=1, form_classname='col-3'). slides_to_scroll = IntegerBlock(label=_('Slides to scroll'), required=True, default=1, form_classname='col-4'). . class Meta:. icon = 'image'. label = _('Image Slider'). template = 'app_theme_site/blocks/image-slider-block.html'. # Block Settings Panels. # List of block field names, order of the list determines order of the fields when rendering on admin, . # by default inherits upper class. Not defining **settings_panels** of defining it as an empty list will remove the Block Settings collapsible section. settings_panels = BaseSettingsBlock.Meta.settings_panels + [. 'autoplay'. 'loop'. 'slides_to_show'. 'slides_to_scroll'. ]. ```. In an extended version, we could think of defining panels as we currently do with models, where ‘headings’ and grouping can be defined. ```py. class BaseSettingsBlock(StructBlock):. ... . class Meta:. settings_panels = [. FieldPanel("anchor_name", widget=SlugInput),. FieldPanel("theme"),. FieldPanel("margin_top"). FieldPanel("padding_top"). FieldPanel("padding_bottom"). ]. class ImageBlock(StructBlock):. ... class ImageSliderBlock(BaseSettingsBlock):. ... . class Meta:. ... . settings_panels = BaseSettingsBlock.Meta.settings_panels + [. MultiFieldPanel([. FieldPanel('autoplay'),. FieldPanel('loop'),. FieldPanel('slides_to_show'),. FieldPanel('slides_to_scroll'),. ], _('Slider Options')),. ]. ```. I hope I have made myself clear ;) and keep it up with the great work!</t>
  </si>
  <si>
    <t>dark mode</t>
  </si>
  <si>
    <t>For people interested in this, we now have an issue to track / discuss removing support for IE11: #6170. . This alone won’t make Wagtail any more theme-able, but again it’ll allow us to start using CSS variables in Wagtail’s stylesheets without much effort, which will make theming _much_ easier for colours (and fonts, and other design tokens, if relevant). I can see this happening like this:. - Refactoring some (or all) of our existing Sass variables colors to CSS variables (custom properties). Most / all of our code has already been refactored to use the Sass variables as part of the colour contrast improvements, so moving this over to CSS variables shouldn’t be too much work. - Documenting on https://docs.wagtail.io/en/stable/advanced_topics/customisation/admin_templates.html which color variables are available. - Additionally having a few words about adding a custom stylesheet that implements those overrides. If anyone wants to see this happen sooner, I’d also welcome a proposal (/ WIP PR) to explore what this looks like with https://github.com/postcss/postcss-custom-properties for IE11 support. . ---. An added benefit of this approach is that it should also make it very easy for us to add "dark mode" support to Wagtail… no one has asked for it yet, but personally I think it’d be quite cool 😬 .</t>
  </si>
  <si>
    <t>This cannot be fixed in Wagtail and affects any CMS using oEmbed. Wagtail is just rendering the HTML Youtube sends through oEmbed, like this: https://www.youtube.com/oembed?url=https://www.youtube.com/watch?v=VqwzBeIEfdE. Either Youtube changes its oEmbed generation, or Chrome allows for autoplay or ignores it quietly.</t>
  </si>
  <si>
    <t>optimized images</t>
  </si>
  <si>
    <t>You will have super optimized images with such a narrow step. Generally I see 5 sizes at most, because they are done to meet media queries and/or img srcset/sizes attributes for responsive images. m2c ;)</t>
  </si>
  <si>
    <t>It seems that at least Vimeo gets this right,. ```html. &lt;iframe src="https://player.vimeo.com/video/412325301?app_id=122963" width="426" height="178" frameborder="0" allow="autoplay; fullscreen" allowfullscreen="" title="Fortem People - Our Third CRM System (Trailer)"&gt;&lt;/iframe&gt;. ```. So far I’ve seen this issue with YouTube and SoundCloud embeds.</t>
  </si>
  <si>
    <t>t call last):. File "&lt;console&gt;", line 1, in &lt;module&gt;. File "C:\Users\dream\Desktop\NoboCMS\backend\cms_env\lib\site-packages\wagtail\embeds\embeds.py", line 24, in get_embed. embed_dict = finder(url, max_width). File "C:\Users\dream\Desktop\NoboCMS\backend\cms_env\lib\site-packages\wagtail\embeds\embeds.py", line 20, in finder. return finder.find_embed(url, max_width=max_width). File "C:\Users\dream\Desktop\NoboCMS\backend\cms_env\lib\site-packages\wagtail\embeds\finders\oembed.py", line 64, in find_embed. oembed = json.loads(r.read().decode('utf-8')). File "C:\Python38\lib\json\__init__.py", line 357, in loads. return _default_decoder.decode(s). File "C:\Python38\lib\json\decoder.py", line 337, in decode. obj, end = self.raw_decode(s, idx=_w(s, 0).end()). File "C:\Python38\lib\json\decoder.py", line 355, in raw_decode. raise JSONDecodeError("Expecting value", s, err.value) from None. json.decoder.JSONDecodeError: Expecting value: line 1 column 1 (char 0). ````. **When i visit the url u have provided , im getting** . `{"thumbnail_height":360,"version":"1.0","provider_url":"https:\/\/www.youtube.com\/","type":"video","author_url":"https:\/\/www.youtube.com\/user\/Demonisios","height":270,"html":"\u003ciframe width=\"480\" height=\"270\" src=\"https:\/\/www.youtube.com\/embed\/bbLlvoGbbEc?feature=oembed\" frameborder=\"0\" allow=\"accelerometer; autoplay; encrypted-media; gyroscope; picture-in-picture\" allowfullscreen\u003e\u003c\/iframe\u003e","title":"#\u6296\u97f3\u795e\u66f22020#\u6296\u97f350\u9996\u5fc5\u807d\u65b0\u6b4c ||\u963f\u5197 - \u4f60\u7684\u7b54\u6848 , \u8aaa\u597d\u4e0d\u54ed Won't Cry , \u8292\u7a2e , \u56c2\u5f35 , \u4f60\u7684\u9152\u9928\u5c0d\u6211\u6253\u4e86\u70ca , \u7da0\u8272 , \u63a5\u500b\u543b\uff0c\u958b\u4e00\u69cd , \u771f\u7684\u50bb , \u904e\u5ba2","author_name":"KKBOX \u83ef\u8a9e\u65b0\u6b4c 2019","width":480,"provider_name":"YouTube","thumbnail_url":"https:\/\/i.ytimg.com\/vi\/bbLlvoGbbEc\/hqdefault.jpg","thumbnail_width":480}`</t>
  </si>
  <si>
    <t>This works for me on a vanilla Wagtail 2.9.3, on MacOS, Python 3.6.10:. ```py. &gt;&gt;&gt; from wagtail.embeds.embeds import get_embed. &gt;&gt;&gt; get_embed('https://youtu.be/bbLlvoGbbEc').html. '&lt;iframe width="480" height="270" src="https://www.youtube.com/embed/bbLlvoGbbEc?feature=oembed" frameborder="0" allow="accelerometer; autoplay; encrypted-media; gyroscope; picture-in-picture" allowfullscreen&gt;&lt;/iframe&gt;. ```</t>
  </si>
  <si>
    <t>As a workaround I simply inserted my video into the Postgres cache like this :shrug: . ```sql. INSERT INTO wagtailembeds_embed (url, type, html, title, author_name, provider_name, thumbnail_url, width, height, last_updated). VALUES ('https://youtu.be/jmTpi3JPDAk?feature=oembed', 'video', '&lt;iframe width="560" height="315" src="https://www.youtube.com/embed/jmTpi3JPDAk" frameborder="0" allow="accelerometer; autoplay; clipboard-write; encrypted-media; gyroscope; picture-in-picture" allowfullscreen&gt;&lt;/iframe&gt;', 'David Vera testimonial on Project TIER', 'Norm Medeiros', 'YouTube', 'https://i.ytimg.com/vi_webp/jmTpi3JPDAk/maxresdefault.webp', 560, 315, '2020-12-22 00:00:00+00');. ```</t>
  </si>
  <si>
    <t>ages/django/db/backends/utils.py", line 84, in _execute. return self.cursor.execute(sql, params). File "/usr/local/lib/python3.7/site-packages/django/db/utils.py", line 89, in __exit__. raise dj_exc_value.with_traceback(traceback) from exc_value. File "/usr/local/lib/python3.7/site-packages/django/db/backends/utils.py", line 84, in _execute. return self.cursor.execute(sql, params). django.db.utils.IntegrityError: Problem installing fixture '/app/app/data.json': Could not load wagtailembeds.Embed(pk=2): duplicate key value violates unique constraint "wagtailembeds_embed_hash_c9bd8c9a_uniq". DETAIL: Key (hash)=() already exists. ```. There are just a couple of embed records so I'll remove them from the dump . ```. {. "model": "wagtailembeds.embed",. "pk": 1,. "fields": {. "url": "https://youtu.be/HtuaL9OOIkc",. "max_width": null,. "type": "video",. "html": "&lt;iframe width=\"480\" height=\"270\" src=\"https://www.youtube.com/embed/HtuaL9OOIkc?feature=oembed\" frameborder=\"0\" allow=\"autoplay; encrypted-media\" allowfullscreen&gt;&lt;/iframe&gt;",. "title": "PrimarySite promotional video",. "author_name": "ThePrimarySite",. "provider_name": "YouTube",. "thumbnail_url": "https://i.ytimg.com/vi/HtuaL9OOIkc/hqdefault.jpg",. "width": 480,. "height": 270,. "last_updated": "2018-09-02T15:37:06.843". }. },. {. "model": "wagtailembeds.embed",. "pk": 2,. "fields": {. "url": "https://vimeo.com/287978345",. "max_width": null,. "type": "video",. "html": "&lt;iframe src=\"https://player.vimeo.com/video/287978345?app_id=122963\" width=\"640\" height=\"360\" frameborder=\"0\" title=\"PrimarySite Demo Video\" webkitallowfullscreen mozallowfullscreen allowfullscreen&gt;&lt;/iframe&gt;",. "title": "PrimarySite Demo Video",. "author_name": "Nick Rawson",. "provider_name": "Vimeo",. "thumbnail_url": "https://i.vimeocdn.com/video/723258267_640.jpg",. "width": 640,. "height": 360,. "last_updated": "2018-09-03T10:04:56.957". }. },. ```. Now ill try updating to 2.12.2. The migrations worked OK. So now the sites w</t>
  </si>
  <si>
    <t>reduced motion</t>
  </si>
  <si>
    <t>**Note:** I've added support for `prefers-reduced-motion` ([MDN link](https://developer.mozilla.org/en-US/docs/Web/CSS/@media/prefers-reduced-motion)) in e19e1343ef7a0e2daa0b7b90c49f46d1f629e8d4. This will disable the userbar opening animation (if reduced motion is requested). Stylelint does not like media queries that use keywords (`reduce` in this case). We should update [@wagtail/stylelint-config-wagtail](https://github.com/wagtail/stylelint-config-wagtail) to make an exception for keywords like `reduce`. Rule that needs updating: [media-feature-value-dollar-variable]( https://github.com/kristerkari/stylelint-scss/blob/master/src/rules/media-feature-value-dollar-variable/README.md)</t>
  </si>
  <si>
    <t>my solution: . (the cut is used to convert the to the proper url with /embed/, min-height is up to you). I hope it will help someone. (I'm using Wagtail 5.2.5). ```jinja2. {% for block in post.video %}. {% if block.block_type == 'video' %}. {% with block.value.url|cut:"https://youtu.be/" as video_id %}. &lt;iframe style="min-height:50vh;" src="https://www.youtube.com/embed/{{video_id}}" width="100%" height="100%" referrerpolicy="strict-origin-when-cross-origin" frameborder="0" allow="accelerometer; autoplay; clipboard-write; encrypted-media; gyroscope; picture-in-picture" allowfullscreen&gt;&lt;/iframe&gt;. {% endwith %}. {% endif %}. {% endfor %}. ```</t>
  </si>
  <si>
    <t>For your info, I've replaced the Date and DateTime widgets of wagtail in my projects to native widgets, looks pretty well (input type="datetime-local"). ![Screenshot (112)](https://user-images.githubusercontent.com/20362375/195461344-e1447c89-a9ea-4555-a285-d9a49e3aab56.png). ![Screenshot (113)](https://user-images.githubusercontent.com/20362375/195461613-39102c46-29c9-4859-8968-784a144d70a2.png). the screenshot is for . 1- Chromium-Edge browser . 2- Mozilla Firefox. respectively (both in dark mode browsing).</t>
  </si>
  <si>
    <t>I noticed earlier that dark mode reduced wagtail logo's visibility, but it never occurred that GitHub has a great fix.</t>
  </si>
  <si>
    <t>Logo is not getting changed in dark mode, I am proposing that we should use logo with our own background. ![Screenshot (60)](https://user-images.githubusercontent.com/73494006/158878293-51d461d5-d7d0-479a-ad00-d775e21e4df6.png).</t>
  </si>
  <si>
    <t>I think we may need to revert the change. Or explore an image that works on both. . Maybe not a full background but more like a white glow that sits behind the original logo. So in dark mode it is readable. . Also - the logo structure as is will cause issues in PyPi</t>
  </si>
  <si>
    <t>I am using Chrome as well. . There are two scenarios: . 1. When my OS is set to "light mode", it shows the black logo and works as expected. . 2. When my OS is set to "dark mode", it shows the white logo as expected. But when I'm signed into GitHub using light mode, it shows up with the white logo on a white background.</t>
  </si>
  <si>
    <t>dark theme</t>
  </si>
  <si>
    <t>This seems to be working for me with both OS-level dark and light mode, as well as all of GitHub’s themes. Unfortunately it fails in Windows High Contrast mode (dark theme):. &lt;img width="520" alt="whcm-logo" src="https://user-images.githubusercontent.com/877585/185264231-4716c8da-0069-45e4-ba29-f73cc434014d.png"&gt;. So – we can follow GitHub’s recommended approach for this, and we also need our images to have a plain background so it works for WHCM users.</t>
  </si>
  <si>
    <t>Django CSS custom properties/ dark mode support for reference. . https://docs.djangoproject.com/en/dev/ref/contrib/admin/#admin-theming</t>
  </si>
  <si>
    <t>Dark mode</t>
  </si>
  <si>
    <t>@zerolab @vsalvino - this is ready for another review. Most issues are fixed that were mentioned above. * Dark mode / light mode (and whatever is default) now have the correct search field colour. * When the search results are opened - they no longer overflow (by un-setting overflow scroll on the sidebar when open) - this is not ideal but I cannot see another way around this aside from giving up on the nice left sidebar scrolling completely. * Dark-mode will not work for the algolia results list - but that is probably not critical and can be a new issue. * We can bring some nicer solutions into the Sphinx theme - https://github.com/wagtail/sphinx_wagtail_theme/issues/201 raised - but there may still be a need to do some algolia specific 'hacks' long term. I still think this is worth reviewing for 4.0 but understand if this is now too much of a change. There are a huge amount of small issues fixed with the docs upgrade, the menu is now much more usable on mobile, accessibility fixes, colour / font alignment with Wagtail and of course dark mode. @gasman - feel free to chime in with thoughts on this.</t>
  </si>
  <si>
    <t>dark modes</t>
  </si>
  <si>
    <t>Nice work @lb- . The tweaks work with the latest theme. There is a small issue when switching between light and dark modes:. [docs-algolia.webm](https://user-images.githubusercontent.com/31622/185755598-53147f32-b3bd-486c-823b-d684b150195d.webm). but it works on reload so not the end of the world.</t>
  </si>
  <si>
    <t>I think that we should keep the background indigo, as I don't think there is much value in trying to make a light background work behind these actions, and the potential usability issues outway the original intention... The original intention was to reduce the visual weight of the form footer actions - being something that sticks on the browser bottom edge, it felt like this was worth trying. But in the context of the bulk actions, that only appear once triggered by selecting a checkbox, the dark background helps users to notice it, and if we move to a lower contrast background, it risks them not being noticed (some usability testing we did a while back showed that some users expected these bulk actions to appear at the top of the listing (as per Gmail for eg), but since the indigo bg was high contrast with the page bg, people did notice it at bottom). I do think it would be worth revisiting how we ensure good contrast for this type of panel specifically in dark mode (as the low contrast means we likely have that usability issue where people don't notice it appear):. ![image](https://github.com/user-attachments/assets/dd765207-2ec9-43d8-848a-6ed80329ce7d).</t>
  </si>
  <si>
    <t>dark Theme</t>
  </si>
  <si>
    <t>Dear mentors, @thibaudcolas @lb- . I managed to solve the issue with the following piece of code in `components/_button.scss`:. ```@media (forced-colors: active) {. .button {. color: LinkText;. border-color: LinkText;. &amp;.button-secondary {. color: LinkText;. }. &amp;.no,. &amp;.serious {. color: LinkText;. border-color: LinkText;. }. &amp;.bicolor {. &amp;.button-secondary {. border-color: LinkText;. }. }. &amp;.text-replace {. &amp;.button--icon {. border-color: LinkText;. }. }. }. }. ```. Here I basically overwrite in a separate place (for more readability) all button classes with either `color` or `border-color` specified. . The result in Storybook is like this:. | Before | After |. | ------------- | ------------- |. | ![image](https://user-images.githubusercontent.com/51043550/195554818-b67e3775-79e0-460b-8c53-ed7a1a2a4451.png) | ![image](https://user-images.githubusercontent.com/51043550/195554938-5f7b83b7-eb05-44ab-a83a-89add8329a94.png) |. As advised on slack, I only used Chrome dev tools simulator to test it. Can you please guide me on any mistakes I made and on my next steps - how shall I test my solution further (let say how to set up new Wagtail site with the changes I made in my repo branch) - or any other ideas. In the process I also noticed another issue: in WHCM dark Theme buttons with icons only look empty:. &lt;img width="204" alt="image" src="https://user-images.githubusercontent.com/51043550/195556969-02f4a539-6497-4da7-80d4-2a260c187447.png"&gt;. &lt;img width="75" alt="image" src="https://user-images.githubusercontent.com/51043550/195557018-986f71da-3949-4a66-8dae-bc2b96c3884d.png"&gt;.</t>
  </si>
  <si>
    <t>pagination) || 7;. // Hide previous/next button if showing first/last page. const previousButton = pagination.querySelector('[data-pagination-previous]');. previousButton.hidden = page === 0;. const nextButton = pagination.querySelector('[data-pagination-next]');. nextButton.hidden = page === totalPages - 1;. . // update status labels. const xLabel = pagination.querySelector('[data-pagination-status-x]');. xLabel.innerText = `${page}`;. const yLabel = pagination.querySelector('[data-pagination-status-y]');. yLabel.innerText = `${Math.min(totalPages, maxPagesToDisplay)}`;. // add event listeners here to the prev/next button. ```. This approach avoids a lot of the JS writing of content (Page X of Y) and keeps that in the initial DOM, and hopefully we can avoid the complexity of iteration. This may not cover the full solution but just some ideas on approaches. Also, we need to consider the following when adopting this new code. * Browser support, esp. Safari ~14+ &amp; mobile devices. * Dark mode support (does everything look good in dark mode and non-dark mode). * JS does not have errors or console warnings at all, including pages that do not use the search results. * Code is commented where possible and JSDOC is used to help document this as it is a bit complex. * Event listeners are removed when needed - or at least the code, if run, will not do anything odd when pages change. * All buttons have `type="button"` so they do not cause a page reload https://developer.mozilla.org/en-US/docs/Web/HTML/Element/button. * All `aria-current` attributes are removed IF we deem they are no longer required for the new approach https://developer.mozilla.org/en-US/docs/Web/Accessibility/ARIA/Attributes/aria-current. * All aria attributes make sense, and where possible, we use semantic DOM elements instead (e.g. we may not need the `aria-label` on the outer container if we just used a proper header element for that `nav` element). All of this means that the change of the button layout is</t>
  </si>
  <si>
    <t>if showing first/last page. const previousButton = pagination.querySelector('[data-pagination-previous]');. previousButton.hidden = page === 0;. const nextButton = pagination.querySelector('[data-pagination-next]');. nextButton.hidden = page === totalPages - 1;. . // update status labels. const xLabel = pagination.querySelector('[data-pagination-status-x]');. xLabel.innerText = `${page}`;. const yLabel = pagination.querySelector('[data-pagination-status-y]');. yLabel.innerText = `${Math.min(totalPages, maxPagesToDisplay)}`;. // add event listeners here to the prev/next button. ```. This approach avoids a lot of the JS writing of content (Page X of Y) and keeps that in the initial DOM, and hopefully we can avoid the complexity of iteration. This may not cover the full solution but just some ideas on approaches. Also, we need to consider the following when adopting this new code. * Browser support, esp. Safari ~14+ &amp; mobile devices. * Dark mode support (does everything look good in dark mode and non-dark mode). * JS does not have errors or console warnings at all, including pages that do not use the search results. * Code is commented where possible and JSDOC is used to help document this as it is a bit complex. * Event listeners are removed when needed - or at least the code, if run, will not do anything odd when pages change. * All buttons have `type="button"` so they do not cause a page reload https://developer.mozilla.org/en-US/docs/Web/HTML/Element/button. * All `aria-current` attributes are removed IF we deem they are no longer required for the new approach https://developer.mozilla.org/en-US/docs/Web/Accessibility/ARIA/Attributes/aria-current. * All aria attributes make sense, and where possible, we use semantic DOM elements instead (e.g. we may not need the `aria-label` on the outer container if we just used a proper header element for that `nav` element). All of this means that the change of the button layout is probably a larger task on its own so any PRs ar</t>
  </si>
  <si>
    <t>ast page. const previousButton = pagination.querySelector('[data-pagination-previous]');. previousButton.hidden = page === 0;. const nextButton = pagination.querySelector('[data-pagination-next]');. nextButton.hidden = page === totalPages - 1;. . // update status labels. const xLabel = pagination.querySelector('[data-pagination-status-x]');. xLabel.innerText = `${page}`;. const yLabel = pagination.querySelector('[data-pagination-status-y]');. yLabel.innerText = `${Math.min(totalPages, maxPagesToDisplay)}`;. // add event listeners here to the prev/next button. ```. This approach avoids a lot of the JS writing of content (Page X of Y) and keeps that in the initial DOM, and hopefully we can avoid the complexity of iteration. This may not cover the full solution but just some ideas on approaches. Also, we need to consider the following when adopting this new code. * Browser support, esp. Safari ~14+ &amp; mobile devices. * Dark mode support (does everything look good in dark mode and non-dark mode). * JS does not have errors or console warnings at all, including pages that do not use the search results. * Code is commented where possible and JSDOC is used to help document this as it is a bit complex. * Event listeners are removed when needed - or at least the code, if run, will not do anything odd when pages change. * All buttons have `type="button"` so they do not cause a page reload https://developer.mozilla.org/en-US/docs/Web/HTML/Element/button. * All `aria-current` attributes are removed IF we deem they are no longer required for the new approach https://developer.mozilla.org/en-US/docs/Web/Accessibility/ARIA/Attributes/aria-current. * All aria attributes make sense, and where possible, we use semantic DOM elements instead (e.g. we may not need the `aria-label` on the outer container if we just used a proper header element for that `nav` element). All of this means that the change of the button layout is probably a larger task on its own so any PRs are welcome that mak</t>
  </si>
  <si>
    <t>But I tested it with outline solid and this is how it looks in light mode. ![image](https://user-images.githubusercontent.com/38161296/196606583-e918b0dc-554b-4520-9263-6796e72afed7.png). Then this is how it looks in dark mode. ![image](https://user-images.githubusercontent.com/38161296/196606756-fe506895-d62b-4204-a8b5-19496014f5a2.png).</t>
  </si>
  <si>
    <t>The wagtail svg icon isn't showing well in the dark mode</t>
  </si>
  <si>
    <t>@lb- . I uploaded these screenshots before I chatted you up. I've made the necessary changes as we discussed. Screenshot for light mode . ![image](https://user-images.githubusercontent.com/38161296/196682399-b4b2299e-f48e-4b91-b260-bc28a287bff0.png). Screenshot for dark mode. ![image](https://user-images.githubusercontent.com/38161296/196682459-d80674a7-9f00-47c9-b13a-acec67950efa.png).</t>
  </si>
  <si>
    <t>@benitaanawonah - when you get a moment, can you also please update your GitHub profile with a name - it will be easier to add you to the contributors list that way. Also, can you please update the PR description with a reference to the bug/issue that this PR resolves. Bonus points - add screenshots of your own validation of the new images in the various ways it can show;. * Browser normal. * Browser dark mode. * Browser normal in windows high contrast dark mode. * Browser normal in windows high contrast light mode. Thanks again for taking the time to make a contribution.</t>
  </si>
  <si>
    <t>This is the logo appearance in browser normal. ![image](https://user-images.githubusercontent.com/71234000/196278041-2ff3bb7a-0748-4518-a977-8d65bd520f07.png). This is the logo appearance in browser dark mode. ![image](https://user-images.githubusercontent.com/71234000/196278522-0b60689b-61ea-472a-812d-d636da059d99.png). This is the logo appearance in windows high contrast dark mode. ![image](https://user-images.githubusercontent.com/71234000/196279539-542e57f3-384f-4a65-82f7-9d960f7e3e9b.png). This is the logo appearance in windows high contrast light mode. ![image](https://user-images.githubusercontent.com/71234000/196280208-2e6d1687-7384-4b85-85ef-7d13db96898c.png).</t>
  </si>
  <si>
    <t>@lb- . I've effected the changes. I added a media class of forced colors active and prefered colors dark. **My codes and the effect on dark mode**. ![image](https://user-images.githubusercontent.com/38161296/197377422-cc8d3003-0e1e-4803-9818-858e2f77713e.png). ![logo-high-contrast-before](https://user-images.githubusercontent.com/38161296/197377214-abacf89b-9f68-4a66-a70b-5bf34a8b4091.PNG). **On light mode**. ![logo-high-contrast-light](https://user-images.githubusercontent.com/38161296/197377215-ec9c2e06-4b67-4939-96e3-b3afd1bdd2e5.PNG). **No forced colors mode**. ![logo-no-high-contrast](https://user-images.githubusercontent.com/38161296/197377226-2693ac9b-f915-4119-87a7-28e4c2284a29.PNG).</t>
  </si>
  <si>
    <t>Yay ! 🧛. Note: We would need to add some blocking JS to ensure we do not get a flash of the wrong styles. We could also use cookies on the template rendering to aid in setting up the 'default' class. Also, a Stimulus controller would be a good way to implement the toggle, with the `afterLoad` static method running quite early in the browser JS lifecycle it could cover some of the flashing problems maybe. https://stimulus.hotwired.dev/reference/controllers#trigger-behaviour-when-a-controller-is-registered. See other Wagtail dark mode adoption PRs for reference. * https://github.com/wagtail/sphinx_wagtail_theme/pull/217. * https://github.com/wagtail/guide/pull/197.</t>
  </si>
  <si>
    <t>dark themes</t>
  </si>
  <si>
    <t>For anyone interested in this, here is a static snapshot of Wagtail I’ve set up to experiment with color theming: https://static-wagtail-dark-theme-playground.netlify.app/admin/. This has a "⚙️ CSS" button which will reveal editable CSS. We can use this to edit CSS variables defining the colors used across the CMS. @benenright will be experimenting with different color combinations, with the goal that the majority of UI components can be restyled with different colors only. Elements which are already "light text on dark background" (sidebar, tooltips) will likely warrant special treatment. We’re also considering "High contrast light" and "High contrast dark" themes, which likely wouldn’t require much more work than just separate light/dark themes, while allowing us to meet WCAG AAA contrast requirements for people who need this. ---. For the theme switcher, the two options we’ve considered so far are:. - In the sidebar under the "username" expandable section. . - In the "Account" profile page (potentially changing its link to "Account settings" so it’s more discoverable). Compared to websites, we don’t think the switcher necessarily needs to be accessible prominently from all pages, but having it in the sidebar would allow people to preview the appearance of different themes right away.</t>
  </si>
  <si>
    <t>theme switcher</t>
  </si>
  <si>
    <t>@thibaudcolas dark mode is looking amazing! Just a heads up - it appears to have broken the styling of TableBlock / HandsonTable. . &lt;img width="782" alt="Screenshot 2023-04-20 at 7 31 06 am" src="https://user-images.githubusercontent.com/1396140/233204842-1bb32ee5-1c9a-40ab-9de6-93e5d5b4a8ed.png"&gt;. Background is white but text is also white, making it not possible to see what's being entered.</t>
  </si>
  <si>
    <t>@lb- thank you for the heads’up, I had left the table out but didn’t realise the text was white as well 🤦 . Sage has addressed this, and I have a list of 10-15 other dark mode changes from design review which I’ll share on a new issue if you spot more.</t>
  </si>
  <si>
    <t>Awesome, thank you. Again the dark mode looks amazing.</t>
  </si>
  <si>
    <t>Dark theme</t>
  </si>
  <si>
    <t>## Sidebar circled Wagtail for login screen. See also #10404. For now it might be simpler to reuse the existing `WagtailLogo`’s contents as-is in an HTML template. We also need to make this change to the userbar’s logo. ## Dark theme applied to the userbar. This involves adding the `w-theme-{% admin theme %}` class in the userbar template where appropriate (toggle, accessibility checker dialog?), and:. - Fixing components which aren’t correctly implemented in dark mode (modal close button). ## “No” buttons – danger/critical 100. This will need further consideration as we change the button’s background color to `critical-50` on hover, which would be too low contrast with a text in `critical-100`. Options:. - Retain `critical-200` as text and border color on hover. - Change hover styles to use something else than bg color swap. Note for this to be done we’ll need to introduce theme-ware color tokens, so ideally we’d not add too many. ## Combobox background. Need further guidance on how this fits in with #9030. Potentially both could share a new token that’s `grey-50` in light theme, `grey-500` in dark theme? Otherwise we’ll need two new tokens (naming). If this seems too specific to be reusable, we can use something like:. ```scss. @include dark-theme() {. background-color: theme('colors.surface-tooltip');. }. background-color: theme('colors.surface-page');. ```. ## Longer menus shadow. We have a few options here:. - Introduce variables to change whole shadow styles between themes, incl. size. - Connect shadow styles to theme-aware color variables, changing the color based on the theme.</t>
  </si>
  <si>
    <t>Design review:. - Login screen: use the design system "grey on black" logo variation incl. "wagtail" logotype. - Userbar: no change to button, yes to dark theme otherwise. - Sidebar: update the bird, feather poking out. - Rich text links tooltip: ghost button for "Remove". - Button "no": same background, lighter red on hover. - Combobox: override dark mode background color to `grey-500` / `surface-tooltip`. . - Longer menu shadow: switch `md` shadow to `black-50` in dark mode</t>
  </si>
  <si>
    <t>Thanks for the report @jessemenn! I thought this was on our list for dark theme tweaks but apparently not. Will work on a fix for the next 5.0 patch release.</t>
  </si>
  <si>
    <t>Changing this to an accessibility bug as it's very likely that the dimmed focus state in dark mode does not meet contrast guidelines.</t>
  </si>
  <si>
    <t>Hi. This relates to some work on dark mode colour variables we are doing here: https://github.com/wagtail/wagtail/issues/11060. I have added updates to the outline button hover styling (as discussed above) to this spreadsheet: https://docs.google.com/spreadsheets/d/16CY8ClwPgywN5aJrXZ57ePrAXGpeDpPaXsaUjWgTXnM/edit#gid=1503114917. **Screenshot of my proposed hover state in dark mode:**. ![image](https://github.com/wagtail/wagtail/assets/4907819/65c52631-0ec4-45cc-95e2-fc6b810bd4eb). **And in Light mode for ref:**. ![image](https://github.com/wagtail/wagtail/assets/4907819/3453a36e-fa23-4647-8426-96b926222b4e). Ben</t>
  </si>
  <si>
    <t>Hey everyone, I think updating the color for focus and hover to `--w-color-text-button-outline-default` solves the issue. **SS in Dark mode:**. ![Screenshot (38)](https://github.com/wagtail/wagtail/assets/111359305/8658a215-06bd-48d1-b16c-8f9c5eb686d8). **in light mode:**. ![Screenshot (40)](https://github.com/wagtail/wagtail/assets/111359305/a5759b1c-e1ff-4398-a7e8-19897b817b16). I'm not sure whether I'm following what @benenright said in https://github.com/wagtail/wagtail/issues/10875#issuecomment-1794579874 or not. Can someone please guide me to confirm if I am heading in the right direction or not?</t>
  </si>
  <si>
    <t>@benenright we may need to get a screen grab on the issue of the 'recommendations' listing. &lt;img width="917" alt="Screenshot 2023-11-05 at 3 14 16 pm" src="https://github.com/wagtail/wagtail/assets/1396140/89453134-315d-465d-9ee9-05692c27ae11"&gt;. Additionally, we will need screen grabs of the dark mode variants. Or as noted above, the figma will need to be made public.</t>
  </si>
  <si>
    <t>@benenright @thibaudcolas Here is the PR for the first set of improvements for issue #11097. ## . - [x] Remove background hover effect (dark mode). - [x] Listing row border-top should use: --w-color-border-furniture. From:. ![Screenshot from 2023-10-19 15-18-06](https://github.com/wagtail/wagtail/assets/58647979/9d6a9c47-d51d-46ce-b660-ca7024b03000). To:. ![Screenshot from 2023-10-19 15-20-06](https://github.com/wagtail/wagtail/assets/58647979/92e50e6e-06d8-4dc9-b5dd-8b5613e6a2c2). ##. - [x] Increase space between primary label and child field label. @benenright I updated the spacing to `1.25rem` since that is used for the avatar settings to make it uniform. Also, the issue affected other settings (locale, theme and notification), hence I updated all of them accordingly. ![image](https://github.com/wagtail/wagtail/assets/58647979/af4b60d4-12ce-4b9e-a066-e82f084da10e). ##. - [x] Increase top/bottom padding a bit in block-chooser buttons. - [x] on hover change to: text-link-default and border-button-outline-default. ![Screenshot from 2023-10-19 17-15-56](https://github.com/wagtail/wagtail/assets/58647979/b67ce801-090b-4074-8796-93c3e7e1e9fa).</t>
  </si>
  <si>
    <t>@sanjeevholla26 if you can suggest a better yellow/orange range of colours that's good (including for dark mode) I think we would want to update the colours globally yes.</t>
  </si>
  <si>
    <t>&gt; @jordanmt 👋 I thought I’d check what’s your plans regarding this PR? It’s looking very promising, I’d like to see how far we are from getting this in. I'll get this moving again this week! I recently wrote some docs and pulled upstream changes. Shouldn't take long to adjust dark mode styling and then I'll push these changes. Would like to ask for some review at that point.</t>
  </si>
  <si>
    <t>When I view the website on its own, everything works as it should with light and dark mode. This only happens in the preview.</t>
  </si>
  <si>
    <t>Hi @joeyjurjens, thanks for proposing this! &gt; I'd like to have light mode as default in the admin, as the dark mode just isn't it for me and I've heard others about this as well. Can you say more about this? Is there anything preventing you or others to adjust your own account’s preferences like is already supported? I’m very skeptical of turning this into a Django setting, considering theming is a matter of user preference.</t>
  </si>
  <si>
    <t>&gt; Hi [@joeyjurjens](https://github.com/joeyjurjens), thanks for proposing this! &gt; . &gt; &gt; I'd like to have light mode as default in the admin, as the dark mode just isn't it for me and I've heard others about this as well. &gt; . &gt; Can you say more about this? Is there anything preventing you or others to adjust your own account’s preferences like is already supported? I’m very skeptical of turning this into a Django setting, considering theming is a matter of user preference. Yeah, maybe you're right. It's just that I've heard from quite some default dark theme users that they prefer the white theme instead. And changing the theme every time is getting quite annoying, but I might just patch the default instead rather than it being in wagtail core.</t>
  </si>
  <si>
    <t>@joeyjurjens gotcha. When you say "every time" maybe you can share more about what context that’s in, and we might not introduce a setting but still do something about it. For one we’ve considered a few times in the past building a more readily-accessible theme switcher, or at least easier access to the user’s account settings to manage their preferences (that’s part of why in Wagtail 6.3 the redesigned dashboard has a direct link to the user’s account)</t>
  </si>
  <si>
    <t>&gt; @joeyjurjens gotcha. When you say "every time" maybe you can share more about what context that’s in, and we might not introduce a setting but still do something about it. &gt; . &gt; For one we’ve considered a few times in the past building a more readily-accessible theme switcher, or at least easier access to the user’s account settings to manage their preferences (that’s part of why in Wagtail 6.3 the redesigned dashboard has a direct link to the user’s account). Well, it's common for me to work on multiple projects a day. Locally &amp; live sites. Locally I create a superuser with manage.py &amp; then change the setting in my profile. If you have to do this multiple times a day, it's getting a bit annoying. An actual theme switches that's always accessible would be even nicer IMO than a django setting. That's just one click and then you don't really have a wrong default I guess.</t>
  </si>
  <si>
    <t>theme switches</t>
  </si>
  <si>
    <t>&gt; Try this. &gt; . &gt; [grid.svg.zip](https://github.com/user-attachments/files/21143704/grid.svg.zip). Awesome!! That works. I've added and registered the icon into the codebase. (added `id="icon-grid"` to the svg). I've tested the new icon with light theme using the current implementation of the button, it looks really nice. However I can't really say the same when used with dark theme. Is that something you're looking into? Light theme:. ![Screenshot From 2025-07-09 19-19-35](https://github.com/user-attachments/assets/85e4d4e6-1dec-40e1-8300-9a16729eb9ec). . Dark theme:. . ![Screenshot From 2025-07-09 19-18-45](https://github.com/user-attachments/assets/83900c20-ee4d-4433-bc43-ee5e870d4ca9).</t>
  </si>
  <si>
    <t>e page listing's add button to icon-only (Sage Abdullah). * Add sublabel to breadcrumbs, including history, usage, and inspect views (Sage Abdullah). * Standardise search form placeholder to 'Search…' (Sage Abdullah). * Use SlugInput on all SlugFields by default (LB (Ben) Johnston). * Show character counts on RichTextBlock with `max_length` (Elhussein Almasri). * Move locale selector in generic IndexView to a filter (Sage Abdullah). * Add ability to customise a page's copy form (Neeraj Yetheendran). * Add optional caption field to `TypedTableBlock` (Tommaso Amici, Cynthia Kiser). * Switch the `TableBlock` header controls to a field that requires user input (Bhuvnesh Sharma, Aman Pandey, Cynthia Kiser). * Add `WAGTAILADMIN_LOGIN_URL` setting to allow customising the login URL (Neeraj Yetheendran). * Replace legacy dropdown component with new Tippy dropdown-button (Thibaud Colas). * Add ability to filter by existence of child pages in the page listing view (Matt Westcott). * Polish dark theme styles and update color tokens (Thibaud Colas, Rohit Sharma). * Keep database state of pages and snippets updated while in draft state (Stefan Hammer). * Add `DrilldownController` and `w-drilldown` component to support drilldown menus (Thibaud Colas). * Add support for `caption` on admin UI Table component (Aman Pandey). * Add API support for a redirects (contrib) endpoint (Rohit Sharma, Jaap Roes, Andreas Donig). * Add the default ability for all `SnippetViewSet` &amp; `ModelViewSet` to support being copied (Shlomo Markowitz). * Support dynamic Wagtail guide links in the admin that are based on the running version of Wagtail (Tidiane Dia). * Fix: Update system check for overwriting storage backends to recognise the `STORAGES` setting introduced in Django 4.2 (phijma-leukeleu). * Fix: Prevent password change form from raising a validation error when browser autocomplete fills in the "Old password" field (Chiemezuo Akujobi). * Fix: Ensure that the legacy dropdown options, when closed,</t>
  </si>
  <si>
    <t>ns (Andy Babic). * Optimise queries in collection permission policies using cache on the user object (Sage Abdullah). * Phone numbers entered via a link chooser will now have any spaces stripped out, ensuring a valid href="tel:..." attribute (Sahil Jangra). * Auto-select the `StreamField` block when only one block type is declared (Sébastien Corbin). * Add support for more advanced Draftail customisation APIs (Thibaud Colas). * Add the ability to export snippets listing via `SnippetViewSet.list_export` (Sage Abdullah). * Add support for adding HTML `attrs` on `FieldPanel`, `FieldRowPanel`, `MultiFieldPanel`, and others (Aman Pandey, Antoni Martyniuk, LB (Ben) Johnston). * Add support for `--template` option to `wagtail start` (Thibaud Colas). * Change to always cache renditions (Jake Howard). * Update link/document rich text tooltips for consistency with the inline toolbar (Albina Starykova). * Increase the contrast between the rich text / StreamField block picker and the page in dark mode (Albina Starykova). * Purge revisions of non-page models in `purge_revisions` command (Sage Abdullah). * Add support for AVIF images (Aman Pandey). * Change the default WebP quality to 80 to match AVIF (Aman Pandey). * Adopt optimised Wagtail logo in the admin interface (Albina Starykova). * Add support for presenting the userbar (Wagtail button) in dark mode (Albina Starykova). * Add Inspect view to snippets (Sage Abdullah). * Fix: Prevent choosers from failing when initial value is an unrecognised ID, e.g. when moving a page from a location where `parent_page_types` would disallow it (Dan Braghis). * Fix: Move comment notifications toggle to the comments side panel (Sage Abdullah). * Fix: Remove comment button on InlinePanel fields (Sage Abdullah). * Fix: Fix missing link to `UsageView` from `EditView` for snippets (Christer Jensen). * Fix: Prevent lowercase conversions of IndexView column headers (Virag Jain). * Fix: Ensure that `RichText` objects with the same values compare a</t>
  </si>
  <si>
    <t>port for more advanced Draftail customisation APIs (Thibaud Colas). * Add the ability to export snippets listing via `SnippetViewSet.list_export` (Sage Abdullah). * Add support for adding HTML `attrs` on `FieldPanel`, `FieldRowPanel`, `MultiFieldPanel`, and others (Aman Pandey, Antoni Martyniuk, LB (Ben) Johnston). * Add support for `--template` option to `wagtail start` (Thibaud Colas). * Change to always cache renditions (Jake Howard). * Update link/document rich text tooltips for consistency with the inline toolbar (Albina Starykova). * Increase the contrast between the rich text / StreamField block picker and the page in dark mode (Albina Starykova). * Purge revisions of non-page models in `purge_revisions` command (Sage Abdullah). * Add support for AVIF images (Aman Pandey). * Change the default WebP quality to 80 to match AVIF (Aman Pandey). * Adopt optimised Wagtail logo in the admin interface (Albina Starykova). * Add support for presenting the userbar (Wagtail button) in dark mode (Albina Starykova). * Add Inspect view to snippets (Sage Abdullah). * Fix: Prevent choosers from failing when initial value is an unrecognised ID, e.g. when moving a page from a location where `parent_page_types` would disallow it (Dan Braghis). * Fix: Move comment notifications toggle to the comments side panel (Sage Abdullah). * Fix: Remove comment button on InlinePanel fields (Sage Abdullah). * Fix: Fix missing link to `UsageView` from `EditView` for snippets (Christer Jensen). * Fix: Prevent lowercase conversions of IndexView column headers (Virag Jain). * Fix: Ensure that `RichText` objects with the same values compare as equal (NikilTn). * Fix: Use `gettext_lazy` on generic model views so that language settings are correctly used (Matt Westcott). * Fix: Prevent JS error when reverting the spinner on a submit button after a validation error (LB (Ben) Johnston). * Fix: Prevent crash when comparing page revisions that include `MultipleChooserPanel` (Matt Westcott). * Fix: Ensur</t>
  </si>
  <si>
    <t xml:space="preserve">IndexView column headers (Virag Jain). * Fix: Ensure that `RichText` objects with the same values compare as equal (NikilTn). * Fix: Use `gettext_lazy` on generic model views so that language settings are correctly used (Matt Westcott). * Fix: Prevent JS error when reverting the spinner on a submit button after a validation error (LB (Ben) Johnston). * Fix: Prevent crash when comparing page revisions that include `MultipleChooserPanel` (Matt Westcott). * Fix: Ensure that title and slug continue syncing after entering non-URL-safe characters (LB (Ben) Johnston). * Fix: Ensure that title and slug are synced on keypress, not just on blur (LB (Ben) Johnston). * Fix: Add a more visible active state for side panel toggle buttons (Thibaud Colas). * Fix: Debounce and optimise live preview panel to prevent excessive requests (Sage Abdullah). * Fix: Use constant-time comparison for image serve URL signatures (Jake Howard). * Fix: Ensure taggit field type-ahead options show correctly in the dark mode theme (Sage Abdullah). * Fix: Fix the lock description message missing the model_name variable when locked only by system (Sébastien Corbin). * Fix: Fix empty blocks created in migration operations (Sandil Ranasinghe). * Fix: Ensure that gettext_lazy works correctly when using verbose_name on a generic Settings models (Sébastien Corbin). * Fix: Remove unnecessary usage of `innerHTML` when modifying DOM content (LB (Ben) Johnston). * Fix: Avoid `ValueError` when extending `PagesAPIViewSet` and setting `meta_fields` to an empty list (Henry Harutyunyan, Alex Morega). * Fix: Improve accessibility for header search, remove autofocus on page load, advise screen readers that content has changed when results update (LB (Ben) Johnston). * Fix: Fix incorrect override of `PagePermissionHelper.user_can_unpublish_obj()` in ModelAdmin (Sébastien Corbin). * Fix: Prevent memory exhaustion when updating a large number of image renditions (Jake Howard). * Fix: Add missing Time Zone conversions and </t>
  </si>
  <si>
    <t>ext_lazy works correctly when using verbose_name on a generic Settings models (Sébastien Corbin). * Fix: Remove unnecessary usage of `innerHTML` when modifying DOM content (LB (Ben) Johnston). * Fix: Avoid `ValueError` when extending `PagesAPIViewSet` and setting `meta_fields` to an empty list (Henry Harutyunyan, Alex Morega). * Fix: Improve accessibility for header search, remove autofocus on page load, advise screen readers that content has changed when results update (LB (Ben) Johnston). * Fix: Fix incorrect override of `PagePermissionHelper.user_can_unpublish_obj()` in ModelAdmin (Sébastien Corbin). * Fix: Prevent memory exhaustion when updating a large number of image renditions (Jake Howard). * Fix: Add missing Time Zone conversions and date formatting throughout the admin (Stefan Hammer). * Fix: Ensure that audit logs and revisions consistently use UTC and add migration for existing entries (Stefan Hammer). * Fix: Make sure "critical" buttons have enough colour contrast in dark mode (Albina Starykova). * Fix: Improve visibility of scheduled publishing errors in status side panel (Sage Abdullah). * Fix: Prevent 'choose' permission from being ignored when looking up 'choose', 'edit' and 'delete' permissions in combination (Sage Abdullah). * Fix: Take user's permissions into account for image / document counts on the admin dashboard (Sage Abdullah). * Fix: Avoid N+1 queries in users index view (Tidiane Dia). * Fix: Use a theme-agnostic color token for read-only panels support in dark mode (Thibaud Colas). * Fix: Ensure collapsible StreamBlocks expand as necessary to show validation errors (Storm Heg). * Fix: Ensure userbar dialog can sit above other website content (LB (Ben) Johnston). * Fix: Fix preview panel loading issues (Sage Abdullah). * Fix: Fix `search_promotions` `0004_copy_queries` migration for long-lived Wagtail instances (Sage Abdullah). * Fix: Guard against `TypeError` in `0088_fix_log_entry_json_timestamps` migration (Sage Abdullah). * Fix: Add mi</t>
  </si>
  <si>
    <t xml:space="preserve">ect override of `PagePermissionHelper.user_can_unpublish_obj()` in ModelAdmin (Sébastien Corbin). * Fix: Prevent memory exhaustion when updating a large number of image renditions (Jake Howard). * Fix: Add missing Time Zone conversions and date formatting throughout the admin (Stefan Hammer). * Fix: Ensure that audit logs and revisions consistently use UTC and add migration for existing entries (Stefan Hammer). * Fix: Make sure "critical" buttons have enough colour contrast in dark mode (Albina Starykova). * Fix: Improve visibility of scheduled publishing errors in status side panel (Sage Abdullah). * Fix: Prevent 'choose' permission from being ignored when looking up 'choose', 'edit' and 'delete' permissions in combination (Sage Abdullah). * Fix: Take user's permissions into account for image / document counts on the admin dashboard (Sage Abdullah). * Fix: Avoid N+1 queries in users index view (Tidiane Dia). * Fix: Use a theme-agnostic color token for read-only panels support in dark mode (Thibaud Colas). * Fix: Ensure collapsible StreamBlocks expand as necessary to show validation errors (Storm Heg). * Fix: Ensure userbar dialog can sit above other website content (LB (Ben) Johnston). * Fix: Fix preview panel loading issues (Sage Abdullah). * Fix: Fix `search_promotions` `0004_copy_queries` migration for long-lived Wagtail instances (Sage Abdullah). * Fix: Guard against `TypeError` in `0088_fix_log_entry_json_timestamps` migration (Sage Abdullah). * Fix: Add migration to replace JSON null values with empty objects in log entries' data (Sage Abdullah). * Fix: Typo in the `page_header_buttons` template tag when accessing the context's request object (Robert Rollins). * Docs: Document how to add non-ModelAdmin views to a `ModelAdminGroup` (Onno Timmerman). * Docs: Document how to add StructBlock data to a StreamField (Ramon Wenger). * Docs: Update ReadTheDocs settings to v2 to resolve urllib3 issue in linkcheck extension (Thibaud Colas). * Docs: Update documentation </t>
  </si>
  <si>
    <t>ext_lazy works correctly when using verbose_name on a generic Settings models (Sébastien Corbin). * Fix: Remove unnecessary usage of `innerHTML` when modifying DOM content (LB (Ben) Johnston). * Fix: Avoid `ValueError` when extending `PagesAPIViewSet` and setting `meta_fields` to an empty list (Henry Harutyunyan, Alex Morega). * Fix: Improve accessibility for header search, remove autofocus on page load, advise screen readers that content has changed when results update (LB (Ben) Johnston). * Fix: Fix incorrect override of `PagePermissionHelper.user_can_unpublish_obj()` in ModelAdmin (Sébastien Corbin). * Fix: Prevent memory exhaustion when updating a large number of image renditions (Jake Howard). * Fix: Add missing Time Zone conversions and date formatting throughout the admin (Stefan Hammer). * Fix: Ensure that audit logs and revisions consistently use UTC and add migration for existing entries (Stefan Hammer). * Fix: Make sure "critical" buttons have enough colour contrast in dark mode (Albina Starykova). * Fix: Improve visibility of scheduled publishing errors in status side panel (Sage Abdullah). * Fix: Prevent 'choose' permission from being ignored when looking up 'choose', 'edit' and 'delete' permissions in combination (Sage Abdullah). * Fix: Take user's permissions into account for image / document counts on the admin dashboard (Sage Abdullah). * Fix: Avoid N+1 queries in users index view (Tidiane Dia). * Fix: Use a theme-agnostic color token for read-only panels support in dark mode (Thibaud Colas). * Fix: Ensure collapsible StreamBlocks expand as necessary to show validation errors (Storm Heg). * Fix: Ensure userbar dialog can sit above other website content (LB (Ben) Johnston). * Docs: Document how to add non-ModelAdmin views to a `ModelAdminGroup` (Onno Timmerman). * Docs: Document how to add StructBlock data to a StreamField (Ramon Wenger). * Docs: Update ReadTheDocs settings to v2 to resolve urllib3 issue in linkcheck extension (Thibaud Colas). * Docs</t>
  </si>
  <si>
    <t>ect override of `PagePermissionHelper.user_can_unpublish_obj()` in ModelAdmin (Sébastien Corbin). * Fix: Prevent memory exhaustion when updating a large number of image renditions (Jake Howard). * Fix: Add missing Time Zone conversions and date formatting throughout the admin (Stefan Hammer). * Fix: Ensure that audit logs and revisions consistently use UTC and add migration for existing entries (Stefan Hammer). * Fix: Make sure "critical" buttons have enough colour contrast in dark mode (Albina Starykova). * Fix: Improve visibility of scheduled publishing errors in status side panel (Sage Abdullah). * Fix: Prevent 'choose' permission from being ignored when looking up 'choose', 'edit' and 'delete' permissions in combination (Sage Abdullah). * Fix: Take user's permissions into account for image / document counts on the admin dashboard (Sage Abdullah). * Fix: Avoid N+1 queries in users index view (Tidiane Dia). * Fix: Use a theme-agnostic color token for read-only panels support in dark mode (Thibaud Colas). * Fix: Ensure collapsible StreamBlocks expand as necessary to show validation errors (Storm Heg). * Fix: Ensure userbar dialog can sit above other website content (LB (Ben) Johnston). * Docs: Document how to add non-ModelAdmin views to a `ModelAdminGroup` (Onno Timmerman). * Docs: Document how to add StructBlock data to a StreamField (Ramon Wenger). * Docs: Update ReadTheDocs settings to v2 to resolve urllib3 issue in linkcheck extension (Thibaud Colas). * Docs: Update documentation for `log_action` parameter on `RevisionMixin.save_revision` (Christer Jensen). * Docs: Reorganise snippets documentation to cover customisations and optional features (Sage Abdullah). * Docs: Update color customisations guidance to include theme-agnostic options (Thibaud Colas). * Docs: Mark LTS releases in release note page titles (Thiago C. S. Tioma). * Docs: Revise main Getting started tutorial for clarity (Kevin Chung (kev-odin)). * Docs: Revamp the start of the getting started sec</t>
  </si>
  <si>
    <t>* Added `TitleFieldPanel` to support title / slug field synchronisation (LB (Ben) Johnston). * Fix: Prevent JS error when reverting the spinner on a submit button after a validation error (LB (Ben) Johnston). * Fix: Prevent crash when comparing page revisions that include `MultipleChooserPanel` (Matt Westcott). * Fix: Ensure that title and slug continue syncing after entering non-URL-safe characters (LB (Ben) Johnston). * Fix: Ensure that title and slug are synced on keypress, not just on blur (LB (Ben) Johnston). * Fix: Add a more visible active state for side panel toggle buttons (Thibaud Colas). * Fix: Use custom dark theme colors for revision comparisons (Thibaud Colas)</t>
  </si>
  <si>
    <t>* Fix: Rectify previous fix for TableBlock becoming uneditable after save (Sage Abdullah). * Fix: Ensure that copying page correctly picks up the latest revision (Matt Westcott). * Fix: Ensure comment buttons always respect `WAGTAILADMIN_COMMENTS_ENABLED` (Thibaud Colas). * Fix: Fix error when deleting a single snippet through the bulk actions interface (Sage Abdullah). * Fix: Pass the correct `for_update` value for `get_form_class` in `SnippetViewSet` edit views (Sage Abdullah). * Fix: Move comment notifications toggle to the comments side panel (Sage Abdullah). * Fix: Remove comment button on InlinePanel fields (Sage Abdullah). * Fix: Fix missing link to `UsageView` from `EditView` for snippets (Christer Jensen). * Fix: Prevent lowercase conversions of IndexView column headers (Virag Jain). * Fix: Fix various colour issues in dark mode (Thibaud Colas). * Docs: Update documentation for `log_action` parameter on `RevisionMixin.save_revision` (Christer Jensen)</t>
  </si>
  <si>
    <t>ignment and spacing of form fields and sections (Thibaud Colas). * Update Wagtail’s type scale so StreamField block labels and field labels are the same size (Thibaud Colas). * Allow customising the `search_fields` and search backend via SnippetViewSet (Sage Abdullah). * Style comments as per page editor design, in side panel (Karl Hobley, Thibaud Colas). * Add support for custom panel icons, with defaults, displayed for top-level editor panels (Sage Abdullah). * Add new icons for StreamField blocks (Sage Abdullah). * Reveal the minimap on click rather than hover, keeping it expanded until dismissed, with state saved between page loads (Thibaud Colas). * Expand a collapsed form section when navigating to it with the minimap (Thibaud Colas). * The minimap and "Collapse all" button now appear next to side panels rather than underneath, so they can be used at any time (Thibaud Colas). * Allow `panels` / `edit_handler` to be specified via `SnippetViewSet` (Sage Abdullah). * Introduce dark mode support for the Wagtail admin interface, with a toggle in account preferences (Thibaud Colas). * Allow snippets to be registered into arbitrary admin menu items (Sage Abdullah). * Add configuration APIs in user bar accessibility checker for simpler customisation of the checks performed. * ReferenceIndex modified to only index Wagtail-related models, and allow other models to be explicitly registered (Daniel Kirkham). * Fix: Ensure `label_format` on StructBlock gracefully handles missing variables (Aadi jindal). * Fix: Adopt a no-JavaScript and more accessible solution for the 'Reset to default' switch to Gravatar when editing user profile (Loveth Omokaro). * Fix: Ensure `Site.get_site_root_paths` works on cache backends that do not preserve Python objects (Jaap Roes). * Fix: Ignore right clicks on side panel resizer (Sage Abdullah). * Fix: Resize in the correct direction for RTL languages with the side panel resizer (Sage Abdullah). * Fix: Support creating `StructValue` copies (Ti</t>
  </si>
  <si>
    <t>pt [MyST](https://myst-parser.readthedocs.io/en/latest/) for parsing documentation written in Markdown, replaces recommonmark (LB (Ben Johnston), Thibaud Colas). * Installing docs extras requirements in CircleCI so issues with the docs requirements are picked up earlier (Thibaud Colas). * Remove core usage of jinjalint and migrate to curlylint to resolve dependency incompatibility issues (Thibaud Colas). * Switch focus outlines implementation to `:focus-visible` for cross-browser consistency (Paarth Agarwal). * Remove most uppercased text styles from admin UI (Paarth Agarwal). * Convert all UI code to CSS logical properties for Right-to-Left (RTL) language support (Thibaud Colas). * Migrate multiple documentation pages from RST to MD - including the editor's guide (Vibhakar Solanki, LB (Ben Johnston), Shwet Khatri). * Add documentation for defining custom form validation on models used in Wagtail's `modelAdmin` (Serafeim Papastefanos). * Update `README.md` logo to work for GitHub dark mode (Paarth Agarwal). * Avoid an unnecessary page reload when pressing enter within the header search bar (Images, Pages, Documents) (Riley de Mestre). * Removed unofficial length parameter on `If-Modified-Since` header in `sendfile_streaming_backend` which was only used by IE (Mariusz Felisiak). * Add Pinterest support to the list of default oEmbed providers (Dharmik Gangani). * Update Jinja2 template support for Jinja2 3.x (Seb Brown). * Add ability for `StreamField` to use `JSONField` to store data, rather than `TextField` (Sage Abdullah). * Replace `content_json` `TextField` with `content` `JSONField` in `PageRevision` (Sage Abdullah). * Remove `replace_text` management command (Sage Abdullah). * Replace `data_json` `TextField` with `data` `JSONField` in `BaseLogEntry` (Sage Abdullah). * Split up linting / formatting tasks in Makefile into client and server components (Hitansh Shah). * Add support for embedding Instagram reels (Luis Nell). * Use Django’s JavaScript catalog feature</t>
  </si>
  <si>
    <t>low powered device</t>
  </si>
  <si>
    <t>Remove the over-reliance on jQuery; Inside `core.js` there is arguably a small amount of jQuery abuse taking place. Relying on jQuery to add / remove / toggle classes and add event listeners isn't necessary in modern browsers. Without adding polyfils this would drop support for IE9 and below. The performance increases are going to be minimal but when using the admin on a low powered device it's advantageous to keep things as lean as possible. I'd be happy to refactor the code.</t>
  </si>
  <si>
    <t>optimize images</t>
  </si>
  <si>
    <t>Wagtail should optimize images better; We run our new launches through Google Page Speed, which is frequently alerting us to images which could be compressed more. According to the tool there are **lossless** savings possible in images created by wagtail, of between **50-80%** quite a lot of the time, which seems rather high. Is wagtail able to improve it's image compression during generation? . While this kind of thing _can_ be handled by third party software like mod_pagespeed, this feels like an inefficiency, a bug of sorts, and not something the implementer should need to work around.</t>
  </si>
  <si>
    <t>Optimizing Images</t>
  </si>
  <si>
    <t>Optimizing Images using a Postprocessor; I want to apply an external post processing program to uploaded images, like in easy-thumbnails. Example:. ``` python. THUMBNAIL_OPTIMIZE_COMMAND = {. 'png': '/usr/bin/optipng {filename}',. 'gif': '/usr/bin/optipng {filename}',. 'jpeg': '/usr/bin/jpegoptim {filename}'. }. ```. https://easy-thumbnails.readthedocs.org/en/2.1/ref/optimize/. is it real?</t>
  </si>
  <si>
    <t>YouTube EmbedBlock is producing a warning on the browser console; ### Issue Summary. When using EmbedBlock for embedding a YouTube video, the following error appears on the browser console:. `Unrecognized feature: 'autoplay'.`. It seems Chrome is making changes in the [autoplay policy](https://developers.google.com/web/updates/2017/09/autoplay-policy-changes). ### Steps to Reproduce. 1. Start a new project with `wagtail start myproject`. 2. Edit models.py importing an EmbedBlock from wagtail.wagtailembeds.blocks. 3. Create a page using that model and insert an URL from YouTube. 4. Publish that page and go to its live URL. 5. Check browser console. 6. Warning appears. Waring refers to the `allow="autoplay; encrypted-media"` segment in the iframe tag generated by the EmbedBlock. ### Technical details. * Python version: 3.5.3. * Django version: 1.11.8. * Wagtail version: 1.13.1. * Browser version: Chrome 63, https://whatsmybrowser.org/b/DSQ9GXL</t>
  </si>
  <si>
    <t>autoplay-policy-changes</t>
  </si>
  <si>
    <t>Let Developer(or Designer) can write theme for Wagtail admin; I received similar feedback from my clients and I find it is hard to do it. Sometimes if the color scheme of admin is the same as the website, it would be awesome! ### Roadmap. I think maybe we can try to create a `dark theme` for Wagtail admin, so Wagtail admin can have two `theme` files and people would know how to make it happen. ### Some points. I already did a quick test in my local env and below are some notes which can help. The version I am checking is Wagtail 2.7(LTS). 1. Wagtail use `jQuery taggit` and the theme is a css file, so it is hard to customize it. 2. For some React components (Richtext editor, Streamfield), it is not easy to customize the color.</t>
  </si>
  <si>
    <t>Add support for lazy loading iFrames; [Chrome 76+ now supports lazy loading iFrame](https://web.dev/iframe-lazy-loading/), using `loading=lazy`. Can we add in support for this to all Embeds? For example. `&lt;iframe src="&lt;YOUTUBE_URL&gt;" loading="lazy" allow="accelerometer; autoplay; encrypted-media; gyroscope; picture-in-picture" allowfullscreen="" width="480" height="270" frameborder="0"&gt;&lt;/iframe&gt;`</t>
  </si>
  <si>
    <t>Defer rendering</t>
  </si>
  <si>
    <t>Defer rendering StreamBlock menu until opened; A small optimisation for large StreamBlocks - most stream menus will never be expanded, so it's wasted work to render the menu contents up-front.</t>
  </si>
  <si>
    <t>.get_embed(url, max_width=800). # catching EmbedException is the responsibility of the caller. ```. Looking at https://oembed.com/ I couldn't make out how the returned width and height should be interpreted, but using the YouTube oEmbed API did change the behaviour. Using this URL, the returned height and width of the embed are 113 and 200 respectively:. https://www.youtube.com/oembed?url=https://youtu.be/j9XDr9xtfPI&amp;format=json. ```json. {. "title": "What's New in Wagtail - Episode 3",. "author_name": "Torchbox",. "author_url": "https://www.youtube.com/user/TorchboxWork",. "type": "video",. "height": 113,. "width": 200,. "version": "1.0",. "provider_name": "YouTube",. "provider_url": "https://www.youtube.com/",. "thumbnail_height": 360,. "thumbnail_width": 480,. "thumbnail_url": "https://i.ytimg.com/vi/j9XDr9xtfPI/hqdefault.jpg",. "html": "&lt;iframe width=\"200\" height=\"113\" src=\"https://www.youtube.com/embed/j9XDr9xtfPI?feature=oembed\" frameborder=\"0\" allow=\"accelerometer; autoplay; clipboard-write; encrypted-media; gyroscope; picture-in-picture\" allowfullscreen&gt;&lt;/iframe&gt;". }. ```. While when specifying `maxwidth` and `maxheight` for this same URL, the returned height and width of the embed are 450 and 800 respectively:. https://www.youtube.com/oembed?url=https://youtu.be/j9XDr9xtfPI&amp;format=json&amp;maxwidth=800&amp;maxheight=800. ```json. {. "title": "What's New in Wagtail - Episode 3",. "author_name": "Torchbox",. "author_url": "https://www.youtube.com/user/TorchboxWork",. "type": "video",. "height": 450,. "width": 800,. "version": "1.0",. "provider_name": "YouTube",. "provider_url": "https://www.youtube.com/",. "thumbnail_height": 360,. "thumbnail_width": 480,. "thumbnail_url": "https://i.ytimg.com/vi/j9XDr9xtfPI/hqdefault.jpg",. "html": "&lt;iframe width=\"800\" height=\"450\" src=\"https://www.youtube.com/embed/j9XDr9xtfPI?feature=oembed\" frameborder=\"0\" allow=\"accelerometer; autoplay; clipboard-write; encrypted-media; gyroscope; picture-in-picture\" allowful</t>
  </si>
  <si>
    <t xml:space="preserve"> should be interpreted, but using the YouTube oEmbed API did change the behaviour. Using this URL, the returned height and width of the embed are 113 and 200 respectively:. https://www.youtube.com/oembed?url=https://youtu.be/j9XDr9xtfPI&amp;format=json. ```json. {. "title": "What's New in Wagtail - Episode 3",. "author_name": "Torchbox",. "author_url": "https://www.youtube.com/user/TorchboxWork",. "type": "video",. "height": 113,. "width": 200,. "version": "1.0",. "provider_name": "YouTube",. "provider_url": "https://www.youtube.com/",. "thumbnail_height": 360,. "thumbnail_width": 480,. "thumbnail_url": "https://i.ytimg.com/vi/j9XDr9xtfPI/hqdefault.jpg",. "html": "&lt;iframe width=\"200\" height=\"113\" src=\"https://www.youtube.com/embed/j9XDr9xtfPI?feature=oembed\" frameborder=\"0\" allow=\"accelerometer; autoplay; clipboard-write; encrypted-media; gyroscope; picture-in-picture\" allowfullscreen&gt;&lt;/iframe&gt;". }. ```. While when specifying `maxwidth` and `maxheight` for this same URL, the returned height and width of the embed are 450 and 800 respectively:. https://www.youtube.com/oembed?url=https://youtu.be/j9XDr9xtfPI&amp;format=json&amp;maxwidth=800&amp;maxheight=800. ```json. {. "title": "What's New in Wagtail - Episode 3",. "author_name": "Torchbox",. "author_url": "https://www.youtube.com/user/TorchboxWork",. "type": "video",. "height": 450,. "width": 800,. "version": "1.0",. "provider_name": "YouTube",. "provider_url": "https://www.youtube.com/",. "thumbnail_height": 360,. "thumbnail_width": 480,. "thumbnail_url": "https://i.ytimg.com/vi/j9XDr9xtfPI/hqdefault.jpg",. "html": "&lt;iframe width=\"800\" height=\"450\" src=\"https://www.youtube.com/embed/j9XDr9xtfPI?feature=oembed\" frameborder=\"0\" allow=\"accelerometer; autoplay; clipboard-write; encrypted-media; gyroscope; picture-in-picture\" allowfullscreen&gt;&lt;/iframe&gt;". }. ```. ### Technical details. * Python version: Python 3.7.9. * Django version: 2.2.23. * Wagtail version: 2.11.3. * Browser version: Firefox 88.0.1 and Chrome 90.</t>
  </si>
  <si>
    <t>Logo contrast issues on Github dark mode ; ### Issue Summary. When using Github on dark mode the wagtail logo contrast on the main README is illegible. . ### Steps to Reproduce. 1. Switch your Github profile theme to dark mode. 2. View the wagtail repository readme. &lt;img width="1044" alt="Screen Shot 2022-03-16 at 10 16 12 AM" src="https://user-images.githubusercontent.com/25041665/158569904-c129cb5c-01fb-4bfd-bdf7-215f501528b6.png"&gt;. ### How we could address this issue. Github offers a special ID for it's theme which allows you to specify which image to use:. https://docs.github.com/en/get-started/writing-on-github/getting-started-with-writing-and-formatting-on-github/basic-writing-and-formatting-syntax#specifying-the-theme-an-image-is-shown-to. An example of how this would look in the README.md would be:. `![GitHub Dark](https://github.com/path-to-dark-compatible-image-here.png#gh-dark-mode-only)`. `![GitHub Light](https://github.com/path-to-light-compatible-image-here.png#gh-light-mode-only)`. ### Technical details. * Browser version: Chrome 99.</t>
  </si>
  <si>
    <t>Logo contrast added; I have added contrasting logo for dark theme. Here is how it looks. ![image](https://user-images.githubusercontent.com/86092410/158663169-f1e8e2b2-df48-4393-bc64-3fabac68eab9.png). Fixes #8135 .</t>
  </si>
  <si>
    <t>Logo in README can't be fully seen; ![image](https://user-images.githubusercontent.com/4743971/158834123-154586c2-5171-485a-bcc1-b195f5bd9f7e.png). ![image](https://user-images.githubusercontent.com/4743971/158834256-408ed52d-0d6e-4d1d-9387-23f24dfc7456.png). The new logo works for GitHub's dark mode, but not with GitHub's light mode. . We may want to create a new logo with our own background color rather than using a transparent background.</t>
  </si>
  <si>
    <t>Contrast themes – (legacy) Dropdown buttons styled incorrectly in forced colors; It looks like in #7544 we changed the styles of our "legacy" dropdowns for WHCM, in a way that only supports the default dark theme. It’s not correct for us to apply `forced-color-adjust: none` and custom "white on black" styles like was done there – instead, we need to style the dropdown with system colors. Here is the component in question in our styleguide, in forced colors "light" to the left and without forced colors to the right:. ![Image](https://user-images.githubusercontent.com/877585/178235701-7a347eb9-c472-486a-8b9c-86002bfa35df.png). Figma link: https://www.figma.com/file/O81E48wieOZ7e6AivvksWn/Contrast-themes%3A-Wagtail-audit?node-id=6766%3A4147. ---. Implementation: https://github.com/wagtail/wagtail/blob/main/client/scss/components/_dropdown.legacy.scss. In particular: https://github.com/wagtail/wagtail/blob/7286c530e97e2eb64f3747c6904a7456789f82b7/client/scss/components/_dropdown.legacy.scss#L53-L78</t>
  </si>
  <si>
    <t>rom the Wagtail root. - [ ] For Python changes: Have you added tests to cover the new/fixed behaviour? - [ ] For front-end changes: Did you test on all of Wagtail’s supported environments?[^2]. - [x] **Please list the exact browser and operating system versions you tested**: Tested in Chrome, Operating System -Windows 11. - [x] **Please list which assistive technologies [^3] you tested**: Windows 11 high contrast modes : Night sky,Dusk,Desert,Aquatic. - [ ] For new features: Has the documentation been updated accordingly? **Please describe additional details for testing this change**. This fixes issue- #8817 . The boxes(help,critical message and warning boxes) were styled oddly giving a visual traffic to eyes in WHMC. The PR added three types of borders to the three kinds of boxes and removed any color from texts or borders. This provides a distinct look as well as more visual clarity to the viewer in WHMC. Along with border styling the issue pertaining to text inside the first box (help box) in lighter modes of high contrast earlier was not visible as in the below screenshot. ![Screenshot (101)](https://user-images.githubusercontent.com/52713215/178974680-9ac8aa52-9c1b-405e-b05b-4d8fdbb199da.png). Its is visible now after the changes made in this PR. The changes are made in `client\scss\components\_help-block.scss`. Screenshots of the changes are added below. Dark mode. ![Screenshot (111)](https://user-images.githubusercontent.com/52713215/178974189-2c899c18-32b8-48a9-9c06-efb1bafda562.png). Light mode. ![Screenshot (110)](https://user-images.githubusercontent.com/52713215/178974221-b11305df-0e98-4f6c-91c6-cb2ba51ff7a0.png). [^1]: [Development Testing](https://docs.wagtail.org/en/latest/contributing/developing.html#testing). [^2]: [Browser and device support](https://docs.wagtail.org/en/latest/contributing/developing.html#browser-and-device-support). [^3]: [Accessibility Target](https://docs.wagtail.org/en/latest/contributing/developing.html#accessibility-targets).</t>
  </si>
  <si>
    <t>Add a border around modal dialogs so they can be identified in forced colors mode. Fixes #8833; &lt;!--. Thanks for contributing to Wagtail! 🎉. Before submitting, please review the [contributor guidelines](https://docs.wagtail.org/en/latest/contributing/index.html). --&gt;. _Please check the following:_. - [ ] Do the tests still pass?[^1]. - [x] Does the code comply with the style guide? - [x] Run `make lint` from the Wagtail root. - [ ] For front-end changes: Did you test on all of Wagtail’s supported environments?[^2]. - [x] **Please list the exact browser and operating system versions you tested**: Operating System : Windows 11; Browser : Chrome. - [x] **Please list which assistive technologies [^3] you tested**: Windows High Contrast with following mode : NIght Sky,Desert,Dusk,Aquatic. **Please describe additional details for testing this change**. To make the modal look distinctly visible in light and dark modes of windows high contrast themes, borders were added to the modal box. The changes were made in the following file (file path): `\client\scss\components\_dialog.scss`. Below are screenshots this PR reflects:. ![Screenshot (135)](https://user-images.githubusercontent.com/52713215/179807348-2299145d-6efa-4ee2-9073-f2a2190f6934.png). ![Screenshot (136)](https://user-images.githubusercontent.com/52713215/179807397-a089cddb-ac8f-41c9-bd34-d71f038f8381.png). [^1]: [Development Testing](https://docs.wagtail.org/en/latest/contributing/developing.html#testing). [^2]: [Browser and device support](https://docs.wagtail.org/en/latest/contributing/developing.html#browser-and-device-support). [^3]: [Accessibility Target](https://docs.wagtail.org/en/latest/contributing/developing.html#accessibility-targets).</t>
  </si>
  <si>
    <t>ss variables, so their usage makes sense with our design tokens. And maybe review the naming of our design tokens. ## Sass variables. Particularly problematic sets of variables are the teals (secondary) and greys:. ```scss. $color-teal: theme('colors.secondary.DEFAULT');. $color-teal-darker: theme('colors.secondary.400');. $color-teal-dark: theme('colors.secondary.600');. $color-grey-1: theme('colors.grey.600');. $color-grey-2: theme('colors.grey.400');. $color-grey-3: theme('colors.grey.200');. $color-grey-4: theme('colors.grey.100');. $color-grey-5: theme('colors.grey.50');. ```. Those are two sets of variables with non-semantic names that differ from the design tokens’ names. Some of the options to resolve this are to:. - Rename those variables to use the same naming scheme as design tokens. - Remove those variables and use non-semantic design tokens directly. - Replace those variables with semantic ones (for example `$color-teal-dark` would be replaced by `$color-button-bicolor-hover`. - Remove those variables, replace non-semantic design tokens with semantic ones, and use semantic design tokens directly (`theme('colors.button.bicolor.hover')`. ## Design tokens. There are a couple points we need to solidify:. - Usage of numeric scales for the shade of each color – whether the current numbers make enough sense, or whether we should change them (if so how). - How (and whether) to use "default" shades for given colors. ## Additional areas to consider. As part of this we could also consider:. - The addition of more design tokens for the remaining colors that aren’t customisable: addition and deletion highlights, and the focus outline. - Changes to other Sass variables / design tokens than the above two sets. - How we use fades/transparencies of white/black. - How we use shadows. Ideally I think we should also think of how those types of setups can help support the introduction of a dark theme, and high-contrast light/dark themes (WCAG 2.1 AAA 7:1 contrast or above).</t>
  </si>
  <si>
    <t>Dark Modes</t>
  </si>
  <si>
    <t>Added a border to the input feild for high contrast visibility; &lt;!--. Thanks for contributing to Wagtail! 🎉. Before submitting, please review the [contributor guidelines](https://docs.wagtail.org/en/latest/contributing/index.html). --&gt;. _Please check the following:_. - [ ] Do the tests still pass?[^1]. - [ ] Does the code comply with the style guide? - [x] Run `make lint` from the Wagtail root. - [ ] For front-end changes: Did you test on all of Wagtail’s supported environments?[^2]. - [x] **Please list the exact browser and operating system versions you tested**: Operating System - Windows 11, Browser- Chrome. - [x] **Please list which assistive technologies [^3] you tested**: Windows High Contrast Themes - Aquatic,Desert,Dusk,Night Sky. **Please describe additional details for testing this change**. Thi PR fixes #8837 . Added transparent borders to the input feilds. The change has been made in file(file path)- `client\scss\layouts\_login.scss`. The Screenshots showing the results of this PR are below. Dark Modes:. ![Screenshot (155)](https://user-images.githubusercontent.com/52713215/181005597-c5b4adc0-e23d-4e9e-85d5-b43cb43f17dc.png). Light Modes:. ![Screenshot (154)](https://user-images.githubusercontent.com/52713215/181005647-f08daf33-6d0a-4dbb-afd4-fb429b47caaf.png). Login form feild(Dark Mode). ![Screenshot (175)](https://user-images.githubusercontent.com/52713215/181303876-8a4a2ab2-06c5-4ba7-8d2e-9a0902333022.png). [^1]: [Development Testing](https://docs.wagtail.org/en/latest/contributing/developing.html#testing). [^2]: [Browser and device support](https://docs.wagtail.org/en/latest/contributing/developing.html#browser-and-device-support). [^3]: [Accessibility Target](https://docs.wagtail.org/en/latest/contributing/developing.html#accessibility-targets).</t>
  </si>
  <si>
    <t>Dark Mode</t>
  </si>
  <si>
    <t>Added a forced-color media query to disabled buttons in high contrast; . &lt;!--. Thanks for contributing to Wagtail! 🎉. Before submitting, please review the [contributor guidelines](https://docs.wagtail.org/en/latest/contributing/index.html). --&gt;. _Please check the following:_. - [ ] Do the tests still pass?[^1]. - [ ] Does the code comply with the style guide? - [ ] Run `make lint` from the Wagtail root. - [ ] For front-end changes: Did you test on all of Wagtail’s supported environments?[^2]. - [x] **Please list the exact browser and operating system versions you tested**: Operating System : Windows 11, Browser: Chrome. - [x] **Please list which assistive technologies [^3] you tested**: Windows High Contrast Themes : Aquatic,Desert,Dusk,Night Sky. **Please describe additional details for testing this change**. This PR fixes #7449 . Following changes were intended in this PR:. 1. Added a @media query in forced-colors for the disabled buttons inside file path - `client\scss\components\_button.scss`. 2. Added dashed border style in the query to make it more distinct in comparision to normal buttons. 3. Added GrayText and border-color: currentColor. Screenshots intending the above changes are below:. Dark Mode. ![Screenshot (171)](https://user-images.githubusercontent.com/52713215/181085063-c21f04d0-82bb-4b1b-b2e2-f4c93365d6ad.png). Light Mode. ![Screenshot (170)](https://user-images.githubusercontent.com/52713215/181085148-7f1efd11-faef-4b18-bcfb-8182f83940c4.png). [^1]: [Development Testing](https://docs.wagtail.org/en/latest/contributing/developing.html#testing). [^2]: [Browser and device support](https://docs.wagtail.org/en/latest/contributing/developing.html#browser-and-device-support). [^3]: [Accessibility Target](https://docs.wagtail.org/en/latest/contributing/developing.html#accessibility-targets).</t>
  </si>
  <si>
    <t>Update Sphinx Wagtail Theme to 5.3.0; - https://pypi.org/project/sphinx-wagtail-theme/5.2.0/. - https://pypi.org/project/sphinx-wagtail-theme/5.3.0/. * https://github.com/wagtail/sphinx_wagtail_theme/blob/main/CHANGELOG.md#530---2022-08-20. * https://github.com/wagtail/sphinx_wagtail_theme/blob/main/CHANGELOG.md#520---2022-08-17. - Contains some CSS fixes that would be really good to go live with in 4.0 - mainly around the menu scrolling on smaller devices, dark mode, many accessibility fixes and styling alignment with Wagtail latest font stack &amp; colours.</t>
  </si>
  <si>
    <t>Documentation - Pagination not visible in dark mode; Pagination is not visible properly in dark mode. In dark mode:. ![image](https://user-images.githubusercontent.com/86092410/186749038-6cd3462f-e86b-419e-a2c6-210b3af73ba4.png). In light mode:. ![image](https://user-images.githubusercontent.com/86092410/186749189-00f4169e-26d5-4a59-818f-23d11f5ae18f.png). We might need to update the colours for dark mode, or we can go for something visible on both.</t>
  </si>
  <si>
    <t>fix styling regression for pagination (search results) in dark mode; - fixes #9086</t>
  </si>
  <si>
    <t>Lightmode flashes between links when on Darkmode; In the documentation site, when moving from one section to another, there's a flash of the light mode which is disrupting to the eye. Happens when in Dark mode. ### Steps to Reproduce. 1. Open the Documentation site https://docs.wagtail.org/en/stable/contributing/developing.html. 2. Switch to dark mode. 3. Navigate to another section of the doc. Do look into it and see if you're able to reproduce it. i'd like to work on it, if its been confirmed.</t>
  </si>
  <si>
    <t>Documentation - update sphinx theme to fix dark mode issues + add copy code button; - Upgrade Wagtail sphinx theme to 5.3.2. - Upgrade MyST parser to 0.18.1. - https://github.com/wagtail/sphinx_wagtail_theme/blob/main/CHANGELOG.md#531---2022-10-13. - Addition of copy button to code snippets, resolve multiple issues with the dark mode theme. - The main fix is no longer flashing the light theme when your device is on dark mode on load.</t>
  </si>
  <si>
    <t>Documentation - Update sphinx theme to fix dark mode issues + add copy code button; - Upgrade Wagtail sphinx theme to 5.3.2. - Upgrade MyST parser to 0.18.1. - add sphinx_copybutton. - https://github.com/wagtail/sphinx_wagtail_theme/blob/main/CHANGELOG.md#531---2022-10-13. - https://github.com/wagtail/sphinx_wagtail_theme/blob/main/CHANGELOG.md#532---2022-10-16. - Redo of https://github.com/wagtail/wagtail/pull/9339 (accidentally deleted the branch sorry). ### Main changes. * Addition of copy button to code snippets, resolve multiple issues with the dark mode theme. * The main fix is no longer flashing the light theme when your device is on dark mode on load.</t>
  </si>
  <si>
    <t>Fix logo in README not being visible in high-contrast mode. Fix #8160; Added black background for dark mode and white background for light mode</t>
  </si>
  <si>
    <t>Wagtail icon on login page doesn't show well on windows high contrast forced mode dark; &lt;!--. Found a bug? Please fill out the sections below. 👍. --&gt;. ### Issue Summary. Wagtail svg icon on the login page doesn't show well on high contrast mode but it's alright on light mode and without forced mode. ### Steps to Reproduce. 1. Open wagtail bakery demo. 2. Access the admin login page. 3. Switch to css forced mode dark. Any other relevant information. For example, why do you consider this a bug and what did you expect to happen instead? The svg icon is supposed to have the appropriate color regardless of the mode the login page is accessed. - I have confirmed that this issue can be reproduced as described on a fresh Wagtail project: (yes / no) yes. - Browser version: Chrome Version 106.0.5249.119 (Official Build) . On light mode. ![image](https://user-images.githubusercontent.com/38161296/196691288-ab18d0c0-8246-47b9-b9da-14ec034f0652.png). On dark mode. ![image](https://user-images.githubusercontent.com/38161296/196691393-dbd9005b-c4da-4bbc-9471-a30655483054.png). Without forced colors. ![image](https://user-images.githubusercontent.com/38161296/196691465-d09424ec-e653-4e4d-bd20-eba32ac9e9f5.png).</t>
  </si>
  <si>
    <t>added filter invert on prefered-color dark to the wagtail logo on the…; … admin login interface. Added filter invert at 100% to the wagtail logo svg image on prefered-colors-mode dark so that it doesn't blend with the dark background on the admin login interface. Fixes wagtail/wagtail#9428. **On dark mode**. ![image](https://user-images.githubusercontent.com/38161296/197345679-138c7919-7199-4ddf-8cea-ddb62ded18c7.png). **On light mode**. ![image](https://user-images.githubusercontent.com/38161296/197345698-b3301cb7-77ed-4ac9-be40-3f20819892f0.png). **Without forced colors**. ![image](https://user-images.githubusercontent.com/38161296/197345768-96c3ab84-692d-443b-901e-0208b350c5bb.png).</t>
  </si>
  <si>
    <t>Contrast themes - Tag field is styled incorrectly in WHCM; ### Issue Summary. It looks like the tag field for WHCM is styled incorrectly - in both dark &amp; light themes. Instead of applying forced-color-adjust: none and custom color styles, we need to apply system colors. | Tag field in WCHM (dark theme) | Tag field in WCHM (light theme) |. | ------------- | ------------- |. | &lt;img width="341" alt="image" src="https://user-images.githubusercontent.com/51043550/198528153-21dc218d-cd1a-4fd5-b7dd-c4fc1d85c350.png"&gt; | &lt;img width="342" alt="image" src="https://user-images.githubusercontent.com/51043550/198528255-ab97f89b-ef92-4acb-aca9-f27e54aedfbe.png"&gt; |. | Contrast ratio 4.39 | Contrast ratio 4.39 |. ### Steps to Reproduce. 1. Run bakerydemo site. 2. Navigate to the Images or Documents page, select an image (or a document) and add tags to the tag field. ### Technical details. - Wagtail version: latest main branch. - Browser version: Chrome 105.</t>
  </si>
  <si>
    <t>Dark mode for the admin interface; ### Is your proposal related to a problem? With all of Wagtail’s colors now defined from one set of CSS variables (#2943) – we can now embark on adding a dark theme to the admin! ### Describe the solution you'd like. @benenright will be working on the color palette and any other UI adjustments (theme switcher?). If possible, the dark theme should use the same number of shades per hue. Ideally, it’d also not require re-work of which hue is applied to which part of the UI. We’ll see! We’ll also need:. - [x] The theme switcher (potentially leaving room for more than two themes? Dark, dark high contrast, light, light high contrast). - [x] Support / documentation updates for color customisations. - [x] Adding the dark theme colors to our developer docs. - [x] Some of #8883. ---. Implementation notes:. - Stimulus for toggle UI. - Cookies for state (no flash on first load).</t>
  </si>
  <si>
    <t>e the time to do the harder thing. It will help you grow as a developer and help your contributions make a longer lasting difference. &gt; A pull request that just adds unit tests to some core functionality that does not yet have tests is a great way to contribute, it helps you learn about the code and makes the project more reliable. #### Checklist. ```. - [ ] After feeling confident about a solution, add a comment to the issue. - [ ] Create a new branch off `main` to track your work separate from the main branch. - [ ] Keep the changes focused towards your goal, asking questions on the issue if direction is needed. - [ ] Write unit tests. ```. ### 8. Submitting a Pull Request. A pull request that has the title 'fixes issue' is unhelpful at best, and spammy at worst. Take a few moments to think about how to give your change a title. Communicate, in a few words, the problem solved, feature added or bug fixed. Instead of 'Fixes 10423', use words and write a title 'Fixes documentation dark mode refresh issue'. No one in a project knows that issue `10423` is that one about the documentation dark mode refresh issue. Also, add a proper name when you create the pull request. This will ensure that any notifications that go out to the team have the correct name from the start. Adding something like `fixes #1234` in your commit message will let GitHub know that the change is for that issue. &gt; Remember you can make a **draft** pull request in both GitHub and GitLab. This is a way to run the CI steps but in a way that indicates you are not ready for a review yet. Referencing the issue being fixed within the pull request description is just as important as a good title. A pull request without a description is very difficult to review. Add some context and some steps to reproduce the issue or scenario. If the change is visual, it's strongly recommended to add before and after screenshots. This helps you confirm the change has worked and also helps reviewers understand the change ma</t>
  </si>
  <si>
    <t>longer lasting difference. &gt; A pull request that just adds unit tests to some core functionality that does not yet have tests is a great way to contribute, it helps you learn about the code and makes the project more reliable. #### Checklist. ```. - [ ] After feeling confident about a solution, add a comment to the issue. - [ ] Create a new branch off `main` to track your work separate from the main branch. - [ ] Keep the changes focused towards your goal, asking questions on the issue if direction is needed. - [ ] Write unit tests. ```. ### 8. Submitting a Pull Request. A pull request that has the title 'fixes issue' is unhelpful at best, and spammy at worst. Take a few moments to think about how to give your change a title. Communicate, in a few words, the problem solved, feature added or bug fixed. Instead of 'Fixes 10423', use words and write a title 'Fixes documentation dark mode refresh issue'. No one in a project knows that issue `10423` is that one about the documentation dark mode refresh issue. Also, add a proper name when you create the pull request. This will ensure that any notifications that go out to the team have the correct name from the start. Adding something like `fixes #1234` in your commit message will let GitHub know that the change is for that issue. &gt; Remember you can make a **draft** pull request in both GitHub and GitLab. This is a way to run the CI steps but in a way that indicates you are not ready for a review yet. Referencing the issue being fixed within the pull request description is just as important as a good title. A pull request without a description is very difficult to review. Add some context and some steps to reproduce the issue or scenario. If the change is visual, it's strongly recommended to add before and after screenshots. This helps you confirm the change has worked and also helps reviewers understand the change made. It is often good to write yourself a checklist for any pull request and fill in the gaps. Remember that</t>
  </si>
  <si>
    <t>deferred rendering</t>
  </si>
  <si>
    <t>Timezone handling buggy since 4.1.3/4.2.1; ### Issue Summary. https://github.com/wagtail/wagtail/pull/9628#issuecomment-1450070061. Unfortunately, my fix from #9628 breaks something... If you set your admin user's timezone to something differing from the default timezone, and then open the schedule-publication-dialog for a page, the set date will change with every save-request... **edit:** since the date fields are part of the form, every save just changes the dates in the form. I'm quite sure it has something to do with the deferred rendering of `TemplateResponse`s (see [django docs](https://docs.djangoproject.com/en/3.2/ref/template-response/#post-render-callbacks)). In case of TemplateResponses, the set timezone is reset to the old value before the template is rendered... I think we have to combine it with the similar handling for the current language here:. https://github.com/wagtail/wagtail/blob/fdc36a69891a92db6dca32703cddec1d573c193f/wagtail/admin/auth.py#L182-L207. I really don't know, why I have missed that language handling and the comments about the deferred rendering, sorry... :disappointed: . Unfortunately I'm not able to make a PR before monday. The fix should be not that hard, it probably duplicates some of the language related code. As a quick, temporary alternative, you could of course revert the commits (which will probably break the tests, that have been fixed with #9628):. - https://github.com/wagtail/wagtail/commit/f05cbb2f0e62dc3a1f40f91da5a569175924e54e. - https://github.com/wagtail/wagtail/commit/b745dfd0dcf76c90e7c1603147865ed6586a64e4. ### Steps to Reproduce. 1. In your new virtualenv: `pip install wagtail &amp;&amp; wagtail start mysite &amp;&amp; cd mysite &amp;&amp; pip install -r requirements.txt &amp;&amp; ./manage.py makemigrations &amp;&amp; ./manage.py migrate &amp;&amp; ./manage.py createsuperuser &amp;&amp; ./manage.py runserver`. 2. Login to the CMS. 3. Go to the account settings, and at least change the timezone to something other than UTC (the default timezone). 4. Add a new page (h</t>
  </si>
  <si>
    <t xml:space="preserve">il/wagtail/pull/9628#issuecomment-1450070061. Unfortunately, my fix from #9628 breaks something... If you set your admin user's timezone to something differing from the default timezone, and then open the schedule-publication-dialog for a page, the set date will change with every save-request... **edit:** since the date fields are part of the form, every save just changes the dates in the form. I'm quite sure it has something to do with the deferred rendering of `TemplateResponse`s (see [django docs](https://docs.djangoproject.com/en/3.2/ref/template-response/#post-render-callbacks)). In case of TemplateResponses, the set timezone is reset to the old value before the template is rendered... I think we have to combine it with the similar handling for the current language here:. https://github.com/wagtail/wagtail/blob/fdc36a69891a92db6dca32703cddec1d573c193f/wagtail/admin/auth.py#L182-L207. I really don't know, why I have missed that language handling and the comments about the deferred rendering, sorry... :disappointed: . Unfortunately I'm not able to make a PR before monday. The fix should be not that hard, it probably duplicates some of the language related code. As a quick, temporary alternative, you could of course revert the commits (which will probably break the tests, that have been fixed with #9628):. - https://github.com/wagtail/wagtail/commit/f05cbb2f0e62dc3a1f40f91da5a569175924e54e. - https://github.com/wagtail/wagtail/commit/b745dfd0dcf76c90e7c1603147865ed6586a64e4. ### Steps to Reproduce. 1. In your new virtualenv: `pip install wagtail &amp;&amp; wagtail start mysite &amp;&amp; cd mysite &amp;&amp; pip install -r requirements.txt &amp;&amp; ./manage.py makemigrations &amp;&amp; ./manage.py migrate &amp;&amp; ./manage.py createsuperuser &amp;&amp; ./manage.py runserver`. 2. Login to the CMS. 3. Go to the account settings, and at least change the timezone to something other than UTC (the default timezone). 4. Add a new page (http://127.0.0.1:8000/admin/pages/add/home/homepage/3/) and save it as a draft. 5. Set </t>
  </si>
  <si>
    <t>Dark mode; Implements #10056 and #8883. Implements:. - A basic theme switcher in the user account view. - Setting the theme via classes on the HTML element. - Theme-agnostic design tokens for a light and dark theme. - Swap of most of Wagtail’s colors to the new design tokens. Missing (likely during feature freeze or in the next release):. - Contributor documentation about the theming. - Unit tests for theme tokens and CSS variables. - Dark theme applied to the userbar (not sure exactly whether this is a good thing or not). - Fix contrast issues with error messages in red in the dark theme. - Changing the icon of comments to have the "outline" variant by default and "filled" on hover. ---. To test this,. - Static demo site (supports `prefers-color-scheme` only): https://static-wagtail-v5-0.netlify.app/admin/. - Comparison screenshots of the light theme before-after: https://static-wagtail-v5-0.netlify.app/light-before-after/html_report/. - Side-by-side screenshots of the light and dark themes: https://static-wagtail-v5-0.netlify.app/light-vs-dark/html_report/.</t>
  </si>
  <si>
    <t>Dispatch resize event to resize Handsontable on initialisation; &lt;!-- Thanks for contributing to Wagtail! 🎉 Please add a description below, explaining the purpose of this pull request - including the issue number of the issue you're fixing (if applicable). --&gt;. Fixes #10335 by modifying the width resize to rely on the event handlers by dispatching a `resize` event, much like how it worked pre-#10223. File under: mysterious ways of how Handsontable works. Dark mode styles will be fixed separately. _Please check the following:_. - [ ] Do the tests still pass?[^1]. - [ ] Does the code comply with the style guide? - [ ] Run `make lint` from the Wagtail root. - [ ] For Python changes: Have you added tests to cover the new/fixed behaviour? - [ ] For front-end changes: Did you test on all of Wagtail’s supported environments?[^2]. - [ ] **Please list the exact browser and operating system versions you tested**:. - [ ] **Please list which assistive technologies [^3] you tested**:. - [ ] For new features: Has the documentation been updated accordingly? **Please describe additional details for testing this change**. [^1]: [Development Testing](https://docs.wagtail.org/en/latest/contributing/developing.html#testing). [^2]: [Browser and device support](https://docs.wagtail.org/en/latest/contributing/developing.html#browser-and-device-support). [^3]: [Accessibility Target](https://docs.wagtail.org/en/latest/contributing/developing.html#accessibility-targets).</t>
  </si>
  <si>
    <t xml:space="preserve">Fix TableBlock and comment notice dark mode styles; &lt;!-- Thanks for contributing to Wagtail! 🎉 Please add a description below, explaining the purpose of this pull request - including the issue number of the issue you're fixing (if applicable). --&gt;. Fixes https://github.com/wagtail/wagtail/pull/10352#issuecomment-1515411715. ## Before. &lt;details&gt;&lt;summary&gt;Dark mode&lt;/summary&gt;. &lt;p&gt;. &lt;img width="329" alt="image" src="https://user-images.githubusercontent.com/6379424/233299074-5c3c7af7-08ae-470b-b6aa-9dec9c43ecc9.png"&gt;. https://user-images.githubusercontent.com/6379424/233331199-3cd2668d-1c6c-4808-b6c9-03f140f68ec7.mov. &lt;/p&gt;. &lt;/details&gt; . &lt;details&gt;&lt;summary&gt;Light mode&lt;/summary&gt;. &lt;p&gt;. &lt;img width="329" alt="image" src="https://user-images.githubusercontent.com/6379424/233299233-cc72dd38-bd67-45b8-91e6-4799b582132a.png"&gt;. https://user-images.githubusercontent.com/6379424/233331049-77f4e14b-d373-476c-a52f-0325fdada635.mov. &lt;/p&gt;. &lt;/details&gt; . ## After. &lt;details&gt;&lt;summary&gt;Dark mode&lt;/summary&gt;. &lt;p&gt;. &lt;img width="864" alt="image" src="https://user-images.githubusercontent.com/6379424/233298277-3ab8cf92-3215-470e-b0a4-f66724eae20e.png"&gt;. https://user-images.githubusercontent.com/6379424/233329965-ab5e2999-6474-4156-b987-bbd4694e3b6c.mov. &lt;/p&gt;. &lt;/details&gt; . &lt;details&gt;&lt;summary&gt;Light mode&lt;/summary&gt;. &lt;p&gt;. &lt;img width="864" alt="image" src="https://user-images.githubusercontent.com/6379424/233297892-e8bb8f92-580d-468f-bfbf-005e43470586.png"&gt;. We're using the menu colours and they don't look ideal in light mode, but at least they're legible. https://user-images.githubusercontent.com/6379424/233330258-ed457fe5-9f96-4a7c-8591-722d602247af.mov. &lt;/p&gt;. &lt;/details&gt; . _Please check the following:_. - [ ] Do the tests still pass?[^1]. - [ ] Does the code comply with the style guide? - [ ] Run `make lint` from the Wagtail root. - [ ] For Python changes: Have you added tests to cover the new/fixed behaviour? - [ ] For front-end changes: Did you test on all of Wagtail’s supported environments?[^2]. - [ ] </t>
  </si>
  <si>
    <t>Darkmode: modal close button visibility; The new dark mode is pretty neat. kudos for all the work @thibaudcolas @benenright . While testing some updates for wagtailmedia, I noticed the ❌ button is very hard to see when in dark mode:. default:. ![modal](https://user-images.githubusercontent.com/31622/233807340-cd988f04-161c-4f6f-b961-01b61b7a8de6.png). hover:. ![modal-hover](https://user-images.githubusercontent.com/31622/233807341-2445a627-96e7-443f-a448-fa0353d103b8.png).</t>
  </si>
  <si>
    <t>Dark mode color tweaks; Bits and pieces spotted while further reviewing the application of dark mode across the UI. Bug fixes:. - [x] FieldPanel(read_only=True). - [x] Tagit autocomplete. - [x] Hex code for alert. - [x] Focus hex code (follow-up Nick’s work). - [x] Rich text comment highlight. - [x] Selected / hovered rows in listings have correct text color. - [x] Remove white borders in switch. - change circle border to surface-page. - Background use darker grey (100 or 150). - [x] Info panel dividers grey 400. - [x] Re-add dividers in page explorer menu – same borders as header (grey-500). - [x] Hover for icon buttons: white (icon-primary). - [x] Footer actions remove border. - [x] Chooser modal close button #10379. - [x] Close icon in modal (I did wonder tho if we can update this to be the floating 'X' as in Figma). - [x] Text colour on alerts in panel. - [x] Fix contrast issues with error messages in red in the dark theme. Improvements:. - [x] Dark theme applied to the userbar. - [x] Userbar accessibility checker dialog use dark theme as-is. - [x] “No” buttons – danger/critical 100. - [x] Block picker use surface-tooltip (and/or lighter grey). - [x] Longer menus shadow.</t>
  </si>
  <si>
    <t>Dark mode maintenance improvements; Cleanup relating to the implementation of Wagtail’s new dark theme in #10352. - I’ve removed all color tokens that are currently unused. The vast majority are because (at least for now) we chose to hard-code colors for elements themed according to info/success/warning/danger states. So we use those colors and the colors of text within directly from static values. - Added tests for the color themes. Those tests don’t help check the colors are "correct" much, just making sure that we don’t change the colors without realising the repercussions and that the documentation is up-to-date. - Added the light/dark themed color tokens to the documentation. This is so people customising the CMS colors can choose between either overriding our static color tokens, or the "semantic" theme-aware tokens. - And added documentation on how to override colors for specific themes only. ---. There isn’t _much_ to test here – the color changes are just replacing a removed token with another. The documentation might be the most interesting to double check, here is a direct link to the [colour customisation docs](https://wagtail--10449.org.readthedocs.build/en/10449/advanced_topics/customisation/admin_templates.html#custom-user-interface-colours).</t>
  </si>
  <si>
    <t>dark themed</t>
  </si>
  <si>
    <t>Dark mode color tweaks (#10418); Fixes most of the issues reported in #10418. This is all over the place like the previous dark theme implementation PR – but there are much fewer changes this time around, so I took the time to screenshot them all. Code-wise, this is probably easier to review commit-by-commit. ## Changes to dark theme only. - Error messages contrast . Note the "Submitted" workflow state has manually been edited to use the `--rejected` modifier for this screenshot. And I’ve also changed the error text color in a few more places than shown below. ![error-messages](https://github.com/wagtail/wagtail/assets/877585/09bd4576-e1be-401f-b079-4bd28df16469). - Switch component’s border in dark mode. ![switch-border](https://github.com/wagtail/wagtail/assets/877585/b95c8fc5-a5e4-40d9-84b6-c81c0e856d39). - Close button in chooser modals &amp; other dialogs. ![chooser-close](https://github.com/wagtail/wagtail/assets/877585/ee7503bd-ab0a-4b1f-a8dd-cec22103e3d2). ![dialog-close](https://github.com/wagtail/wagtail/assets/877585/f9e8dce1-1b40-4606-8df1-ffbfa6996986). - Text of highlighted rows in page chooser modals. ![listing-selected-text](https://github.com/wagtail/wagtail/assets/877585/71d6a3f1-d16a-452b-8574-9a7f51a4f742). - Hover background color for secondary buttons in listings. ![button-hover](https://github.com/wagtail/wagtail/assets/877585/db9c5bfa-f60e-4a22-9364-6aeb3fd8eeef). - Dividers in "status" side panel. ![status-dividers](https://github.com/wagtail/wagtail/assets/877585/968e3577-27c6-4c09-99f3-2e80098917ae). - Text color in status side panel’s workflow section for info boxes. The link text has been adjusted too, compared to what is shown in the screenshot. ![info-side-panel-text](https://github.com/wagtail/wagtail/assets/877585/c45553d1-5edf-4b16-abc6-e363a65ada58). ![info-side-panel-info-2](https://github.com/wagtail/wagtail/assets/877585/f092e61e-87eb-4779-87d9-70210eb5fa09). - Time picker text color. ![time-field](https://github.com/wagtail/wagtail</t>
  </si>
  <si>
    <t>Pnmi4/edit). - Direct to GitHub issues. - [Be Inclusive](https://beinclusive.app/). - &lt;https://github.com/hidde/eleventy-wcag-reporter&gt;. - OpenACR / VPAT. ### ATAG. All of:. - [ATAG report tool](https://www.w3.org/WAI/atag/report-tool/). - [WCAG authoring tools list entry](https://github.com/w3c/wai-authoring-tools-list). - Bespoke template following ATAG 2.0 outline. ## Auditing steps. ### Automated WCAG testing. - Axe via Pa11y for 100% of scope views in their default state ([wagtail-tooling](https://github.com/thibaudcolas/wagtail-tooling)). - Axe via Accessibility Insights browser extension for non-default states for selected sample of views &amp; states. ### Semi-automated WCAG testing. Similar to past accessibility team reviews of Wagtail 3.0 and 4.0 via screenshots in Figma. - Screenshot-taking &amp; visual review in light mode for 100% of scope views in their default state ([wagtail-tooling](https://github.com/thibaudcolas/wagtail-tooling)). - Screenshot-taking &amp; visual review in dark mode for 100% of scope views in their default state ([wagtail-tooling](https://github.com/thibaudcolas/wagtail-tooling)). - Screenshot-taking &amp; visual review in forced-colors mode (WHCM) - light for 100% of scope views in their default state ([wagtail-tooling](https://github.com/thibaudcolas/wagtail-tooling)). - Screenshot-taking &amp; visual review in forced-colors mode (WHCM) - dark for 100% of scope views in their default state ([wagtail-tooling](https://github.com/thibaudcolas/wagtail-tooling)). - Screenshot-taking &amp; visual review for landmarks and headings for 100% of scope views in their default state ([wagtail-tooling](https://github.com/thibaudcolas/wagtail-tooling)). - Screenshot-taking &amp; visual review for accessible labels for 100% of scope views in their default state ([wagtail-tooling](https://github.com/thibaudcolas/wagtail-tooling)). ### Manual WCAG testing. Across a representative sample of admin views,. - Screenshot-taking &amp; visual review for tab order. - Manual keyboard na</t>
  </si>
  <si>
    <t>Add clearer "expanded" state indicator for side panel toggles. Fix #9174; Fixes #9174, with a few additional changes:. - Refactors those button and icon classes so we avoid duplicating them everywhere they’re used. Django Templates allows referencing variables defined in a parent template. - Make sure the buttons are the same width as height to match the designs (40x50 -&gt; 50x50). - Add the new "expanded" state indicator, making sure its toggling doesn’t disrupt the buttons’ layout. Those make the actual bug fix harder to review (sorry!), but at least from now on we only have one definition of those class names. Screenshots for reference, light theme and forced colors dark theme:. ![9174-10546](https://github.com/wagtail/wagtail/assets/877585/2c9019b1-b363-4999-ab7e-4009f3584f48). _Please check the following:_. - [x] Do the tests still pass?[^1]. - [x] Does the code comply with the style guide? - [x] For Python changes: Have you added tests to cover the new/fixed behaviour? - [ ] For front-end changes: Did you test on all of Wagtail’s supported environments?[^2]. - [x] **Please list the exact browser and operating system versions you tested**: Chrome 113, Firefox 113, Safari 16.3 on macOS 13.2. - [x] **Please list which assistive technologies [^3] you tested**: WHCM, font resizing. - ~~[ ] For new features: Has the documentation been updated accordingly?~~. **Please describe additional details for testing this change**. Due to the refactoring this will require a quick check on all views reusing the slim header (snippets create/edit, pages create/edit, page listings). Aside from this, check the appearance of the expanded state on any one view. . ~Note for focus/hover – I chose to _not_ have the border when expanded, as the tooltip would get in the way.~</t>
  </si>
  <si>
    <t>Dark mode: Highlight color on revision comparison lacks color contrast; ### Issue Summary. In dark mode, the highlight color on revisions for deletions/additions are rather poor and unreadable. I think it's 1.22:1 and 1.35:1 respectively. ### Steps to Reproduce. 1. Edit something. Compare the revision in dark mode. - I have confirmed that this issue can be reproduced as described on a fresh Wagtail project: (yes). &lt;img width="737" alt="Comparing revisions in dark mode." src="https://github.com/wagtail/wagtail/assets/1834167/8e5c034b-612e-477d-8cc1-2b1e3ccd2180"&gt;. ### Technical details. - Python version: 3.11. - Django version: 3.2.29. - Wagtail version: 5.0.1. - Browser version: Chrome 113. - Mac OS X: 12.6.1 Monterey with dark mode set to default.</t>
  </si>
  <si>
    <t>Use custom dark theme colors for revision comparisons. Fix #10552; Fixes #10552, by introducing new revision comparison colors specifically for the dark theme. Replaces #10555. Screenshot in the two themes (left: light as-is, right: proposed dark theme colors). ![comparing-revisions-dark-mode](https://github.com/wagtail/wagtail/assets/877585/c3317bc1-83ef-4e67-be7f-45c5c2ab901e). Discussed with @benenright – those colors are more of a short-term workaround than anything, as both the light and proposed dark theme colors don’t have enough contrast against the page background, as well as us needing a way to show insertion/deletion with something else than color. Full [contrast matrix](https://contrast-grid.eightshapes.com/?version=1.1.0&amp;background-colors=%23a6f3a6%2Caddition-dark%20(light%20theme)%0D%0A%23ebffeb%2Caddition-light%20(light%20theme)%0D%0A%23f8cbcb%2Cdeletion-dark%20(light%20theme)%0D%0A%23ffebeb%2Cdeletion-light%20(light%20theme)%0D%0A%23033a16%2Caddition-dark%20(dark%20theme)%0D%0A%23045720%2Caddition-light%20(dark%20theme)%0D%0A%2367060c%2Cdeletion-dark%20(dark%20theme)%0D%0A%238e070f%2Cdeletion-light%20(dark%20theme)&amp;foreground-colors=%23FFFFFF%2C%20White%20(light%20theme%20bg)%0D%0A%23262626%2C%20grey-600%20(light%20theme%20text%2C%20dark%20theme%20bg)%0D%0A%23F6F6F8%2C%20grey-50%20(dark%20theme%20text)&amp;es-color-form__tile-size=compact&amp;es-color-form__show-contrast=aaa&amp;es-color-form__show-contrast=aa&amp;es-color-form__show-contrast=aa18&amp;es-color-form__show-contrast=dnp) – the first set of 4 needs a 3:1 against white (currently all DNP). And the last set of 4 needs a 3:1 against grey-600 (currently DNP). - [x] Do the tests still pass?[^1]. - [x] Does the code comply with the style guide? - ~~[ ] For Python changes: Have you added tests to cover the new/fixed behaviour?~~. - [ ] For front-end changes: Did you test on all of Wagtail’s supported environments?[^2]. - [x] **Please list the exact browser and operating system versions you tested**: Chrome 114, Sa</t>
  </si>
  <si>
    <t>Revamp revision comparison diff styles; ### Issue Summary. Reviewing our revision comparison styles, there’s lots of room for improvement. Screenshot of all three kinds of diffs we currently display:. ![Wagtail’s revision comparison interface, where 3 additions and 3 deletions are shown as red and green highlights over text](https://github.com/wagtail/wagtail/assets/877585/43b7bf0e-4bf9-434c-b0a0-cde6017ff3cb). #### Demos. Here are static admin snapshots of this UI across four different scenarios:. - [Full content block replacement](https://static-wagtail-v5-1.netlify.app/admin/pages/68/revisions/compare/46...108/). - [Full content block replacement, dark mode](https://static-wagtail-v5-1.netlify.app/admin-dark/pages/68/revisions/compare/46...108/). - [Partial text replacement](https://static-wagtail-v5-1.netlify.app/admin/pages/68/revisions/compare/108...111/). - [Partial text replacement, dark mode](https://static-wagtail-v5-1.netlify.app/admin-dark/pages/68/revisions/compare/108...111/). #### UX issues. There are a good number of them:. - Usage of red/green colors only isn’t clear for people who aren’t used to colored diffs. - For people who are color blind, red and green can be hard to tell apart. We’d need something else than color so the two types of diffs can be visually differentiated. - For screen reader users, it’s impossible to tell which is which. - It’s unclear why there are two shades for each type of diff ("light" and "dark"), and whether there is a significance to this. - Though the red and green backgrounds provide enough contrast against their text, they also need to contrast enough against the `surface-page` background of other content so those diff regions can be identified (see full [contrast matrix](https://contrast-grid.eightshapes.com/?version=1.1.0&amp;background-colors=%23a6f3a6%2Caddition-dark%20(light%20theme)%0D%0A%23ebffeb%2Caddition-light%20(light%20theme)%0D%0A%23f8cbcb%2Cdeletion-dark%20(light%20theme)%0D%0A%23ffebeb%2Cdeletion-light%20(</t>
  </si>
  <si>
    <t>Fix tagit autocomplete text colour in dark mode; &lt;!-- Thanks for contributing to Wagtail! 🎉 Please add a description below, explaining the purpose of this pull request - including the issue number of the issue you're fixing (if applicable). --&gt;. Fixes the issue mentioned in https://github.com/wagtail/wagtail/issues/10418#issuecomment-1607506072. ## Screenshot. ![tagit-darkmode-issue-fixed](https://github.com/wagtail/wagtail/assets/6379424/13f5c74a-8c3d-4350-af4f-1ea17dcf4756). ### Light mode (no change). ![tagit-darkmode-issue-fixed-light](https://github.com/wagtail/wagtail/assets/6379424/ca71cdae-f398-4397-ae38-aad2ff8ff661). _Please check the following:_. - [x] Do the tests still pass?[^1]. - [x] Does the code comply with the style guide? - [x] Run `make lint` from the Wagtail root. - [x] For front-end changes: Did you test on all of Wagtail’s supported environments?[^2]. - [x] **Please list the exact browser and operating system versions you tested**: Chrome 114, Firefox 114, Safari 16.5.1. [^1]: [Development Testing](https://docs.wagtail.org/en/latest/contributing/developing.html#testing). [^2]: [Browser and device support](https://docs.wagtail.org/en/latest/contributing/developing.html#browser-and-device-support). [^3]: [Accessibility Target](https://docs.wagtail.org/en/latest/contributing/developing.html#accessibility-targets).</t>
  </si>
  <si>
    <t>Update styles for critical buttons in dark mode; &lt;!-- Thanks for contributing to Wagtail! 🎉 Please add a description below, explaining the purpose of this pull request - including the issue number of the issue you're fixing (if applicable). --&gt;. As part of #10418 . Update styles for critical buttons in the dark mode:. - use `critical-100` for text and border color in a default state. - use `critical-50` for text and border color with no background change on hover . New and existing color tokens are reused as much as possible. Light theme is not affected. | Before | After |. | ----------- | ----------- |. | ![image](https://github.com/wagtail/wagtail/assets/51043550/4f89ce06-44a1-45df-ba05-a29ff83652ce) | ![image](https://github.com/wagtail/wagtail/assets/51043550/2ded94ee-fabc-4ae6-8e0f-5ebccde5ad60) |. | ![image](https://github.com/wagtail/wagtail/assets/51043550/12f424a5-346a-4726-8a32-1d113ceeea13) | ![image](https://github.com/wagtail/wagtail/assets/51043550/4beb6e09-e82e-4e2c-ab2f-db86041a5dc7) |. _Please check the following:_. - [x] Do the tests still pass?[^1]. - [x] Does the code comply with the style guide? - [x] Run `make lint` from the Wagtail root. - [ ] For Python changes: Have you added tests to cover the new/fixed behaviour? - [x] For front-end changes: Did you test on all of Wagtail’s supported environments?[^2]. - [x] **Please list the exact browser and operating system versions you tested**:. Chrome 113, Firefox 113, Safari 16.3 macOS 13.2. - [ ] **Please list which assistive technologies [^3] you tested**:. Color contrast check. - [ ] For new features: Has the documentation been updated accordingly? **Please describe additional details for testing this change**. [^1]: [Development Testing](https://docs.wagtail.org/en/latest/contributing/developing.html#testing). [^2]: [Browser and device support](https://docs.wagtail.org/en/latest/contributing/developing.html#browser-and-device-support). [^3]: [Accessibility Target](https://docs.wagtail.org/en/lat</t>
  </si>
  <si>
    <t>Update styles for block picker in dark mode; &lt;!-- Thanks for contributing to Wagtail! 🎉 Please add a description below, explaining the purpose of this pull request - including the issue number of the issue you're fixing (if applicable). --&gt;. As part of #10418 . - Update styles for block picker in dark mode - `grey-500` background (no new color tokens were created). - Update box-shadow menu styles in dark mode - `black-50` (using theme-agnostic color would be a cleaner solution, but I wasn't able to do it in this particular case - tried all the escaping techniques). Light theme is not affected. | Before | After |. | ----------- | ----------- |. | ![image](https://github.com/wagtail/wagtail/assets/51043550/da320b33-57d9-4b14-bb79-09882d5b78a6) | ![image](https://github.com/wagtail/wagtail/assets/51043550/ca96e3bd-e7f1-45cd-a4d5-1b975617606e) |. | ![image](https://github.com/wagtail/wagtail/assets/51043550/e8336939-24f5-46bf-a8da-a374d20fdde8) | ![image](https://github.com/wagtail/wagtail/assets/51043550/7b199697-35f7-4b51-a1e0-253c49586eb9) |. _Please check the following:_. - [x] Do the tests still pass?[^1]. - [x] Does the code comply with the style guide? - [x] Run `make lint` from the Wagtail root. - [ ] For Python changes: Have you added tests to cover the new/fixed behaviour? - [x] For front-end changes: Did you test on all of Wagtail’s supported environments?[^2]. - [x] **Please list the exact browser and operating system versions you tested**:. Chrome 113, Firefox 113, Safari 16.3 macOS 13.2. - [ ] **Please list which assistive technologies [^3] you tested**:. Color contrast check. - [ ] For new features: Has the documentation been updated accordingly? **Please describe additional details for testing this change**. [^1]: [Development Testing](https://docs.wagtail.org/en/latest/contributing/developing.html#testing). [^2]: [Browser and device support](https://docs.wagtail.org/en/latest/contributing/developing.html#browser-and-device-support). [^3]: [Accessibility</t>
  </si>
  <si>
    <t>Update styles for userbar and a11y checker in dark mode; &lt;!-- Thanks for contributing to Wagtail! 🎉 Please add a description below, explaining the purpose of this pull request - including the issue number of the issue you're fixing (if applicable). --&gt;. As part of #10418 . Update styles for userbar and a11y checker in dark mode:. - Dark theme applied for the userbar (except for the trigger button) and a11y checker (pass missing context information for the dialog element via fragment). - Few tweaks for a11y checker's as-is dark mode implementation (close icon, selector button). Light theme is not affected. | Before | After |. | ----------- | ----------- |. | ![image](https://github.com/wagtail/wagtail/assets/51043550/6ff6830d-21f2-4005-806f-e2ef078f29f3) | ![image](https://github.com/wagtail/wagtail/assets/51043550/29ce2154-b2e3-4d04-8dce-b8c3a1caf325) |. | ![image](https://github.com/wagtail/wagtail/assets/51043550/aa35223d-fa2c-4e47-acbc-7eccf7d6df65) | ![image](https://github.com/wagtail/wagtail/assets/51043550/0930815f-0f59-4278-891d-55c1e44932e4) |. _Please check the following:_. - [x] Do the tests still pass?[^1]. - [x] Does the code comply with the style guide? - [x] Run `make lint` from the Wagtail root. - [ ] For Python changes: Have you added tests to cover the new/fixed behaviour? - [x] For front-end changes: Did you test on all of Wagtail’s supported environments?[^2]. - [x] **Please list the exact browser and operating system versions you tested**:. Chrome 113, Firefox 113, Safari 16.3 macOS 13.2. - [x] **Please list which assistive technologies [^3] you tested**:. Color contrast check. - [ ] For new features: Has the documentation been updated accordingly? **Please describe additional details for testing this change**. [^1]: [Development Testing](https://docs.wagtail.org/en/latest/contributing/developing.html#testing). [^2]: [Browser and device support](https://docs.wagtail.org/en/latest/contributing/developing.html#browser-and-device-support). [^3]: [A</t>
  </si>
  <si>
    <t>Update Wagtail logo to the latest version (login, userbar, page404, styleguide); &lt;!-- Thanks for contributing to Wagtail! 🎉 Please add a description below, explaining the purpose of this pull request - including the issue number of the issue you're fixing (if applicable). --&gt;. Fixes #10404 . Update Wagtail logo to the latest version (static instances):. - login (logo with a circle and a wordmark, dark theme version added). - userbar. - page404. - styleguide. SVGs optimised with SVGOMG (paths merged as well). | Before | After |. | ----------- | ----------- |. | ![image](https://github.com/wagtail/wagtail/assets/51043550/373dcc52-3578-4ec0-aa3d-a7581e122031) | ![image](https://github.com/wagtail/wagtail/assets/51043550/b55616d5-5a16-4aeb-8109-2be6cd91476e) |. | ![image](https://github.com/wagtail/wagtail/assets/51043550/e62e7b61-9b97-4d43-8fe7-cfb7253a341e) | ![image](https://github.com/wagtail/wagtail/assets/51043550/a1c5b592-3ce5-4552-adb3-a042376f1e51) |. | ![image](https://github.com/wagtail/wagtail/assets/51043550/fc6490d5-3eea-426a-9c2a-697398341ccc) | ![image](https://github.com/wagtail/wagtail/assets/51043550/cbd2f50c-8f03-4a0d-ac7e-ff0dc4e891a5) |. | ![image](https://github.com/wagtail/wagtail/assets/51043550/81a60da2-7a7f-47a2-9095-7ea8825083b2) | ![image](https://github.com/wagtail/wagtail/assets/51043550/b9829b76-91fe-4774-8026-e9ed73616d7f) |. | ![image](https://github.com/wagtail/wagtail/assets/51043550/9e76d250-6563-430d-90d1-706266ddb9f8) | ![image](https://github.com/wagtail/wagtail/assets/51043550/70cbd167-bccd-47dd-b782-77630b2f372a) |. _Please check the following:_. - [x] Do the tests still pass?[^1]. - [x] Does the code comply with the style guide? - [x] Run `make lint` from the Wagtail root. - [x] For front-end changes: Did you test on all of Wagtail’s supported environments?[^2]. - [x] **Please list the exact browser and operating system versions you tested**:. Chrome 113, Firefox 113, Safari 16.3 macOS 13.2. **Please describe additional details</t>
  </si>
  <si>
    <t>Tag autocomplete dropdown text is unreadable when using dark theme; ### Issue Summary. The tag autocomplete dropdown has unreadable text in wagtail's dark theme. ![зображення](https://github.com/wagtail/wagtail/assets/3090883/8040f54c-41e4-4e02-9dab-c6ea024a4c90). ### Steps to Reproduce. I'm using a fresh [bakerydemo](https://github.com/wagtail/bakerydemo) instance in gitpod (commit 0c58f47091b75620ee22423622cdd8cdb316f5f7). 1. Log in as admin. 2. Set a dark theme in your account settings: Admin -&gt; Account -&gt; Theme preferences -&gt; Dark. Save account details. 3. Open an image for editing. Try to add some tags. Observe autocomplete dropdown unreadable. - I have confirmed that this issue can be reproduced as described on a fresh Wagtail project: **yes**. ### Technical details. - Python version: 3.8.12. - Django version: 4.2.3. - Wagtail version: 5.0.2. - Browser version: Firefox 115.</t>
  </si>
  <si>
    <t>Use a theme-agnostic color token for read-only panels support in dark mode; Fixes the last issue tracked on #10418, with `read_only=True` FieldPanel. `surface-field-inactive` is currently used for `disabled` fields. I’ve additionally customised the border for consistency with disabled fields.</t>
  </si>
  <si>
    <t>optimal image</t>
  </si>
  <si>
    <t>Allow variable filter specifications in the image template tag; ## Is your feature request related to a problem? Please describe. The current implementation of the Wagtail `{% image %}` tag requires filter specifications to be hard-coded strings (like "width-800" or "fill-300x300"). This makes it difficult to dynamically adjust image sizes based on variables in the template context. For example, the following is not currently possible:. ```django. {% for res, spec in specs.items %}. {% image image spec format-webp as block_image_res %}. {% endfor %}. ```. In this case, `spec` is a string variable in the context that contains a filter specification like "fill-300x300". However, the `{% image %}` tag doesn't interpret `spec` as a filter specification and throws an error. ## Describe the solution you'd like. I would like to see the `{% image %}` tag be able to interpret string variables in the template context as filter specifications. This would make the tag more flexible and powerful, allowing for more dynamic image sizes without having to resort to custom template tags or other workarounds. ## Describe alternatives you've considered. A possible workaround is to create a custom template tag that behaves similarly to the `{% image %}` tag but accepts variable filter specifications:. ```django. from django import template. from wagtail.images.templatetags.wagtailimages_tags import image. register = template.Library(). @register.tag(name="image_var"). def image_var(parser, token):. return image(parser, token). ```. However, this solution can have performance implications and also adds an extra layer of complexity to the code. It would be simpler and more efficient if this functionality were built into the `{% image %}` tag directly. ## Additional context. This feature would be particularly useful for responsive design, where the optimal image size can depend on the viewport size or other dynamic factors.</t>
  </si>
  <si>
    <t>Chooser buttons focus colour is too dark in dark mode; ### Is your proposal related to a problem? Chooser buttons become dull after being visited leading editors to think the button is disabled. . To replicate, click a chooser, dismiss the modal. Before:. ![image](https://github.com/wagtail/wagtail/assets/72310199/98674a81-33df-482c-8bfe-d554d4299692). After:. ![image](https://github.com/wagtail/wagtail/assets/72310199/6a3b39d0-4809-4e44-8996-989dbbf837f2). ### Describe the solution you'd like. CSS has the following rule:. ```css. .button.chooser__choose-button {. align-items: center;. border-color: #0000;. color: var(--w-color-text-label);. color: var(--w-color-text-button-outline-default);. display: flex;. font-size: .875rem;. font-weight: 500;. line-height: 1.3;. padding: .375rem;. }. ```. Amend the selector to include the visited state:. ```css. .button.chooser__choose-button, .button.chooser__choose-button:visited {. align-items: center;. border-color: #0000;. color: var(--w-color-text-label);. color: var(--w-color-text-button-outline-default);. display: flex;. font-size: .875rem;. font-weight: 500;. line-height: 1.3;. padding: .375rem;. }. ```. Buttons retain original colouring on tests. Tested with image, page and generic choosers.</t>
  </si>
  <si>
    <t>Help block’s link text is too low contrast; ### Issue Summary. The links within our help block’s warning, info, error variants have too light of a text color in light and dark mode. See for example the three versions in our styleguide: https://static-wagtail-v5-1.netlify.app/admin/styleguide/#help-section. Spotted as part of the upgrade notifier, which never shows in our test suite on `main` but does show when we work on pull requests for previous versions of Wagtail (#10989). ### Steps to Reproduce. 1. Go to https://static-wagtail-v5-1.netlify.app/admin/styleguide/#help-section. 2. Check the color contrast. It should be at least 4.5:1. ---. It looks like we could solve this changing the following styles: https://github.com/wagtail/wagtail/blob/main/client/scss/components/_help-block.scss#L18-L28. - Switch the base link color to `colors.secondary.400`. - Switch the hover color to `colors.secondary.600`. This will match the link styles we had implemented for the "What’s new" banner (https://github.com/wagtail/wagtail/blame/main/client/scss/components/_whats-new.scss#L45), which use the same background as the "warning" help block.</t>
  </si>
  <si>
    <t>Dark mode - Colour variable updates; Track changes to base colours and colour tokens here:. https://docs.google.com/spreadsheets/d/16CY8ClwPgywN5aJrXZ57ePrAXGpeDpPaXsaUjWgTXnM/edit#gid=1503114917.</t>
  </si>
  <si>
    <t>General styling improvements; Here I am collating various stying updates/issues. Hopefully one day a kind soul can whizz through these. ------------. - [x] Remove background hover effect (dark mode) – for example in page listings (e.g. [dashboard](https://static-wagtail-v5-2.netlify.app/admin-dark/)). - [x] Listing row border-top should use: --w-color-border-furniture (global change [light](https://static-wagtail-v5-2.netlify.app/admin/pages/60/) and [dark](https://static-wagtail-v5-2.netlify.app/admin-dark/pages/60/) mode). ![Image](https://github.com/wagtail/wagtail/assets/4907819/deb54dcc-b839-4d10-a545-5d99ffc79e2c). ------------. - [x] Increase space between primary label and child field label (Thibaud review PR, Ben further context there). ![Image](https://github.com/wagtail/wagtail/assets/4907819/f50a7c71-0923-45ce-bced-918e6ef80bac). ------------. - [x] Increase top/bottom padding a bit in block-chooser buttons (_I would increase to 0.5rem padding (top, right, bottom and left):_. - [x] on hover change to: text-link-default and border-button-outline-default. ![Image](https://github.com/wagtail/wagtail/assets/4907819/38ee6f1c-5011-42f3-8a12-346fdd6d25ee). See design:. ![Image](https://github.com/wagtail/wagtail/assets/4907819/277f307e-d017-4be4-82fa-c3147ca379f5). ------------. - [ ] Adjust the position of the block chooser flyout menu:. ![Image](https://github.com/wagtail/wagtail/assets/4907819/4a5c36e4-6ba1-48b6-9b9c-e932cd4853ed). ...So that it appears more like this to the right of the '+' :. Vertically align trigger button with search field within the flyout menu. ![Image](https://github.com/wagtail/wagtail/assets/4907819/3c897bd3-cdc8-4987-84a6-27124965507f). ------------. - [ ] Update the styling of the '+' on the inline add block to match the regular streamfield '+':. - [ ] Perhaps consider using the svg icon to completely match the design: (ss below) (@thibaudcolas to review what’s up). - [ ] I have also noticed we have implemented yet another inconsi</t>
  </si>
  <si>
    <t>Update `stylelint` &amp; `stylelint-config-wagtail` packages, adopt a subset of new rules; ## Overview. Closes #10719. This PR does not aim to align 100% with the new `stylelint-config-wagtail` updates but will ensure we do not get a [huge amount of warnings](https://github.com/wagtail/wagtail/issues/10719#issuecomment-1751844763) when running `npm install`. Instead, the goal is to adopt any auto 'fixing' of our styles files and a subset of easy to adopt rules without this PR being a huge item to review. This also means that new styles added can align with the rules as they are in place and we avoid adding more complex styles than we already have (i.e. in the area of `selector-max-combinators` or `selector-max-specificity`. ## Implementation notes. - Ensure that some rules are always ignored in overrides (aka vendor) styles. This avoids us having to add ignore comments all over these styles. - Formatting &amp; ordering (auto applied), this includes the padding/inset shorthand changes. - Adopt a small set of no-union-classes changes as an example of changes to come in future PRs. - Ignore some areas where we are selecting against data* attributes that will not be practical to change. - Move some no-important ignore rules to specific lines. - Ignore max-combinators in modeladmin styles (legacy). - Remove error messages forced-color-adjust setting to none. ## Testing notes. There is only one functional change: Messages in high contrast mode (with and without dark mode). ## Future work. There are potentially 100s of additional changes to make to fully align with the stylelint-config-wagtail base styles. Once merged, I will look at raising some issues that help us get incremental steps towards alignment, these will be potentially good first issues (for ones that are just renames of classes for example).</t>
  </si>
  <si>
    <t>Live preview iframe needs a white background; ### Issue Summary. When using Wagtail’s live preview iframe, the page’s content can be unreadable if it has no set background color. Here is an example, where the preview page has been changed to not have a set background:. ![live-preview-iframe-bg](https://github.com/wagtail/wagtail/assets/877585/563b540e-0ad1-4f98-a27b-5e67f719ff09). It’s relatively rare for production websites to _not_ define their own background color, but is very common when developers get started with Wagtail (for example as part of a tutorial). ### Steps to Reproduce. 1. (for example) Start a new project with `wagtail start myproject`. 2. Turn on the dark theme. 3. Go to the live preview. - I have confirmed that this issue can be reproduced as described on a fresh Wagtail project: no. ### Technical details. Wagtail 5.2 (and below)</t>
  </si>
  <si>
    <t>Change light theme floating toolbar active color; Doing a PR on behalf of @cassidydvl, who did this work but is having trouble with her GitHub account 👀 All of the description below is from Cassidy’s work, and I will review this later. Fixes one of the issues on #11065:. &gt; We seem to have lost the state in the toolbar icons where it shows which rich text formatting has been applied (I will supply the design for this...) (light theme pinned toolbar only). This is only an issue for the light theme, hence the new mixin. We don’t want to change the dark theme styles. - [x] Do the tests still pass?[^1]. - [x] Does the code comply with the style guide? - ~~[ ] For Python changes: Have you added tests to cover the new/fixed behaviour?~~. - [ ] For front-end changes: Did you test on all of Wagtail’s supported environments?[^2]. - [x] **Please list the exact browser and operating system versions you tested**: Chrome 119, macOS 12.6. - [x] **Please list which assistive technologies [^3] you tested**: None. - ~~[ ] For new features: Has the documentation been updated accordingly?~~. Go to the page editor. Make text an h2 or other formatting, and test the four different variations of the toolbar’s active button:. - Light theme, floating toolbar. - Light theme, static toolbar. - Dark theme, floating toolbar. - Dark theme, static toolbar</t>
  </si>
  <si>
    <t>**[Snug listing](https://www.figma.com/proto/h67EsVXdWsfu38WGGxWfpi/Wagtail-CMS?type=design&amp;node-id=14677-11589&amp;viewport=1447%2C-910%2C0.11&amp;t=vPcwjuftZs3405PL-0&amp;scaling=scale-down-width&amp;starting-point-node-id=14677%3A11589&amp;show-proto-sidebar=1&amp;hide-ui=1)**. - **[Snug editor](https://www.figma.com/proto/h67EsVXdWsfu38WGGxWfpi/Wagtail-CMS?type=design&amp;node-id=14496-4323&amp;viewport=1447%2C-910%2C0.11&amp;t=vPcwjuftZs3405PL-0&amp;scaling=scale-down-width&amp;starting-point-node-id=14496%3A4323&amp;show-proto-sidebar=1&amp;hide-ui=1)**. ---. ### Community comments:. LB. [5 days ago](https://wagtailcms.slack.com/archives/C0P6APKH9/p1699660877492319). Random idea. With the theme work happening in the next release https://github.com/wagtail/roadmap/issues/65. I wonder if a future step could be for the theming of spacing. Many applications have a 'comfy/compact' or 'cosy/compact' setting to control the visual density of layouts. It may be possible to do this with CSS custom properties and an approach similar to dark mode. Might come in handy for universal listings and pages with a lot of content. scotchester. [3 days ago](https://wagtailcms.slack.com/archives/C0P6APKH9/p1699796047996089?thread_ts=1699660877.492319&amp;cid=C0P6APKH9). Yes! If memory serves, I actually chatted with Thibaud about such an idea at DjangoCon. I think it would please a lot of people who feel that they would like more "information density" for managing large amounts of content in Wagtail. Michael Trythall. [18 hours ago](https://wagtailcms.slack.com/archives/C0P6APKH9/p1699986083615239?thread_ts=1699660877.492319&amp;cid=C0P6APKH9). Tighter theme is probably my #1 request. Good suggestion. :rainbow:. 1. Thibaud (he/him). [2 hours ago](https://wagtailcms.slack.com/archives/C0P6APKH9/p1700044487984789?thread_ts=1699660877.492319&amp;cid=C0P6APKH9). thanks LB! I think my point might be a bit of a red herring too. I was thinking too much about what we did for color themes where you do need variables everywhere for it to work. For spacing</t>
  </si>
  <si>
    <t>Fix chooser buttons focus color is too dark in dark mode; &lt;!-- Thanks for contributing to Wagtail! 🎉 Please add a description below, explaining the purpose of this pull request - including the issue number of the issue you're fixing (if applicable). --&gt;. Fixes #10875. **Before**. ![Screenshot (41)](https://github.com/wagtail/wagtail/assets/111359305/4f5f0907-2beb-4506-9864-b42ae6c18c7a). **After (Updated in 2nd commit)**. ![Screenshot (42)](https://github.com/wagtail/wagtail/assets/111359305/dc6902d0-86da-4195-bb44-7f90d1823b5c). _Please check the following:_. - [ ] Do the tests still pass?[^1]. - [ ] Does the code comply with the style guide? - [ ] Run `make lint` from the Wagtail root. - [ ] For Python changes: Have you added tests to cover the new/fixed behaviour? - [ ] For front-end changes: Did you test on all of Wagtail’s supported environments?[^2]. - [ ] **Please list the exact browser and operating system versions you tested**:. - [ ] **Please list which assistive technologies [^3] you tested**:. - [ ] For new features: Has the documentation been updated accordingly? **Please describe additional details for testing this change**. [^1]: [Development Testing](https://docs.wagtail.org/en/latest/contributing/developing.html#testing). [^2]: [Browser and device support](https://docs.wagtail.org/en/latest/contributing/developing.html#browser-and-device-support). [^3]: [Accessibility Target](https://docs.wagtail.org/en/latest/contributing/developing.html#accessibility-targets).</t>
  </si>
  <si>
    <t>Close icon is almost invisible on the 'Set schedule' dialog window in dark theme; Initially reported by @albinazs as part of [WCAG 2.2 AAA* audit of the Wagtail admin – Nov 2023](https://github.com/wagtail/wagtail/discussions/11180). In our dialog modals, _Close icon is almost invisible in dark theme_. This is failure of _1.4.11 Non-text Contrast_:. &gt; Visual objects must have a contrast ratio of 3:1 against adjacent color(s). Code in question:. ```html. &lt;button type="button" class="w-dialog__close-button" aria-label="Close dialog" data-action="w-dialog#hide"&gt;. &lt;svg class="icon icon-cross w-dialog__close-icon" aria-hidden="true"&gt;&lt;use href="#icon-cross"&gt;&lt;/use&gt;&lt;/svg&gt;. &lt;/button&gt;. ```. ---. ## Solution. Probs an easy fix? Use a different color / correct CSS style override.</t>
  </si>
  <si>
    <t>d menu footer items. - [ ] Low contrast for submenu header icons: `suitcase`. - [ ] No visible right border for the submenu header &amp; drawer, that separates visually menu from the page content. - [ ] Unnecessary 3px solid right and left borders on all the menu items. - [ ] No visual indication of the chosen parent menu item when submenu is opened (except Highlight color on the extra left &amp; right borders that seems to work only for some of the items like Pages and Bread categories). Code:. ```. w-page-explorer. ```. ### Side panels. - [ ] No visible state change on hover for the minimap items including Expand-right icon. Same goes for the most of every form-side panel's items: `w-minimap__list`. - [ ] Unnecessary 3px solid left border on the minimap items: `w-minimap__list`. - [ ] Broken design for the form resize grip for all form panels (square on the right instead of 2 thin central lines). ### Light theme only. - [ ] invisible Admin arrow icon in both open and closed states. ### Dark theme only. - [ ] 'Warning' icon has very low contrast. - [ ] disappearing 'plus' sign on the comment icon on hover. - [ ] very low contrast for the Close button on the 'Change privacy' and 'Set schedule' dialogs on the History panel. ### Other. - [ ] No visible hover effect for almost all the items on the dashboard. - [ ] Absent border around the language label: `w-status w-status--label`. - [ ] Inconsistent focus appearance for the Actions dropdown items on the footer - thick ButtonText outline instead of the Highlight like for the rest of the components on the page. - [ ] No visible state change on hover for the date picker's days and light &amp; left months navigation arrows. - [ ] Inconsistent focus appearance for the Draftail containers (ButtonText border instead of a Highlight one like on Text inputs. - [ ] Inconsistent appearance of the plus buttons on hover: Highlight border for the combobox and Green background for adding a block respectively: `c-sf-add-button`. - [ ] Weird hover</t>
  </si>
  <si>
    <t>Polish dark theme; Addresses #11060 and #11309 (alternative to #11345). This largely consists of improvements to Wagtail’s dark theme but there are a few color tweaks for the light theme as well. Those changes are pretty minimal, but the introduction of darker shades of grey in particular will help in distinguishing page regions in dark mode. I’ve reviewed those changes both manually and with visual regression testing for both the dark and light theme. There aren’t that many changes so I don’t think it’s worth sharing the full results. - [x] Do the tests still pass?[^1]. - [x] Does the code comply with the style guide? - ~~[ ] For Python changes: Have you added tests to cover the new/fixed behaviour?~~. - [ ] For front-end changes: Did you test on all of Wagtail’s supported environments?[^2]. - [x] **Please list the exact browser and operating system versions you tested**: Chrome 121, Safari 17, Firefox 121. - [x] **Please list which assistive technologies [^3] you tested**: None. - [x] For new features: Has the documentation been updated accordingly? I’d recommend reviewing this commit-by-commit, and testing in the Wagtail styleguide.</t>
  </si>
  <si>
    <t>Fix background on Wagtail inverse Readme logo; Relates to #11756 . Remove black box behind SVG logo so that dark mode Readme uses the GitHub background. Small fix &amp; will merge in if it works.</t>
  </si>
  <si>
    <t>reduce motion</t>
  </si>
  <si>
    <t>Add Accessibility section on prefers-reduced-motion; ### Pertinent section of the Wagtail docs. https://docs.wagtail.org/en/stable/advanced_topics/accessibility_considerations.html#content-modeling. ### Details. It would be good for the Accessibility page to have a section on prefers-reduced-motion. Respect for prefers-reduced-motion is not required by WCAG 2.0-2.2, but is a best practice. If the website visitor or editor has set their OS to indicate they don't want animation, the site doesn't serve them cosmetic animation. Supported by Chrome, Safari, Firefox. Note: The word "reduced" is an artifact of Apple using the terminology "reduce motion" in iOS and macOS before other operating systems implemented this feature. In Windows and Android the settings terminology implies all or nothing, but is actually the same signal to browsers.</t>
  </si>
  <si>
    <t>Admin listings language label redesign; ### Is your proposal related to a problem? The current locale labels are too visually prominent compared to other information in the listings. ### Describe the solution you'd like. Here is the proposed new design in the light theme ([Figma link](https://www.figma.com/design/h67EsVXdWsfu38WGGxWfpi/Wagtail-CMS?node-id=17046-164181&amp;t=J1EjB7wA0TiqaWIT-4)):. ![locale status label proposed new design](https://github.com/wagtail/wagtail/assets/877585/b3eaa3c7-50a9-47a5-b350-5732a8d74f0b). This is in the context of a light-theme Pages explorer menu, but the locale label would be expected to look the same everywhere. ### Describe alternatives you've considered. N/A. ### Additional context. There are no proposed designs for the dark theme – we’re expected to interpret the light theme version based on our available design tokens, or introduce new design tokens for this. See also `w-pill` for a component with a similar color scheme, which could also benefit from the introduction of those design tokens. For the light theme, we’ll also need this to work both within the context of listings with a white background, and the Pages explorer menu currently with an indigo background. ### Working on this. This is assigned to @albinazs.</t>
  </si>
  <si>
    <t>Language label redesign - admin listings; Addresses #11991 . According to the [latest designs](https://www.figma.com/design/h67EsVXdWsfu38WGGxWfpi/Wagtail-CMS?node-id=17759-106181&amp;t=y0pRkLLjuICKObvw-0):. - Adds a new `info-75` color variable, that is used in the dark theme . - Adds a new `xxl` border-radius variable. | | Before | After |. |----------|----------|----------|. | Light theme | &lt;img width="264" alt="image" src="https://github.com/wagtail/wagtail/assets/51043550/00638e96-92b6-48d9-a482-2d274faf0bd8"&gt; | &lt;img width="251" alt="image" src="https://github.com/wagtail/wagtail/assets/51043550/684e5dfb-fbb4-4c42-9a21-31e073861346"&gt; |. | Dark theme | &lt;img width="260" alt="image" src="https://github.com/wagtail/wagtail/assets/51043550/3a2921f9-8e25-4fbd-97ed-0d10f55f6ca2"&gt; | &lt;img width="250" alt="image" src="https://github.com/wagtail/wagtail/assets/51043550/9d71aae0-a921-442a-ae30-fb3d79d8d301"&gt; |. The new color tokens are created for the surface and the text of the status labels. New labels' positioning is outside of the scope of this PR. Tested in Chrome 124, Firefox 126, and Safari 17.4.</t>
  </si>
  <si>
    <t>ign](https://www.figma.com/design/h67EsVXdWsfu38WGGxWfpi/Wagtail-CMS?node-id=13864-11373&amp;t=pwrLO6xatrWqYeFv-0) that Ben produced for both the side panel and the userbar. Here, we've added results "cards" without yet accommodating varying types of checks or means for interaction that we will add in the future. **Side panel**. | Before | After |. |----------|----------|. | &lt;img width="354" alt="image" src="https://github.com/wagtail/wagtail/assets/51043550/2878644a-2fdb-4e9a-9993-8ff615877d9e"&gt; | &lt;img width="365" alt="image" src="https://github.com/wagtail/wagtail/assets/51043550/9134dbdf-52bb-4c09-9caa-1eab3d9e1cc6"&gt; |. | &lt;img width="357" alt="image" src="https://github.com/wagtail/wagtail/assets/51043550/3ca12d16-b1ae-44d0-8464-10b08b9601e1"&gt; | &lt;img width="363" alt="image" src="https://github.com/wagtail/wagtail/assets/51043550/41f27c25-ecae-4eea-8aeb-18f399516365"&gt; |. **Userbar**. | Before | After |. |----------|----------|. | &lt;img width="431" alt="image" src="https://github.com/wagtail/wagtail/assets/51043550/c25dec21-cacb-4c43-bd15-7002a4cb601d"&gt; | &lt;img width="424" alt="image" src="https://github.com/wagtail/wagtail/assets/51043550/49c05c43-d827-4c8f-babb-7100a69a07a2"&gt; |. | &lt;img width="431" alt="image" src="https://github.com/wagtail/wagtail/assets/51043550/821067bf-20d5-4860-bf4a-e38a040f8091"&gt; | &lt;img width="429" alt="image" src="https://github.com/wagtail/wagtail/assets/51043550/9a13dd16-8f8f-44d9-ab32-518170f749b9"&gt; |. Comments:. - updated the part of the `box` mixin that is used by both the comment component and the content check result component. - added a new font size of 11, which is likely to be used across multiple components in the future. - changed 15px spacing to 16px spacing to ensure consistency with the theme spacing. - for some of the new designs, we didn’t have exact matching color tokens, so we used the closest available ones. The biggest difference is in the `w-dialog__title` component: in the dark theme, we used `grey-150` instead of `white`.</t>
  </si>
  <si>
    <t>Theme switcher</t>
  </si>
  <si>
    <t>--&gt;. Interim dashboard improvements following [Wagtail dashboard enhancements](https://github.com/wagtail/wagtail/discussions/8325) discussion: design update. ### Describe the solution you'd like. &lt;!--. Provide a clear and concise description of what you want to happen. --&gt;. Screenshots of the proposed design:. ![image](https://github.com/wagtail/wagtail/assets/51043550/cd0b2647-32ff-4c0b-abc6-857a20ee3ca8). ![image](https://github.com/wagtail/wagtail/assets/51043550/8f5e5e1e-1953-4f60-9df2-4d28731fb313). ```[tasklist]. ### Tasks. - [x] Redesign of the current "Wagtail upgrade available" notification banner (not dismissible &amp; not sticky). - [x] Echoed site name (removing strings `Welcome to` and `Wagtail CMS`). - [x] Condensed summary metrics. - [x] Account section with a Profile picture and edit link to account view, Name, Account view link, and Editor's guide link (same as in the "Help" menu item). - [x] Redesigned collapsible panels (move locale label to its own column / in a shared "meta" column with page visibility and locked state). - [x] Add search component. - [x] Add mobile and tablets layouts. ```. TBC:. - Theme switcher. - Add pages button. - Reordering &amp; customizing panels (developer-level, per project + user-specific configuration). ### Describe alternatives you've considered. &lt;!--. Let us know about other solutions you've tried or researched. --&gt;. See the [Wagtail dashboard enhancements](https://github.com/wagtail/wagtail/discussions/8325) discussion. ### Additional context. &lt;!--. Is there anything else you can add about the proposal? You might want to link to related issues here, if you haven't already. --&gt;. This will be followed by further enhancements like panels' customisation, additional metrics, and global search. ### Working on this. &lt;!--. Do you have thoughts on skills needed? Are you keen to work on this yourself once the issue has been accepted? Please let us know here. --&gt;. Assigning this to @albinazs. Feedback is also welcome from everyone.</t>
  </si>
  <si>
    <t>Content checks design upgrade: help text and separate cards; Fixes #12000 . - Splits a11y `config.messages` into separately configurable and translatable `error_name` and `help_text`. Help text is displayed both in the check panel and the userbar. Tests are updated accordingly. - Displays all a11y errors in separate updated cards instead of squashing them by violation type. | | Before | After |. |----------|----------|----------|. | Light theme | &lt;img width="354" alt="image" src="https://github.com/wagtail/wagtail/assets/51043550/484ea85c-99c0-4a49-a90a-675275113340"&gt; | &lt;img width="360" alt="image" src="https://github.com/wagtail/wagtail/assets/51043550/4655d1c4-63db-4674-8b9f-33c2b303797c"&gt; |. | Dark theme | &lt;img width="357" alt="image" src="https://github.com/wagtail/wagtail/assets/51043550/a7dfd944-7336-4b60-b28b-504a5671c2d6"&gt; | &lt;img width="362" alt="image" src="https://github.com/wagtail/wagtail/assets/51043550/feddc01d-16be-49c7-88cf-dbcba83aefc8"&gt; |. Note:. When resolving the conflict in userbar.py please remove periods (dots) from both `error_name` and `help_text` of the new Alt text rule - as per the latest designs.</t>
  </si>
  <si>
    <t>"Prefers contrast" admin theming; ### Is your proposal related to a problem? From feedback by users with low vision:. &gt; One suggestion made if there was a battle between general UI design and accessibility would be to have a switch to enable a more accessible version vs a more simplified version. This is in the context of their other feedback about UI elements lacking affordances, some of which I’ve asked for follow-up info about:. - #9498 . - _Collapsibility options were not immediately apparent_. - _Text box edges weren’t clearly demarcated, some users had no idea where they were._. - #12175 . - #12126. ### Describe the solution you'd like. We should consider a "higher visual affordances" theming option in the CMS, to go alongside recent work on dark mode (#10056) and information density (#11265). . Like our other theming options, this could work well with the [prefers-contrast](https://drafts.csswg.org/mediaqueries-5/#prefers-contrast) media query. Official description, emphasis mine:. &gt; The prefers-contrast media feature is used to detect if the user has requested more or less contrast in the page. This could be responded to, for example, by adjusting the contrast ratio between adjacent colors, **or by changing how much elements stand out visually, such as by adjusting their borders**. We could use this to do color theming (more or less contrast), and also to offer an opt-in way to:. 1. Add extra borders around interactive UI elements (similarly to `forced-colors` mode). 2. Switch our last few "hover-only" elements to "always-visible" (comment icons, anchor links, etc). ### Describe alternatives you've considered. I’ve considered other variants on an "accessibility mode", but would like to steer clear of any risk we would compromise on the usability or accessibility of the UI in its "default" variant. . In my mind, this mode would be a way for users to opt into higher-contrast versions of UI elements that would be an improvement for some users but not all (again</t>
  </si>
  <si>
    <t>Row headers for permission forms as tables; ### Issue Summary. Follow-up to #12203. In permissions formsets, we’re lacking row headers, which makes it harder for screen reader users to know which page or collection a given permission configuration applies to. Example:. ![permission formsets dark mode](https://github.com/user-attachments/assets/2d1fc268-128a-4209-b715-028674f550b7). In this example,. - The "Lock" checkbox of the first page row is labelled "wagtailcore | page | Lock/unlock pages you've locked". - The "Delete" button is labelled "Delete". It would be better if the accessible description for those elements also made it clear which page they’re associated with. ### Steps to Reproduce. 1. With a screen reader, go to a site’s Groups view in Settings. 2. Go to the "Page permissions" section. 3. Navigate the table. I’d consider this a bug as a failure of WCAG 2.2 level A [SC 1.3.1 Info and Relationship](https://www.w3.org/WAI/WCAG22/Understanding/info-and-relationships.html). ### Working on this. The concern here is that we need the "Page" or "Collection" fields’ _values_ to be present in the accessible description, not just their field label. I can see two options to resolve this:. 1. Row headers – switch those tables’ first elements to be `&lt;th scope="row"&gt;` rather than `&lt;td&gt;`. 2. Alternatively or in addition – add an `id` on each row’s first header/data cell, then an `aria-describedby` on the relevant form elements. Additionally, I’m pretty sure a label like "wagtailcore | page | Lock/unlock pages you've locked" is worse than "Lock/unlock pages you've locked". This could be worth revisiting at the same time. Contributing to this will require experience with screen readers. We have to try out the above options and check how well they are supported before committing to one or the other. View our [contributing guidelines](https://docs.wagtail.org/en/latest/contributing/index.html), add a comment to the issue once you’re ready to start.</t>
  </si>
  <si>
    <t>'Prefers-contrast' admin theming; Addresses #12176 . - Styled components: focus on the [page editor](https://www.figma.com/design/h67EsVXdWsfu38WGGxWfpi/Wagtail-CMS?node-id=21098-8076&amp;node-type=section&amp;m=dev) view - all interactive components (inputs, buttons, toggles, etc.) and page areas borders. . - Adds CSS mixins for cleaner code (handles interactive elements, and dark theme with high contrast). - Fixes Draftail toolbar alignment in pinned state (misalignment obvious in high contrast). ![image](https://github.com/user-attachments/assets/98ab15d1-0844-4daf-bae6-b6aa22be5d2d). ![image](https://github.com/user-attachments/assets/74f41a76-0eb4-45d0-8883-6750dea71fef). ![image](https://github.com/user-attachments/assets/70c684e2-3e61-4602-8ad9-186ab8aa4c4c). ![image](https://github.com/user-attachments/assets/5a8fbd80-3c96-484e-9f22-a75784500e35).</t>
  </si>
  <si>
    <t>User profile picture does not use optimized image for uploaded picture; &lt;!--. Found a bug? Please fill out the sections below. 👍. --&gt;. ### Issue Summary. If I choose a relatively large profile picture (/admin/account/). The admin does not scale down the picture to fit in the admin sidebar and uses the original. This makes the profile picture load very slow (and on slow connections can prevent more important things from loading) if the picture is 10MB+. &lt;!--. A summary of the issue. --&gt;. ![Image](https://github.com/user-attachments/assets/b86e2611-4d80-4efd-84e2-2463088afdb1). ### Steps to Reproduce. 1. admin&gt;account &gt;profile picture &gt; upload large image . 2. go to any page in the admin &gt; open devtools &gt; network &gt; filter by images &gt; look at image size being the same as the original. ### Technical details. - Python version: 3.13.0. - Django version: 5.1.3. - Wagtail version: 6.3.1. ### Working on this. &lt;!--. Do you have thoughts on skills needed? Are you keen to work on this yourself once the issue has been accepted? Please let us know here. --&gt;. Anyone can contribute to this. View our [contributing guidelines](https://docs.wagtail.org/en/latest/contributing/index.html), add a comment to the issue once you’re ready to start.</t>
  </si>
  <si>
    <t>Add page numbers to pagination; This pull request extends pagination in listing views and chooser views to include page numbers. Addresses [UX improvement pagination in wagtail admin #12004](https://github.com/wagtail/wagtail/issues/12004). ### What's included. - Styling, layout in the pagination_nav template according to the [design mockups](https://github.com/wagtail/wagtail/issues/12004#issuecomment-2328343946). - A paginator class, WagtailPaginator. - Updates to BaseListingView to use the new paginator class. - Updates to BaseChooseView to use the new paginator class. - A custom setting, ``WAGTAILADMIN_PAGINATOR_CLASS``, to allow developers to replace the class with a custom one if desired. - `get_wagtail_paginator_class` method for importing the paginator into views. - Some adjustments to existing tests. &lt;img width="1223" alt="pagination" src="https://github.com/user-attachments/assets/208c6a82-a7d9-445c-b116-6ec71f8087d0"&gt;. . ### Paginator details. The new paginator class, `WagtailPaginator`, subclasses the usual Django `django.core.paginator.Paginator` and defines a custom `get_elided_page_range` function that shows a maximum of 6 items consisting of both page numbers and ellipses characters. If there are 6 or fewer pages, all page numbers are displayed. If there are more than 6 pages, a mix of page number and ellipses are displayed. For example, if there are 10 pages, the pagination will be:. ```. At page 1: 1 2 3 4 … 10 . At page 6: 1 … 6 7 … 10. At page 10: 1 … 7 8 9 10. ```. ### Still to do. - [x] Consider new tests. - [x] Add documentation for the setting. - [x] Improve styling in dark mode (the colours need work) and small breakpoints. - [x] Translations include the period in "Page X of Y." but the mock ups do not; I think these should be adjusted at the same time but I haven't looked into translations, so I did not remove the period.</t>
  </si>
  <si>
    <t>Feature/12603 user profile picture does not use optimized image for uploaded picture; Fixes #12603. The pull request implements user profile avatar to be optimized on upload. It has a `WAGTAIL_USER_PROFILE_IMAGE_SIZE_BOUND` which provides a default size bound of 1mb for the avatar images and if the uploaded avatar is more than that, it would optimize it and save the optimized version. The `WAGTAIL_USER_PROFILE_IMAGE_SIZE_BOUND` can be overridden from django settings if the user prefers a higher or lower size bound to the default.</t>
  </si>
  <si>
    <t>Darkmode Preview Shows White Text on White Background; ### Issue Summary. In the Admin panel, when on dark mode and previewing a page, the dark theme isn't applied to the preview background. This causes white text to be on a white background. See screenshot: . &lt;img width="969" alt="Image" src="https://github.com/user-attachments/assets/4a0a17ff-8010-45e4-a1e8-f9e4c00a4d97" /&gt;. ### Steps to Reproduce. 1. Enable dark mode on your browser with a website that supports dark mode (dark background and light text). 2. Tap the preview button in the top right corner. . 3. View that the preview background is white and the preview site text is white also. Any other relevant information. For example, why do you consider this a bug and what did you expect to happen instead? - I have confirmed that this issue can be reproduced as described on a fresh Wagtail project. - The preview should all follow the same theme. . - Perhaps a toggle to allow previewing in both dark and light mode. ### Technical details. - Python version: 3.12.8. - Django version: 5.1. - Wagtail version: 6.3.2. - Browser version: Safari 18.2. ### Working on this. Someone with CSS skills needed. . I could give it a try with a little coaching, perhaps; although CSS isn't my strong area.</t>
  </si>
  <si>
    <t>Allow default admin theme with Django setting; ### Is your proposal related to a problem? No, but right now the default theme depends on your "System Default". It would be great if we could change this default without needing to set it in your account. I'd like to have light mode as default in the admin, as the dark mode just isn't it for me and I've heard others about this as well. ### Describe the solution you'd like. A Django setting to change the default admin theme. ### Working on this. I can work on this if this is proposal is accepted.</t>
  </si>
  <si>
    <t>9?thread_ts=1748440913.688609&amp;cid=CB7L6L5S6). Thanks for raising this! We do have a darker shade for the error color. Perhaps a first step is to change w-text-critical-100 to w-text-critical-200 on [this line](https://github.com/wagtail/wagtail/blob/034f71c43887e614802a9f643ace3b4976923df3/wagtail/admin/templates/wagtailadmin/tables/boolean_cell.html#L8). Sævar (Overcast). May 28th at 3:43 PM. That's already looking better to me. Screenshot 2025-05-28 at 14.43.26.png. . Screenshot 2025-05-28 at 14.43.26.png. :raised_hands:. 2. SebCorbin. [May 30th at 3:25 PM](https://wagtailcms.slack.com/archives/CB7L6L5S6/p1748615123064209?thread_ts=1748440913.688609&amp;cid=CB7L6L5S6). I support ditching the round shape and keep only check and cross icons, keeping the color. sage. [Jun 19th at 5:10 PM](https://wagtailcms.slack.com/archives/CB7L6L5S6/p1750349402780409?thread_ts=1748440913.688609&amp;cid=CB7L6L5S6). PR: https://github.com/wagtail/wagtail/pull/13179. Need opinions on which color to use in dark mode, as well as whether to use the non-circled icons. Storm. [Jun 19th at 5:33 PM](https://wagtailcms.slack.com/archives/CB7L6L5S6/p1750350819712599?thread_ts=1748440913.688609&amp;cid=CB7L6L5S6). [@sage](https://wagtailcms.slack.com/team/U033QJM7YB0). good job on starting a PR to improve this :+1:. I would recommend summarizing what we discussed here on the PR instead of linking to this Slack thread, as messages on Slack tend to go inaccessible after some time. &lt;/details&gt; . The last commit changes the icons to use the non-circle versions. However, I'm not so sure about this because we don't have the same for the `None` value, which currently uses the circled help icon. ## Dark mode comparison. &lt;img width="64" alt="image" src="https://github.com/user-attachments/assets/de253f70-e068-4644-928b-14e372a40715" /&gt; . &lt;img width="64" alt="image" src="https://github.com/user-attachments/assets/c41f2206-4c58-4ae5-b97d-c02a872ddc00" /&gt; . &lt;img width="64" alt="image" src="https://github.com/user-atta</t>
  </si>
  <si>
    <t>t ditching the round shape and keep only check and cross icons, keeping the color. sage. [Jun 19th at 5:10 PM](https://wagtailcms.slack.com/archives/CB7L6L5S6/p1750349402780409?thread_ts=1748440913.688609&amp;cid=CB7L6L5S6). PR: https://github.com/wagtail/wagtail/pull/13179. Need opinions on which color to use in dark mode, as well as whether to use the non-circled icons. Storm. [Jun 19th at 5:33 PM](https://wagtailcms.slack.com/archives/CB7L6L5S6/p1750350819712599?thread_ts=1748440913.688609&amp;cid=CB7L6L5S6). [@sage](https://wagtailcms.slack.com/team/U033QJM7YB0). good job on starting a PR to improve this :+1:. I would recommend summarizing what we discussed here on the PR instead of linking to this Slack thread, as messages on Slack tend to go inaccessible after some time. &lt;/details&gt; . The last commit changes the icons to use the non-circle versions. However, I'm not so sure about this because we don't have the same for the `None` value, which currently uses the circled help icon. ## Dark mode comparison. &lt;img width="64" alt="image" src="https://github.com/user-attachments/assets/de253f70-e068-4644-928b-14e372a40715" /&gt; . &lt;img width="64" alt="image" src="https://github.com/user-attachments/assets/c41f2206-4c58-4ae5-b97d-c02a872ddc00" /&gt; . &lt;img width="64" alt="image" src="https://github.com/user-attachments/assets/1c75a5a7-aaf8-44d1-b921-aa96d7918a29" /&gt; &lt;img width="64" alt="image" src="https://github.com/user-attachments/assets/6629028a-ac29-4758-9086-1dc51bff8d70" /&gt; . 1. Current (`main` branch). 2. Forcing the color to be `w-text-critical-200` regardless of theme. 3. This PR branch:. - changing the icon to not be circled. - using `w-text-text-critical` for the red, which means `w-text-critical-100` in dark mode and `w-text-critical-200` in light mode. 4. Different version:. - changing the icon to not be circled. - forcing the color to be `w-text-critical-200` for the red, regardless of theme. ## Light mode comparison. &lt;img width="64" alt="image" src="https://github.co</t>
  </si>
  <si>
    <t>lack tend to go inaccessible after some time. &lt;/details&gt; . The last commit changes the icons to use the non-circle versions. However, I'm not so sure about this because we don't have the same for the `None` value, which currently uses the circled help icon. ## Dark mode comparison. &lt;img width="64" alt="image" src="https://github.com/user-attachments/assets/de253f70-e068-4644-928b-14e372a40715" /&gt; . &lt;img width="64" alt="image" src="https://github.com/user-attachments/assets/c41f2206-4c58-4ae5-b97d-c02a872ddc00" /&gt; . &lt;img width="64" alt="image" src="https://github.com/user-attachments/assets/1c75a5a7-aaf8-44d1-b921-aa96d7918a29" /&gt; &lt;img width="64" alt="image" src="https://github.com/user-attachments/assets/6629028a-ac29-4758-9086-1dc51bff8d70" /&gt; . 1. Current (`main` branch). 2. Forcing the color to be `w-text-critical-200` regardless of theme. 3. This PR branch:. - changing the icon to not be circled. - using `w-text-text-critical` for the red, which means `w-text-critical-100` in dark mode and `w-text-critical-200` in light mode. 4. Different version:. - changing the icon to not be circled. - forcing the color to be `w-text-critical-200` for the red, regardless of theme. ## Light mode comparison. &lt;img width="64" alt="image" src="https://github.com/user-attachments/assets/3781bbf2-5658-4073-bc1e-815fdb8e8ed0" /&gt; . &lt;img width="64" alt="image" src="https://github.com/user-attachments/assets/fe708377-9902-4aeb-a2a7-b744c3720de4" /&gt; &lt;img width="64" alt="image" src="https://github.com/user-attachments/assets/1bb3c898-d27e-4ac7-8e93-75e07bb3e8a3" /&gt;. 1. Current (`main` branch). 2. Using `w-text-critical-200` for the red. 3. This PR branch: using `w-text-critical-200` for the red and changing the icon to not be circled. ## Questions to be answered. - Do we want to switch to the non-circled version of the icons? - If yes, we don't have one for the `None` value (question mark icon). Do we need to add a new icon or are we happy to leave it as-is? - For dark mode, do we want to</t>
  </si>
  <si>
    <t>/c41f2206-4c58-4ae5-b97d-c02a872ddc00" /&gt; . &lt;img width="64" alt="image" src="https://github.com/user-attachments/assets/1c75a5a7-aaf8-44d1-b921-aa96d7918a29" /&gt; &lt;img width="64" alt="image" src="https://github.com/user-attachments/assets/6629028a-ac29-4758-9086-1dc51bff8d70" /&gt; . 1. Current (`main` branch). 2. Forcing the color to be `w-text-critical-200` regardless of theme. 3. This PR branch:. - changing the icon to not be circled. - using `w-text-text-critical` for the red, which means `w-text-critical-100` in dark mode and `w-text-critical-200` in light mode. 4. Different version:. - changing the icon to not be circled. - forcing the color to be `w-text-critical-200` for the red, regardless of theme. ## Light mode comparison. &lt;img width="64" alt="image" src="https://github.com/user-attachments/assets/3781bbf2-5658-4073-bc1e-815fdb8e8ed0" /&gt; . &lt;img width="64" alt="image" src="https://github.com/user-attachments/assets/fe708377-9902-4aeb-a2a7-b744c3720de4" /&gt; &lt;img width="64" alt="image" src="https://github.com/user-attachments/assets/1bb3c898-d27e-4ac7-8e93-75e07bb3e8a3" /&gt;. 1. Current (`main` branch). 2. Using `w-text-critical-200` for the red. 3. This PR branch: using `w-text-critical-200` for the red and changing the icon to not be circled. ## Questions to be answered. - Do we want to switch to the non-circled version of the icons? - If yes, we don't have one for the `None` value (question mark icon). Do we need to add a new icon or are we happy to leave it as-is? - For dark mode, do we want to use `w-text-critical-100`, or `w-text-critical-200`? ## Testing. I've changed the `is_active` column on the users listing view to use `BooleanColumn` to ease testing. However, this won't let you see the `None` value. If you want to see it, you can add the following to `PersonViewSet.list_display` in bakerydemo:. ```py. # from wagtail.admin.ui.tables import BooleanColumn. BooleanColumn(. "test",. label="Test",. accessor=lambda obj: [None, False, True][obj.pk % 3],. ),. ```</t>
  </si>
  <si>
    <t>eady provide live preview features. Adding a live preview workflow would make **Wagtail more editor-friendly and competitive** in headless CMS use cases. ---. ## Proposed Solution. Introduce a plugin that adds **live content preview** for headless editors. ### Key Features. - **Embedded Preview Iframe**. - Within Wagtail admin, an iframe displays the frontend site with draft content. - Editors can toggle between "Edit" and "Preview" modes. - **Draft Preview API**. - New endpoint (e.g. `/api/preview/&lt;page_id&gt;/`) that:. - Serializes draft content. - Issues a short-lived signed token for secure preview requests. - The frontend uses this token to fetch draft JSON instead of published content. - **Real-time Updates**. - As editors type or autosave, changes are pushed to the preview pane. - Implementation options: `postMessage` between Wagtail admin and iframe, or WebSockets. - **Multi-Device Preview**. - Toolbar to simulate desktop, tablet, and mobile viewports. - Optional toggles for dark mode or role-based previews. ---. ## Technical Overview. ### Backend (Wagtail/Django). - Extend `Page.get_preview_url()` to issue signed preview tokens. - Add `/api/preview/` endpoint exposing draft content. - Add an iframe panel in the editor UI. ### Frontend (Example: Next.js). - Implement `/preview` route. - Accept preview token via query string. - Fetch draft JSON from Wagtail’s preview API. - Render the page using existing frontend components with draft data. ### Optional Enhancements. - Live sync via autosave + `postMessage`. - Configurable device preview toolbar. ---. ## Benefits. - **For editors:** Immediate feedback on how changes look in the actual frontend context. - **For developers:** Stronger headless capabilities without modifying core Wagtail behavior. - **For Wagtail ecosystem:** Improves adoption in headless projects and reaches feature parity with commercial headless CMS platforms. ---. ## Alternatives. - Keep current flow: “save draft → reload frontend” (editor-unfr</t>
  </si>
  <si>
    <t>Responsive images</t>
  </si>
  <si>
    <t>I'd suggest the gravatar issue can be solved by simply requesting 2x images and scaling them down to 1x for non-retina devices. The images are so small even at 2x, the bandwidth implications are negligible. As for content-images however, this topic is something of a rabbit hole. Choosing a solution for retina images comes very close to simultaneously choosing a solution for "Responsive images" as a whole. RI is partly about conserving bandwidth but partly about art direction. Retina however is more focused on merely serving the right resolution image. Either way, the solution is a choice between server-side user-agent detection or client-side capability detection. I'm against a server-side solution because it requires maintaining a white-list of elligible agents. Capability detection (with JS) is a choice between an RI solution like `srcset` or `picture` - suitable for a complex needs - or something far simpler like http://retinajs.com/ that only detects pixel resolution and swaps an image for a higher resolution one. It would certainly be nice to offer support for RI on the front AND back end out the box but I wonder if it's something implementers would prefer to solve on a site-by-site basis, rather than having a solution prescribed for them, particularly one that might fall out of date. I'd appreciate others' opinions on this.</t>
  </si>
  <si>
    <t>responsive images</t>
  </si>
  <si>
    <t>It’s been a while 😄 just wanted to take a moment to summarize progress on this. Since [Wagtail 6.4](https://docs.wagtail.org/en/stable/releases/6.4.html#support-for-background-tasks-using-django-tasks) we have a background tasks API within the CMS, which makes it clearer how we would implement renditions creation outside of page requests (though there are still open questions about what to serve in those requests), see above. And in the [Future evolutions section, in RFC 71: support for responsive images](https://github.com/wagtail/rfcs/blob/main/text/071-responsive-images-support.md#future-evolutions), we explored some of the options proposed above a bit more. Specifically I think predefined filters could be relatively simple to implement for sites with a need for this. If our image template tags don’t already support providing filters as variables, that should only be a couple-line changes in the template tag arguments processing. ---. Also related: #12789. It seems like a clear win to convert all CMS thumbnails to AVIF, and if/when we do this we will be in a situation where hundreds / thousands of renditions will be generated, for all Wagtail sites as they’d upgrade.</t>
  </si>
  <si>
    <t>For my use case which would benefit from the ability to specify image width and height in the template tags directly. My template logic would need to be exponentially larger than shown above. I come from a history of using sorl.thumbails for a few years and am attracted to wagtail for a variety of reasons, one being automatic cropping around a defined feature of an image. As you are probaly aware, sorl.thumbnail allows specifying sizes directly to the tag and has management commands for cleaning up the file cache. I think their image name is a hash from the properties passed to the tag, but I do like your more meaningful image names more. My site is experimental, but I have a history of very visual personal sites and creating them when getting interested in a new system or platform as a practical learning and evaluation exercies. And that is where I am at. The only frontend javascript I am using is to set a cookie for the width and height of the window, and am hoping to send visitors images which match relatively well to that. In the past I have used divs with css background cover as responsive images. I really want to take advantage of your system's ability to crop around a point in the image in combination with that technique as I sometimes ends up with important features missing from the displayed image. So regardless of the image's original format, I might need it in landscape, square or portrait depending on the request.COOKIE. . I'd be happy to have a bit of a hack around to see if I can help, but might need a little more direction first to have a better chance of an acceptable pull-request.</t>
  </si>
  <si>
    <t>Just noting different requirements where this has come up over the years on projects I’ve been involved with:. - Image metadata (EXIF) preservation. - Read-only database, where new renditions shouldn’t be created in that environment. - Preventing a DoS by GIF upload (see [Recipes for image size validation #12504](https://github.com/wagtail/wagtail/discussions/12504)). See also the [Future evolutions section in RFC 71: support for responsive images](https://github.com/wagtail/rfcs/blob/main/text/071-responsive-images-support.md#future-evolutions). ---. This has been open for a while and I think is still very relevant, though I suspect #929 is still the most important "next change" to renditions. Particularly with Wagtail now having support for background tasks, making it clearer how to proceed with background image rendition generation.</t>
  </si>
  <si>
    <t>I think there would to many cached images if it depends on the currently requested width. Maybe a set of fixed width would be better, like it's normally done for responsive images (e.gn based on media queries). Wordpress and many others adopt this approach.</t>
  </si>
  <si>
    <t>lower resolutions</t>
  </si>
  <si>
    <t>![wagtail well aligned custom logo](https://user-images.githubusercontent.com/34976212/44559386-02ba9180-a74a-11e8-832c-133f37422661.PNG). Added two more commits to align the dashboard text to the center next to any custom logo. Thi text only appears on lower resolutions. Not that the decision of how big the custom logo should be on mobile devices remains up to the admin himself. We cannot decide that for him, since we do not know how well his logo will look on small scale. In my example the logo is much larger than the wagtail logo would have been, but as said, that is up to the admin.</t>
  </si>
  <si>
    <t>Related: [RFC 71: support for responsive images](https://github.com/wagtail/rfcs/blob/main/text/071-responsive-images-support.md). The changes in this PR would be the most complex bits of implementing this RFC!</t>
  </si>
  <si>
    <t>the thoughtful enhancement description but maybe a different tact is needed. I’m sorry, I have obviously done a *terrible* job explaining this, and it sounds like I’m also coming across as pushy or confrontational. None of that was my intent. I also think my original description put a lot of emphasis on a separate `&lt;style&gt;` element and has led things a little astray. In [the PR I posted for this](https://github.com/wagtail/wagtail/pull/13416), I *also* decided it was overly complex and didn’t include it. I came back to this issue to post about that afterward and found @thibaudcolas’s comment about it was posted at about the same time as I did my PR. 😅 . ---. Let me give this one more try:. The use case here is really just: center the cropping of an image with a fluid, non-fixed aspect ratio (that is, its aspect ratio depends on dynamic stuff like the window or container size, and can’t be readily predicted on the server) using the image’s focal point. **This _mainly_ concerns responsive images** made with `{% srcset_image %}` and `{% picture %}` since a regular single-URL image can already be [handled with CSS `background` and `background-position` as described in the docs](https://docs.wagtail.org/en/stable/advanced_topics/images/focal_points.html#setting-the-background-position-inline-style-based-on-the-focal-point). I can imagine it still being useful for single-URL images, but it’s not as big a deal. Hopefully [this earlier comment](https://github.com/wagtail/wagtail/issues/13411#issuecomment-3314788587) makes it clear why an `&lt;img&gt;` tag is more useful for this than pure CSS — it supports `srcset` with `w` units and CSS `image-set()` does not. Practically speaking, this boils down to having a straightforward way to set the `object-position` CSS property on the `&lt;img&gt;` tag produced by a `{% srcset_image %}` or other image template tag. Here are a couple examples from a site I am currently working on. This “hero” style image has a dynamic height and width based on</t>
  </si>
  <si>
    <t>Create a tag for the picture element + support for responsive image sets; The picture element which allows different sizes of image for different screen resolutions is becoming the widely accepted standard for responsive images, especially as polyfills are now available for it. Given that wagtail allows resizing of images on the fly by the server it would be nice to see it supporting the picture element by providing a tag for it.</t>
  </si>
  <si>
    <t>Added a simple scale filter to image_operations.; ### Feature: simplified `scale` filter on images. Often times (especially when using the wagtail API) there is need to get an image that isn't necessarily of a specific width or height, but rather of a specific scale. The most common use case would be supporting `&lt;img srcset="..." /&gt;` or media queries in CSS. The users of the CMS may have uploaded images of varying sizes, but at render-time we just want to be able to provide responsive images. This new `scale` filter spec is meant to facilitate that.</t>
  </si>
  <si>
    <t>Allow images to be generated without width and height attributes; ### Issue Summary. Allow images to be rendered without width and height attributes when calling Rendition.img_tag. Responsive images (that use srcset and sizes attributes) should not have width and height attributes. All examples I have found exclude these attributes, and it makes sense to exclude them as the browser will be selecting the best size image to render on the fly. There is a template tag that we have used on various projects at Torchbox (and which would be useful to get into Wagtail core) which relies on calling Rendition.img_tag to render a responsive image with srcset and sizes attributes. But Rendition.img_tag always returns a width and height. A change was made in [this pull request](https://github.com/wagtail/wagtail/pull/1938) to allow attributes to be overridden, but you can't remove them all together. I have not included the other parts of the bug report template as this isn't a bug so much as change request.</t>
  </si>
  <si>
    <t>below the fold</t>
  </si>
  <si>
    <t>Block chooser doesn't show enough options on initial view; ### Is your proposal related to a problem? The block chooser consistently has a vertical scrollbar which makes choosing a block more difficult than it needs to be, as the user isn't aware of what is below the fold (unless they are **very** familiar with the system). The search option that is shown at the top can significantly improve the speed of adding a block, however without having pre-existing knowledge of what the avaliable blocks are named, it's not great for new users of the system. Existing example:. ![Chooser fly out](https://user-images.githubusercontent.com/298766/205892816-d911ca44-4f89-45dd-b197-388837811444.png). ### Describe the solution you'd like. With the above in mind, I'd suggest optimising the chooser to ensure that more blocks are avaliable without the need to scroll. Initial thoughts are:. 1. Introducing multiple columns. 2. Reducing the amount of space between items. 3. Refining the category titles. 4. Giving the items a more sensible order (Alphabetical?). 5. Reducing the h2-h5 options into a single heading, and relying on the formatting options within the RTE to apply h2-h5.</t>
  </si>
  <si>
    <t>Add srcset_image and picture tags for responsive images; Based on [RFC 71](https://github.com/wagtail/rfcs/pull/71) – add `srcset_image` and `picture` tags for responsive images to Wagtail. Fixes #285, #5289. Implementation started by @PaarthAgarwal, completed by @thibaudcolas. ## Demo. To try this out,. - With Jinja: https://github.com/wagtail/bakerydemo/pull/455. - With DTL: https://github.com/wagtail/bakerydemo/pull/456. Here are copy-pasteable examples of the tags demonstrating the most common use cases:. ```html. {% srcset_image my_image fill-{100x150,200x300} sizes="80vw" %}. {% picture my_image format-{avif,jpeg} %}. {% picture my_image format-{avif,jpeg} fill-{100x150,200x300} sizes="80vw" %}. ```. ## Implementation. There are a lot of high-level implementation choices that are important:. - Quite a bit of the images rendering logic is in `wagtail.images.models`, as new wrapper classes (and a big addition to `Filter`). This is so we can reuse said logic between the Jinja and DTL implementations. - Those wrapper classes support rendering the output of `srcset_image` and `picture` as HTML, as well as accessing the renditions. This is to match how the `image` tag works. - For DTL, we reuse the same `image` parser function for all three image template tags. The difference between the tags on parsing logic is very minimal, so it felt appropriate. - For renditions with multiple sizes – we define the `srcset` attribute in the order of the format operations provided by the developer. It’s important they have the order in sync with the content of the `sizes` attribute. . - For renditions with multiple formats – I chose to have the tag always output in the same order, no matter the order the formats are requested in. This is because we should be able to always determine the correct order (always prefer AVIF over anything else, WEBP over anything but AVIF, etc). ## TODOs. - Once this is merged, I’d recommend another PR to update more of the docs to switch to the `pictu</t>
  </si>
  <si>
    <t>Responsive images quality of life improvements &amp; docs; Follow-ups to #10781:. - [ ] [Implement `maxsplit` for better error messages](https://github.com/wagtail/wagtail/pull/10781#discussion_r1361982889). - [ ] [Refactor `formats` so it can be used with a single format in templates for consistency](https://github.com/wagtail/wagtail/pull/10781#discussion_r1362011118), and [this](https://github.com/wagtail/wagtail/pull/10781#discussion_r1362015143). ## Documentation. - [x] [Output of the tags](https://github.com/wagtail/wagtail/pull/10781#discussion_r1352523863). - [x] [Change the order of multiple formats](https://github.com/wagtail/wagtail/pull/10781#discussion_r1362054509). - [x] Switch `bakerydemo` to `{% picture %}`. - [ ] Switch existing `{% image %}` usage to `{% picture %}`. - [ ] Rework existing `&lt;picture&gt;` docs.</t>
  </si>
  <si>
    <t>Update image documentation to have more details for picture and srcset_image tags; Helps towards #11068. In particular,. - Adds sample output of the two tags. - Further guidance on how responsive images work. - Missing docs in `docs/topics/writing_templates.md`</t>
  </si>
  <si>
    <t>lower resolution</t>
  </si>
  <si>
    <t>Image renditions not passing HTML validation; ### Issue Summary. Encountered an issue when using the {% picture %} tag with lower resolution images while requesting higher resolution renditions. If the requested renditions are bigger than the original image they are added to the sourceset but with the maximum width of the original. The page works but it will not pass HTML validation because you can have multiple renditions in the srcset with identical widths. ### Steps to Reproduce. 1. Make use of the picture tag with a bunch of renditions f.ex -&gt; {% picture testimage format-{avif,webp,jpeg} fill-{2048x1152,1536x864,1088x612,640x360} %} . 2. Use an image with a lower resolution -&gt; 1024x768px. 3. Check the source code of the rendered page @ (https://validator.w3.org/#validate_by_input). 4. These renditions will show up with 1024w (2048x1152,1536x864,1088x612). I would expect renditions which are larger than the original images can be skipped / removed from the output so the HTML validation would pass. The requested renditions should be checked against the original image size and ignored if needed or requested by the user. Maybe even with an optional setting. It would mean that this:. {% picture testimage format-{avif,webp,jpeg} fill-{2048x1152,1536x864,1088x612,640x360} %} . will effectively be turned into:. {% picture testimage format-{avif,webp,jpeg} fill-{640x360} %} . - I have confirmed that this issue can be reproduced as described on a fresh Wagtail project: yes. ### Technical details. - Python version: 3.12. - Django version: 4.2.15. - Wagtail version: 6.2.2. - Browser version: Firefox 131. ### Working on this. Anyone can contribute to this. View our [contributing guidelines](https://docs.wagtail.org/en/latest/contributing/index.html), add a comment to the issue once you’re ready to start.</t>
  </si>
  <si>
    <t>deferring loading</t>
  </si>
  <si>
    <t>ES modules dynamic import loading for UI components; Follow-up of [Wagtail 6.3 admin UI performance audit](https://github.com/wagtail/wagtail/discussions/12578). We have a lot of opportunities to make Wagtail faster by deferring the loading of some of our UI components. This can be done with ES modules dynamic import (`import()`), and import maps. Here are specific opportunities identified as part of the audit:. - Axe. - Downshift / ComboBox component. - Pages explorer (React transition group, focus trap). - Tippy.js. - DialogController. There isn’t necessarily a performance win in doing this for every component, but in some cases it could help. The advantage of deferring loading is other components won’t be competing for JS files downloading / parsing / execution work, but that only applies if the JS code that is deferred is consequential. ---. As part of this work, this would also be a good opportunity to add asynchronous loading attributes to existing `&lt;script&gt;` tags. ## Tasks. - [ ] Update the Webpack configuration to support dynamic imports. - [ ] Create an import map for the Wagtail admin. - [ ] Introduce dynamic import loading setup for one UI component, which we can then roll out elsewhere in the future.</t>
  </si>
  <si>
    <t>avif</t>
  </si>
  <si>
    <t>Convert avif, bmp and webp to png, and heic to jpg, by default</t>
  </si>
  <si>
    <t>webp</t>
  </si>
  <si>
    <t>WebP</t>
  </si>
  <si>
    <t>Allow changing of WebP compression quality</t>
  </si>
  <si>
    <t>AVIF</t>
  </si>
  <si>
    <t>Allow changing of AVIF compression quality</t>
  </si>
  <si>
    <t>srcset</t>
  </si>
  <si>
    <t>No point in adding a srcset if there is a single image.</t>
  </si>
  <si>
    <t>If there aren’t multiple formats, render a vanilla img tag with srcset.</t>
  </si>
  <si>
    <t>File upload dialogs will often not allow selecting heic or avif if the accept attribute is given as "image/*" - we need to add explicit mimetypes for these</t>
  </si>
  <si>
    <t>by default, webp images will be converted to png</t>
  </si>
  <si>
    <t>WAGTAILIMAGES_FORMAT_CONVERSIONS can be overridden to disable webp conversion</t>
  </si>
  <si>
    <t>upload file field should have an explicit 'accept' case for image/avif</t>
  </si>
  <si>
    <t>upload file field should have an explicit 'accept' case for image/heic and image/avif</t>
  </si>
  <si>
    <t>multiple upload file field should have 'accept' attr with an explicit case for image/avif</t>
  </si>
  <si>
    <t>multiple upload file field should have explicit 'accept' case for image/heic and image/avif</t>
  </si>
  <si>
    <t>sizes</t>
  </si>
  <si>
    <t>&lt;img sizes="100vw" src="/media/not-found" srcset="/media/not-found 0w, /media/not-found 0w" alt="missing image" width="0" height="0" &gt;</t>
  </si>
  <si>
    <t>&lt;picture&gt; &lt;img src="/media/not-found" srcset="/media/not-found 0w, /media/not-found 0w" alt="missing image" width="0" height="0" &gt; &lt;/picture&gt;</t>
  </si>
  <si>
    <t>&lt;img sizes="100vw" src="/media/not-found" srcset="/media/not-found 0w, /media/not-found 0w" alt="missing image" width="0" height="0" decoding="async" loading="lazy" &gt;</t>
  </si>
  <si>
    <t>&lt;picture&gt; &lt;source srcset="/media/not-found" type="image/webp"&gt; &lt;img src="/media/not-found" alt="missing image" width="0" height="0" &gt; &lt;/picture&gt;</t>
  </si>
  <si>
    <t>&lt;picture&gt; &lt;source srcset="/media/not-found" type="image/webp"&gt; &lt;img src="/media/not-found" alt="missing image" width="0" height="0" decoding="async" loading="lazy" &gt; &lt;/picture&gt;</t>
  </si>
  <si>
    <t>jcrop doesn't support responsive images so to cater for resizing the browser we have to destroy() it, which doesn't properly do it, so destroy it some more, then re-apply it</t>
  </si>
  <si>
    <t>A list of dictionaries, each representing a preview size option for this object. Override this property to customize the preview sizes. Each dictionary in the list should include the following keys: ``name``: A string representing the internal name of the preview size. ``icon``: A string specifying the icon's name for the preview size button. ``device_width``: An integer indicating the device's width in pixels. ``label``: A string for the aria label on the preview size button. .. code-block:: python @property def preview_sizes(self): return [ { name": "mobile", icon": "mobile-icon", device_width": 320, label": "Preview in mobile size" }, Add more preview size dictionaries as needed. ]</t>
  </si>
  <si>
    <t>Webpack</t>
  </si>
  <si>
    <t>Some libraries import Node modules but don't use them in the browser. Tell Webpack to provide empty mocks for them so importing them works.</t>
  </si>
  <si>
    <t>webpack-contrib</t>
  </si>
  <si>
    <t>Manually set Sass output so it’s identical in production and development. See: https://github.com/tailwindlabs/tailwindcss/issues/11027 https://github.com/webpack-contrib/sass-loader/issues/1129</t>
  </si>
  <si>
    <t>webpack</t>
  </si>
  <si>
    <t>See https://webpack.js.org/configuration/devtool/.</t>
  </si>
  <si>
    <t>Disable performance hints – currently there are much more valuable optimizations for us to do outside of Webpack</t>
  </si>
  <si>
    <t>`webpack --colors` equivalent</t>
  </si>
  <si>
    <t>Add webpack version information</t>
  </si>
  <si>
    <t>Redefine Babel config to allow TypeScript class fields `declare`. @see https://github.com/storybookjs/storybook/issues/12479. The resulting configuration is closer to Wagtail’s Webpack + TypeScript setup, preventing other potential issues with JS transpilation differences.</t>
  </si>
  <si>
    <t>approximately</t>
  </si>
  <si>
    <t>Hi Matt. If you search django users google groups you get approximately 11138 results for mysql, and 11138 results for postgres :-). Not that that means anything, but it's a repeatable statistic, a fact if you like. I don't know how you arrived at Postgres being pretty much a de-facto standard in the Django world, it may well be, but it's certainly not a de facto standard for us. I see you've added the Help develop me tag, so I'm assuming that means this request now has some traction, is that the case? I did warn you about me going to hassle you about this, not that that makes the hassling any easier to take. Speak soon. Matt.</t>
  </si>
  <si>
    <t>short circuit</t>
  </si>
  <si>
    <t>I started exploring what would need to be done in Wagtail to get SVG support. I have a proof of concept at https://github.com/dopry/wagtail/tree/feat/svg-support. It really only covers getting an SVG uploaded in the Admin. I short circuit renditions and just copy the SVG and static setting the width and height to 100 for now...</t>
  </si>
  <si>
    <t>rounding</t>
  </si>
  <si>
    <t>So before adding my changes to @kaedroho PR and rounding up, I just wanted to give a preview of some changes I have prepared for this PR. I reduced the usage of `compare-revisions.scss` by making use of our `listing` options within the styleguide and enhanced to overall scanning and readability. Let me know what you guys think! Things I still need to look into:. - [x] some padding enhancements in the child-objects. - [x] mark-up for the buttons (edit this page, view revisions) at the top according to the styleguide. What I have done so far:. ### Deleted child object. **Before**. ![image](https://cloud.githubusercontent.com/assets/287422/21564243/8b228f94-ce8b-11e6-8c3c-c1ee343bbd07.png). **After** (still in need of some padding). ![image](https://cloud.githubusercontent.com/assets/287422/21564247/9a098bc0-ce8b-11e6-8436-bdb7b4168416.png). ### Changes in child object. It shows a replace image with some additional padding around the image. Kind of felt the 2px border was hard to scan for. Also added a informative notification according to the styleguide if the some elements swapped position. **Before**. ![image](https://cloud.githubusercontent.com/assets/287422/21564271/ea01f310-ce8b-11e6-80c5-429d18173b43.png). **After**. ![image](https://cloud.githubusercontent.com/assets/287422/21564275/f3266930-ce8b-11e6-9105-070008111892.png). ### Textual changes. I have dropped the text decorations to improve readability on the changes itself. I can imagine in a bulk of changes it becomes hard to read as an editor. This also visible in the previous example. **Before**. ![image](https://cloud.githubusercontent.com/assets/287422/21564304/3bb6d234-ce8c-11e6-9a6a-567512242a63.png). **After**. ![image](https://cloud.githubusercontent.com/assets/287422/21564306/4a9f861a-ce8c-11e6-8f44-b3dca513af95.png). ### Another change in a child object. **Before**. ![image](https://cloud.githubusercontent.com/assets/287422/21564325/9aa5ae14-ce8c-11e6-98cb-8d5ae24ed2e8.png). **After**. ![image](htt</t>
  </si>
  <si>
    <t>returns early</t>
  </si>
  <si>
    <t>For us the issue was with the key missing, so my sneaky return on `588` avoids those lines:. `get()` -&gt; `get_form()` (returns early) -&gt; `get()`</t>
  </si>
  <si>
    <t>is sorted</t>
  </si>
  <si>
    <t>Perfect, then we just need to pass the ordering to the context and pagination is sorted. :)</t>
  </si>
  <si>
    <t>issues sorted</t>
  </si>
  <si>
    <t>Okay, local issues sorted, and this is working fine for me. Merge away :)</t>
  </si>
  <si>
    <t>In response to @lb-'s comment https://github.com/wagtail/wagtail/issues/5015#issuecomment-485566213. #### Re selector ordering. I don't love alphabetizing selectors, but I'm sufficiently convinced that an enforced ordering rule is beneficial for diffs. I personally tend to prefer orderings that group "rules that affect positioning/layout/sizing" and "rules that affect presentation", though I've never been very consistent on the details of that. . I found [stylelint-config-idiomatic-order](https://github.com/ream88/stylelint-config-idiomatic-order) via the example config for prettier-stylelint, and I haven't tested it but it looks approximately like what I would like. You can see its specific ordering in its [index.js](https://github.com/ream88/stylelint-config-idiomatic-order/blob/master/index.js#L81). It looks like it outputs a config for stylelint-order that puts positioning, display, and box model first, then everything else is alphabetized after that. Any thoughts on how well that would work for us? #### A thought on diffs for this change. This is probably already the plan, but I'd like to ask that, in the PR to add these rules, commits/diffs are set up in such a way that it's easy to distinguish "changes made by prettier-stylelint" and "changes made by humans". This probably mostly means putting any manual fixing of things that stylelint doesn't like into a separate commit from the enormous collection of automatic changes that prettier-stylelint will make the first time it is run.</t>
  </si>
  <si>
    <t>So I think the problem here is that elastic can't do a query like "after the 15th of every month" (e.g. `Querset.filter(day__gt=15)`). If I'm reading [this bit of the docs](https://www.elastic.co/guide/en/elasticsearch/reference/current/query-dsl-range-query.html#missing-date-components) right sending something like ` gt: 15||//d` (15th day) translates to `after the the 15th of Jan`. . So this fix will work for years, since es will round down or up based on the [query](https://www.elastic.co/guide/en/elasticsearch/reference/current/query-dsl-range-query.html#range-query-date-math-rounding), but not for wildcard type queries for days and months. Maybe the best we can do is make it work for years and throw an error when a queryset is filtered by only day or month? Or maybe someone who is better at constructing elastic queries can see how to make it work</t>
  </si>
  <si>
    <t>Hi @thibaudcolas . Thanks for taking a look into it. At the moment the editor throws an error when an user attempts to assign a link to an image, so it would be great if at least that is sorted. Regarding the use of StreamField... I agree, that would be the right approach. I like the way StreamField works and and it is always my preferred option in all my projects. However, there are certain situations where it is not an option, and the users expect that assigning hyperlink to images (something that is trivial in many other editors) is a possibility. How difficult is adding that "image with link" concept? PS. Sorry if you were notified twice about this message. I initially answered with a different account and I deleted it and sent it back again with the right one for the sake of avoiding confusion.</t>
  </si>
  <si>
    <t>Proposed fix in https://github.com/wagtail/Willow/pull/92, but we should also adhere to the "be conservative in what you send" half of Postel's Law and fix the rounding error that causes us to pass an out-of-bounds crop rectangle to Willow.</t>
  </si>
  <si>
    <t>OK, this turns out to be quite hairy... * The `max-165x165` filter is translated to a [`MinMaxOperation`](https://github.com/wagtail/wagtail/blob/d8d01f5ed2bbd4d13661c0a9fbda2fcf6be0b505/wagtail/images/image_operations.py#L261-L304) instance. * `MinMaxOperation.run` calculates the appropriate final size for the image, with both dimensions rounded to integers, and passes this to [`ImageTransform.resize`](https://github.com/wagtail/wagtail/blob/d8d01f5ed2bbd4d13661c0a9fbda2fcf6be0b505/wagtail/images/image_operations.py#L53-L64). * `ImageTransform.resize` reverses the calculation MinMaxOperation just did to get an X and Y scale factor, which is how ImageTransform represents scale operations internally. (Note: even though this resize operation is supposed to preserve aspect ratio, the integer rounding in the previous step means that the X and Y factors are liable to end up slightly different. I think this detail is a red herring though...). * The Filter object managing this whole process [then calls `willow.crop(transform.get_rect().round())`](https://github.com/wagtail/wagtail/blob/d8d01f5ed2bbd4d13661c0a9fbda2fcf6be0b505/wagtail/images/models.py#L514). * [`transform.get_rect()`](https://github.com/wagtail/wagtail/blob/d8d01f5ed2bbd4d13661c0a9fbda2fcf6be0b505/wagtail/images/image_operations.py#L109-L118) calculates the crop rectangle to apply to the original image, by multiplying the target size by the scale factors. Since the `max` filter doesn't do any cropping, this should just return the original image size. However, this unnecessary division and multiplication causes floating point inaccuracies to creep in, and the result is in some cases infinitesimally larger. Taking the original 640x420 image from this issue as input, the resulting rectangle is `Rect(left: -0.0, top: -0.0, right: 640.0, bottom: 420.00000000000006)`. * [`Rect.round()`](https://github.com/wagtail/wagtail/blob/d8d01f5ed2bbd4d13661c0a9fbda2fcf6be0b505/wagtail/images/rect.py#L87-L101) rounds the dim</t>
  </si>
  <si>
    <t>Have now released Willow 1.4.1 which fixes this - will open a new lower-priority ticket for addressing the underlying rounding error issue.</t>
  </si>
  <si>
    <t>already sorted</t>
  </si>
  <si>
    <t>Thank you for this @vupham04. I will close it as this was already sorted in #8198 which is now merged</t>
  </si>
  <si>
    <t>We might need to consider how this relates to #8042 - there are known issues with rounding errors due to us performing multiple integer/float conversions. (Since this specific PR is really just relaxing some validation criteria, I _think_ the worst that could happen is that some existing faulty code that wrongly resizes something to &lt;1 pixels will fail with an obscure error in the image library rather than a descriptive error up-front - but would be good to sanity-check that.)</t>
  </si>
  <si>
    <t>ug "HSL warning-50: #{$warning-50-hex} hsl(#{hue($warning-50-hex)} #{saturation($warning-50-hex)} #{lightness($warning-50-hex)}) vs #{$warning-50-hsl}";. @debug "RGB warning-50: rgb(#{red($warning-50-hex)} #{green($warning-50-hex)} #{blue($warning-50-hex)}) vs. rgb(#{red($warning-50-hsl)} #{green($warning-50-hsl)} #{blue($warning-50-hsl)})";. $critical-200-hex: #cd4444;. $critical-200-hsl: hsl(0 58% 54%);. @debug "HSL critical-200: #{$critical-200-hex} hsl(#{hue($critical-200-hex)} #{saturation($critical-200-hex)} #{lightness($critical-200-hex)}) vs #{$critical-200-hsl}";. @debug "RGB critical-200: rgb(#{red($critical-200-hex)} #{green($critical-200-hex)} #{blue($critical-200-hex)}) vs. rgb(#{red($critical-200-hsl)} #{green($critical-200-hsl)} #{blue($critical-200-hsl)})";. $critical-100-hex: #fd5765;. $critical-100-hsl: hsl(355 98% 67%);. @debug "HSL critical-100: #{$critical-100-hex} hsl(#{hue($critical-100-hex)} #{saturation($critical-100-hex)} #{lightness($critical-100-hex)}) vs #{$critical-100-hsl}";. @debug "RGB critical-100: rgb(#{red($critical-100-hex)} #{green($critical-100-hex)} #{blue($critical-100-hex)}) vs. rgb(#{red($critical-100-hsl)} #{green($critical-100-hsl)} #{blue($critical-100-hsl)})";. $critical-50-hex: #fde9e9;. $critical-50-hsl: hsl(0 83% 95%);. @debug "HSL critical-50: #{$critical-50-hex} hsl(#{hue($critical-50-hex)} #{saturation($critical-50-hex)} #{lightness($critical-50-hex)}) vs #{$critical-50-hsl}";. @debug "RGB critical-50: rgb(#{red($critical-50-hex)} #{green($critical-50-hex)} #{blue($critical-50-hex)}) vs. rgb(#{red($critical-50-hsl)} #{green($critical-50-hsl)} #{blue($critical-50-hsl)})";. ```. &lt;/details&gt;. I think this should relatively easily be solved by switching over to more precise HSL values, though I don’t understand why browsers wouldn’t output those precise values to start with (/ whether decimal values are supported). Ideally we’d also do a bit of rounding to the least-amount-of-decimal that works so colors stay readable.</t>
  </si>
  <si>
    <t>@Dev-Liz rounding the decimals to the nearest whole number is how the browser works, and what is causing this issue. If this is how your tool works, try it with `rgb(146 146 146)`, you’ll see it output `hsl(0deg, 0%, 57%)`. If you then provide that output to your tool as input – it’ll subsequently output `rgb(145 145 145)`. So whole numbers aren’t enough for all RGB values.</t>
  </si>
  <si>
    <t>issue sorted</t>
  </si>
  <si>
    <t>👋 thanks for reporting this! We don’t currently formally support right-to-left languages, so as much as I’d like to see this fixed, to me this is an enhancement rather than a bug in the intended behavior. There are a lot of known issues with how the admin interface displays with RTL languages (see #7793 for more context). If anyone wants to help getting this particular issue sorted, I’d really recommend making a pull request directly to Wagtail rather than making your own `rtl.css` overrides (though that’s definitely a good workaround in the short term). If anyone thinks this really ought to be treated as a bug, then you need to spend some time making the case for why Wagtail should _now_ officially support RTL languages, backed with a summary of known issues so we don’t claim support for something that’s completely broken, and with (realistic) suggested changes to our QA process so we catch potential issues as part of day-to-day development. ---. Back to this specific issue – I believe none of our usage of CSS translations (`translateX`) is reversed in RTL languages. So my preference would be to fix this for all areas of the UI at once – introduce a CSS variable equal to `1` or `-1` depending on the language direction, and use that variable in all our translations to change their direction.</t>
  </si>
  <si>
    <t>Hey @th3hamm0r, thanks for raising this! This has been on the back of my mind for a while. I agree that we should do away with the database queries in `setup()`. As someone who wrote them, I remember a few reasons why I did it:. - I wanted such properties to be available in all methods (so we don't have to do something like `self.locale = self.get_locale()` in `get()` and `post()` etc.). - I wasn't sure if `cached_property` is safe to be used in views, as I didn't know whether the view instance is reused for all requests or is freshly instantiated on every request. . After spending more time working on class-based views across Wagtail and looking into Django's base `View` class, I think it is safe to do so as the view instance is freshly created on every request. We've refactored some of the variables in `setup()` to use `cached_property` in 5.2 and 6.0, but there are still others as you mentioned in this issue. I think using our own `View` class would be a bit overkill and unexpected. I'm also not quite sold about introducing an `init` method though, because in your case I don't see how it's different from `setup()`, especially after we override `get()` and `post()` to bypass Django's `BaseUpdateView`. As far as I'm aware, `setup()` (per its docstring) is meant for attributes that are shared by all view methods, which looks like what `init()` is doing here. I'm more in the favour of moving towards `cached_property` whenever possible, so that any queries are only done when you actually need the property, and only done once. This allows us to skip some of the queries if e.g. the view returns early due to insufficient permissions. It may not always be the best option though, especially with established patterns that use `get_` methods like Django's `get_object()`.</t>
  </si>
  <si>
    <t>* Removed support for Python 3.4. * Added support for `short_description` for field labels in modeladmin's `InspectView` (Wesley van Lee). * Rearranged SCSS folder structure to the client folder and split them approximately according to ITCSS. (Naomi Morduch Toubman, Jonny Scholes, Janneke Janssen, Hugo van den Berg). * Added support for specifying cell alignment on TableBlock (Samuel Mendes). * Added more informative error when a non-image object is passed to the `image` template tag (Deniz Dogan). * Added more ARIA landmarks across the admin interface and welcome page for screen reader users to navigate the CMS more easily (Beth Menzies). * Added ButtonHelper examples in the modelAdmin primer page within documentation (Kalob Taulien). * Multiple clarifications, grammar and typo fixes throughout documentation (Dan Swain). * Use correct URL in API example in documentation (Michael Bunsen). * Move datetime widget initialiser JS into the widget's form media instead of page editor media (Matt Westcott). * Add form field prefixes for input forms in chooser modals (Matt Westcott). * Increase font-size across the whole admin (Beth Menzies, Katie Locke). * Improved text color contrast across the whole admin (Beth Menzies, Katie Locke). * Added consistent focus outline styles across the whole admin (Thibaud Colas). * Removed version number from the logo link’s title. The version can now be found under the Settings menu (Thibaud Colas). * Added "don't delete" option to confirmation screen when deleting images, documents and modeladmin models (Kevin Howbrook). * Added `branding_title` template block for the admin title prefix (Dillen Meijboom). * Add image dimensions in image gallery and image choosers for screen reader users (Helen Chapman). * Added support for custom search handler classes to modeladmin's IndexView, and added a class that uses the default Wagtail search backend for searching (Seb Brown, Andy Babic). * Improved heading structure for screen reader users navig</t>
  </si>
  <si>
    <t>tolerance</t>
  </si>
  <si>
    <t>Fix page reordering in Wagtail Admin; This pull request fixes two bugs found while investigating issue #661. . 1) Jquery UI's Sortable plugin would sometimes not detect that an item had been moved into the first or last position of the list, depending on the exact position of the mouse pointer. 2) Newly-moved pages were always inserted to the left of pages whose old position they were supposed to occupy. So given a list of the form:. _foo bar baz_. Moving _foo_ into _baz_'s position,. _bar foo baz_. Resulted in _foo_ being inserted to the left of _baz_, giving:. _foo bar baz_ . **Fixes**:. 1) Change the 'tolerance' setting on Jquery UI's Sortable plugin so that it can detect when an item has been pulled into the first or last position in a list. 2) Detect whether a page was moved to the right or to the left. Insert it to the right if right, left if left.</t>
  </si>
  <si>
    <t>approximate</t>
  </si>
  <si>
    <t>Pages need a "created_at"/"first_published_at" for rapid query/ordering purposes; Similar to #577. Sometimes you need to filter pages of a type and order them by descending date, as a crude way to feature the most fresh content first. . When the date of creation is something you want the public to know/see e.g a blog posts or a press releases, dates warrant a field of their own in your custom model, but most of the time you just need an approximate measurement of freshness to use procedurally in the background, and don't want to have to add a field to store it. I'd like a "created at", and also a "first published at", because the date of creation could with some workflows be far from the date of publication. (The existing `latest_revision` isn't useful here because you don't want old pages appearing first after receiving a minor grammatical tweak.).</t>
  </si>
  <si>
    <t>Rounding</t>
  </si>
  <si>
    <t>Rounding inprecision in wagtailimages template tag image; With. {% image self.photo fill-200x200 %}. the returned image is sometimes 200x199 instead of 200x200. Without focal point. The solution could be to check in FillOperation whether the to-be-cropped area matches the requested area and increase with one pixel line if required.</t>
  </si>
  <si>
    <t>memoized</t>
  </si>
  <si>
    <t>Wagtail can make MANY requests to wagtail_site_root_paths; One site I'm building is making over 80 requests for the cache key `wagtail_site_root_paths`, which I hadn't noticed until I put a proper caching engine in place and suddenly performance actually dropped due to the round trips. Perhaps replace all calls to `cache.get('wagtail_site_root_paths')` with a memoized result, so that we're making at most 1 request for this key?</t>
  </si>
  <si>
    <t>Memoize</t>
  </si>
  <si>
    <t>Memoize wagtail_site_root_paths; This reduces poor performance and high load on the cache due to large numbers. of links causing a large number of requests to the same value from the. cache. Fixes #2916.</t>
  </si>
  <si>
    <t>Approximately</t>
  </si>
  <si>
    <t>Optimise JPEG images when generating renditions; We've recently added support in Willow to make use of Pillow's image optimisation (not yet in a released version). This commit enables this in Wagtail. All JPEGs are now optimised and saved in progressive format. Before:. ```. 7194 David_Mitchell_by_Kubik.width-200.jpg. 46720 grey_wagtail_by_lip_kee.width-1000.jpg. 6435 grey_wagtail_by_lip_kee.width-200.jpg. 8600 James_Joyce_in_1915.width-200.jpg. 7030 pied_wagtail_by_Marie_Hale.width-200.jpg. 81835 wagtail_at_Borovoye_Kazakhstan_by_Ken_and_Nye.width-1000.jpg. 8607 wagtail_by_fs-phil.width-200.jpg. 7238 wagtail_collects_insects_by_Maggi_94.width-200.jpg. 44082 wagtail_sproing_by_Jim_Bendon.width-1000.jpg. ```. After:. ```. 6989 David_Mitchell_by_Kubik.width-200.jpg. 43760 grey_wagtail_by_lip_kee.width-1000.jpg. 6122 grey_wagtail_by_lip_kee.width-200.jpg. 8125 James_Joyce_in_1915.width-200.jpg. 6680 pied_wagtail_by_Marie_Hale.width-200.jpg. 75575 wagtail_at_Borovoye_Kazakhstan_by_Ken_and_Nye.width-1000.jpg. 8121 wagtail_by_fs-phil.width-200.jpg. 6901 wagtail_collects_insects_by_Maggi_94.width-200.jpg. 41375 wagtail_sproing_by_Jim_Bendon.width-1000.jpg. ```. Approximately 7% improvement.</t>
  </si>
  <si>
    <t>store result</t>
  </si>
  <si>
    <t>{% include_block page.block as block_content %}; Allows to store result of {% include_block %} in a variable for further use of filters. Thanks for contributing to Wagtail! 🎉. Before submitting, please review the contributor guidelines &lt;http://docs.wagtail.io/en/latest/contributing/index.html&gt; and check the following:. * Do the tests still pass? (http://docs.wagtail.io/en/latest/contributing/developing.html#testing). * Does the code comply with the style guide? (Run `make lint` from the Wagtail root). * For Python changes: Have you added tests to cover the new/fixed behaviour? * For front-end changes: Did you test on all of Wagtail’s supported browsers? **Please list the exact versions you tested**. * For new features: Has the documentation been updated accordingly?</t>
  </si>
  <si>
    <t>Rearrange SCSS; This PR is written as a step toward making changes called for in #3804. It moves the bulk of our styles to the `client` folder, and splits them into files approximately according to ITCSS. The only changes to outputted CSS should be:. - The order of the styles. - `@font-face` is included in more CSS files because I grouped it with settings and tools. I'm not sure this is the right decision, but it does make the includes a lot simpler. Replaces #4974</t>
  </si>
  <si>
    <t>Collections dropdown not sorted on edit image page; ### Issue Summary. It seems the collections dropdown on the edit image page in the wagtail admin is not sorted:. e.g. /admin/images/91/. But it is sorted on the images index page: /admin/images/. ### Steps to Reproduce. 1. Create some collections in arbitrary order. 2. Go to gallery index page, collections dropdown is sorted. 3. Click on a particular image to edit, the collections dropdown is not sorted. ### Technical details. * Python version: 3.6. * Django version: 2.1.x. * Wagtail version: 2.4. * Browser version: Chrome 72.</t>
  </si>
  <si>
    <t>Rearrange scss; This PR is written as a step toward making changes called for in #3804. It moves the bulk of our styles to the `client` folder, and splits them into files approximately according to ITCSS. Replaces #4979 (so that Squash will run), which replaced #4974.</t>
  </si>
  <si>
    <t xml:space="preserve">Admin API returning no pages in Wagtail 2.6; Multiple users have reported no pages showing in the explorer menu after upgrading from Wagtail 2.5 to 2.6; checking admin API responses shows that no pages are being returned for the URL `admin/api/v2beta/pages/?child_of=1&amp;for_explorer=1`. https://stackoverflow.com/questions/57825908/wagtail-admin-api-call-for-fetching-child-pages-returns-0-in-the-explorer. https://stackoverflow.com/questions/58137551/menu-navigator-disappeared-after-upgrading-to-wagtail-2-6-from-2-5. and Slack support conversation copied below. Unfortunately no-one's been able to pin this down to a reproducible test case yet. #5069 made changes to this part of the admin API in 2.6, but given that this bug occurs for superusers, it's hard to see how that can be the culprit (since `user_perms.explorable_pages()` returns early with `Page.objects.all()` for them). ```. miric 1:43 PM. I’ve just upgraded Wagtail from 2.3 to 2.6.1 and made migrations. My project is seemed to work but I’ve noticed Pages menu in Admin panel is empty now. What might be a reason of this? Response for ?child_of=1&amp;for_explorer=1 is almost empty :disappointed:. mattwestcott 22 days ago. @miric First thing to try is to clear your browser cache / force refresh - a lot of people have reported broken menus because they had outdated javascript files cached. mattwestcott 22 days ago. Also, if this is a production site (i.e. NOT running locally with manage.py runserver), make sure you've re-run ./manage.py collectstatic. miric 22 days ago. Unfortunately they didn’t worked. mattwestcott 22 days ago. OK - what do you mean by the response for ?child_of=1&amp;for_explorer=1 being "almost empty"? Normally it would have one entry in it. miric 22 days ago. Here are two screenshots of responses from issue project and normal project:. &lt;responses.jpg&gt;. mattwestcott 22 days ago. Hmm, that's not good - pages have disappeared for some reason. Can you still get at them from /admin/pages/ and see them on the </t>
  </si>
  <si>
    <t>Better Admin-User Index View sorting; Added a whole bunch of sorting options for the default admin user index view. The template now cycles between ascending sort and descending sort when clicked, and the arrows now make sense depending on the way the column is sorted. . ## Primary sorting. ?ordering=x | how it sorts | which way the arrow points. -|-|-. name | last_name, first_name, username | up, because the names are ascending. -name | -last_name, -first_name, -username | down, because the names are descending. username | User.USERNAME_FIELD | up, ascending. -username | '-'+User.USERNAME_FIELD | down, descending. level | superusers, then staff, then others (-secondary_sort per group) | down, because it's descending power. -level | others, then staff, then superusers (+secondary_sort per group)| up, because it's ascending power. status | is_active, -secondary_sort | down, although this is probably not much use. -status | -is_active, +secondary_sort | up. last_login | latest login first, and puts people who have never logged in at the end (+secondary_sort) | up, because time since login is ascending. -last_login | oldest login first, and puts people who have never logged in at the end (-secondary_sort) | down, because time since login is descending. ## Secondary sorting. Where the primary order is ambiguous, it will sort by last_name, first_name, then username (for the case of blank or common names). secondary sorting | sort order | purpose. -|-|-. +secondary_sort | last_name, first_name, username | ascending order, added to resolve ambiguities. -secondary_sort | -last_name, -first_name, -username | descending order, added to resolve ambiguities. **Special note:** Django doesn't let you chain order_bys, so it's not simple to factorize the code. It looks a bit verbose and I'm not sure if there's a better way to chain it. Open to suggestions.</t>
  </si>
  <si>
    <t>Add `--only` option to `update_index` to limit models for indexing.; # Description. Adds a new `[--only &lt;model_labels&gt;]` option to `manage.py update_index` to limit which models you want to re-index (during development). # Why? We have a project which takes approximately 20 minutes to run `update_index`, which means adding additional indexes during development is really slow - if there are issues with the new index creation functions for elasticsearch, etc, it can be painful. Is this helpful to other people and worth having in core?</t>
  </si>
  <si>
    <t>Revise image transform representation to avoid rounding errors; As per https://github.com/wagtail/wagtail/issues/7766#issuecomment-1047192846 - the [ImageTransform](https://github.com/wagtail/wagtail/blob/d8d01f5ed2bbd4d13661c0a9fbda2fcf6be0b505/wagtail/images/image_operations.py#L32) class internally represents resize operations as a pair of X/Y scale factors, which is more flexible in principle, but in practice ends up performing redundant round-trips from integer to floating point and back in all common scenarios. This introduces rounding errors, which in #7766 caused it to attempt to crop an image to 1px larger than its original size. Fixing this would also improve performance: currently all transforms are implemented as [a crop followed by a resize](https://github.com/wagtail/wagtail/blob/d8d01f5ed2bbd4d13661c0a9fbda2fcf6be0b505/wagtail/images/models.py#L514-L515), regardless of whether both of these steps are actually needed. It would be easy to add checks to skip these operations whenever the target dimensions match the originals, but of course this relies on the calculations not introducing rounding errors. More generally, it seems like much of this logic could be taken on by the Willow library, if Willow were to move to a "lazy evaluation" model where image operations were queued up until the final `save` call, at which point we apply any simplifications such as reordering and merging crop/resize operations, and select the most appropriate backend.</t>
  </si>
  <si>
    <t>feat: allow float for image size; SVGs allow for floating point width and height in the viewbox definition Illustrator and other editing tools generate floating point values and the SVG support code in development use the Viewbox width and height for the image width and height. While the SVG implementation in willow could round this width and height, from a fidelity perspective it is best to defer rounding to as late a possible to minimize artifacts such as skewing that could be created by rounding errors. For example a designer with a poorly scaled coordinate system who zoomed in way to far in illustrator and ended up with a viewbox like 0 0 0.320 0.480. If we rounded this at image load it would result in a 1x1 image. if max: 320x480 were set, it would result in a 320x320 with pretty extreme skewing. However if the *max* operation mathematically scales .320x.480 it would yield a 320x480 image. . &lt;!--. Thanks for contributing to Wagtail! 🎉. Before submitting, please review the [contributor guidelines](https://docs.wagtail.org/en/latest/contributing/index.html). --&gt;. _Please check the following:_. - [ ] Do the tests still pass?[^1]. - [ ] Does the code comply with the style guide? - [ ] Run `make lint` from the Wagtail root. - [ ] For Python changes: Have you added tests to cover the new/fixed behaviour? - [ ] For front-end changes: Did you test on all of Wagtail’s supported environments?[^2]. - [ ] **Please list the exact browser and operating system versions you tested**:. - [ ] **Please list which assistive technologies [^3] you tested**:. - [ ] For new features: Has the documentation been updated accordingly? **Please describe additional details for testing this change**. [^1]: [Development Testing](https://docs.wagtail.org/en/latest/contributing/developing.html#testing). [^2]: [Browser and device support](https://docs.wagtail.org/en/latest/contributing/developing.html#browser-and-device-support). [^3]: [Accessibility Target](https://docs.wagtail.org/en/latest/co</t>
  </si>
  <si>
    <t>return early</t>
  </si>
  <si>
    <t>MultipleChooserPanel causes a crash when comparing page revisions; ### Issue Summary. If MultipleChooserPanel is used in a Page model, then comparing page revisions will cause a crash. ### Steps to Reproduce. You can confirm this by modifying the bakery demo. 1. Modify BlogPage to use a MultipleChooserPanel for the authors instead of an InlinePanel. 2. Create a few drafts of a blog page. 3. Go to the page's history and click "Compare with previous version". You'll get an AttributeError: 'BoundPanel' object has no attribute 'formset'. It looks like it's because `MultipleChooserPanel.BoundPanel.__init__()` assumes that self.formset exists. However, when we're comparing changes, the parent `InlinePanel.BoundPanel.__init__()` will return early. Shouldn't MultipleChooserPanel also check if self.form is None?</t>
  </si>
  <si>
    <t>returning early</t>
  </si>
  <si>
    <t>](https://github.com/wagtail/wagtail/blob/main/client/src/controllers/InitController.ts) file. * Add a new `detail` [Stimulus value](https://stimulus.hotwired.dev/reference/values) to the controller, this would be used with `data-w-init-detail-value='{"some": "json"}'`. * Read out the detail value object in the `ready` method, something like `const detail = { ...(this.detailValue || {}) }; // Coerce to object`. * When dispatching both the `ready` event and the custom events, pass the `detail` object to those events. * Add the removal of this attribute and other attributes in `remove` so that the initial data is not lying around in the DOM, example code below. * Must have - unit tests added for this new functionality. * Must have - update JSDoc for controller (including new example), methods and the `declare detailValue: Record&lt;string, unknown&gt;;` statement so that the code is well documented. * Nice to have - add the ability for the `ready` event to have it's default prevented, returning early to stop the other events &amp; removal. * Nice to have - re-order the values to be in alpha order, in the `static values = {...` and the `declare` statements. ```ts. remove() {. const element = this.element;. (this.constructor as typeof InitController).classes.forEach((key) =&gt; {. element.removeAttribute(`data-${this.identifier}-${key}-class`);. });. Object.keys((this.constructor as typeof InitController).values).forEach(. (key) =&gt; {. element.removeAttribute(`data-${this.identifier}-${key}-value`);. },. );. /// ... existing stuff . ```. #### Part 2 - Add support for an event listener to instantiate Draftail. In [`client/src/entrypoints/admin/draftail.js`](https://github.com/wagtail/wagtail/blob/main/client/src/entrypoints/admin/draftail.js) we will want to add the event listener to wrap the `initDraftail` function call. Something like this. ```js. /**. * Initialize a Draftail editor on a given element when the w-draftail:init event is fired. */. document.addEventListener('w-draftail</t>
  </si>
  <si>
    <t>Replace `urlparse` with `urlsplit`; `urlsplit` is approximately 6x faster. See also similar change in Django: https://github.com/django/django/pull/18187. Much like the Django PR, I've not touched calls where the `.path` is used, as the semantics change. It's ok however to port if the usage is just going into `urlunsplit` again. The most annoying remaining place is in the redirects middleware. Redirects currently support using the old-style path parameters, which require the use of `urlparse` to pull out the params. `urlparse` is called during normalization, and called at least twice per request (at least inside `RedirectMiddleware`). Being able to replace this with `urlsplit` would improve performance not in a noticable way, but would require breaking any redirect uses of path parameters.</t>
  </si>
  <si>
    <t>Optimise deferred specific model queryset; This issue was noticed in some benchmark issues from https://github.com/wagtail/wagtail/pull/12064. Notably, the main issue with `defer=True` is it involves creating entire instances of `Page`, to just call `.specific_deferred` on them and discard the intermediary `Page` instance. This PR never creates the intermediary `Page`, and instead instantiates the specific model directly. This removes the overhead of creating model instances, as well as reduces the memory usage. On a bakerydemo with ~10000 models:. ```python. %timeit list(Page.objects.all().specific(defer=True)[:50]). ```. - Before: **4.03 ms ± 5.8 µs** per loop (mean ± std. dev. of 7 runs, 100 loops each). - After: **2.39 ms ± 28.6 µs** per loop (mean ± std. dev. of 7 runs, 100 loops each). The savings scale with the number of models being handled. Fewer models reduces the difference. Small numbers show small improvements, but this is approximately 39% saving.</t>
  </si>
  <si>
    <t>oing to the full-page preview to highlight the specific elements that have an accessibility issue reported. This is confusing, time-consuming, and different from what our designs intend. ### Describe the solution you'd like. We should highlight accessibility errors directly in the live preview iframe within the page editor, as originally intended (#11063). This can reuse the work in #12020, which establishes a framework for interactions between the page editor and the contents of the preview iframe. Once this is done, we can either revert the changes in #12186 or expand upon them to meet the target designs, with the elements’ text content: See [Figma: Content checkers - Panel preview](https://www.figma.com/design/h67EsVXdWsfu38WGGxWfpi/Wagtail-CMS?node-id=20122-31779&amp;t=cl57sk2TcaZvEZuu-4). ### Describe alternatives you've considered. See the current workaround in #12186. As an alternative / addition to this highlighting within the CMS, we could also attempt to highlight / scroll to the _CMS field_ that the error originates from. This would require different types of matching per validation rule and element, but should be possible to approximate with `data-block-key` attributes and text-based matching. ### Additional context. There are simpler ways to do this (see [preview panel scroll position management](https://github.com/wagtail/wagtail/blob/main/client/src/entrypoints/admin/preview-panel.js#L196)) but it’s important we implement this in a way that’s compatible with cross-domain communication. ### Working on this. &lt;!--. Do you have thoughts on skills needed? Are you keen to work on this yourself once the issue has been accepted? Please let us know here. --&gt;. I’d earmark this task for @albinazs or myself as it requires working with the Axe plugin API, but if anyone else wants to dive into that API, it’s possible to. View our [contributing guidelines](https://docs.wagtail.org/en/latest/contributing/index.html), add a comment to the issue once you’re ready to start.</t>
  </si>
  <si>
    <t>support Meilisearch as a lightweight alternative to Elasticsearch; ### Is your proposal related to a problem? This proposal suggests introducing `Meilisearch` as an optional search backend in Wagtail via a third-party pluggable package (`wagtail-meilisearch`). Currently, Wagtail supports `Elasticsearch` as an external search engine. While powerful, `Elasticsearch` can be resource-intensive and complex to operate—especially for small to medium-sized projects. `Meilisearch` is a lightweight, developer-friendly alternative that is easier to set up and maintain, offering features like typo tolerance, fast indexing, and relevance-based search out of the box. ### Describe the solution you'd like. We propose building a new search backend that integrates `Meilisearch` with Wagtail by implementing Wagtail’s BaseSearchBackend interface. The solution will:. - Provide a `MeilisearchBackend` class that supports:. - Full-text indexing of Page and Snippet models. - Be distributed as a third-party, installable Django package (wagtail-meilisearch). - Be configurable via the standard WAGTAILSEARCH_BACKENDS setting. Include documentation and tests to help users get started easily. ### Describe alternatives you've considered. **Elasticsearch**: The current officially supported backend in Wagtail, but it carries a higher operational burden, especially for small-scale or self-hosted projects. Adding `Meilisearch` offers the community a simpler, modern alternative tailored for rapid development and easy deployment. ### Working on this. Yes. I have team of experience devs who can work on this issue. Anyone can contribute to this. View our [contributing guidelines](https://docs.wagtail.org/en/latest/contributing/index.html), add a comment to the issue once you’re ready to start.</t>
  </si>
  <si>
    <t>lazily evaluated</t>
  </si>
  <si>
    <t>Queries are lazily evaluated, force it to run</t>
  </si>
  <si>
    <t>Basic usage with an oddly-sized original image This checks for a rounding precision issue (#968)</t>
  </si>
  <si>
    <t>Make sure that this list is sorted by the codename (first item in the tuple) so that we can follow the same order when querying the Permission objects.</t>
  </si>
  <si>
    <t>comment</t>
  </si>
  <si>
    <t>https://github.com/wagtail/wagtail/pull/3077/files, https://github.com/wagtail-deprecated/wagtail-react-streamfield/pull/42/files, https://github.com/gasman/wagtail/commit/60aad0d971bbc57131a912c314504889390725c1</t>
  </si>
  <si>
    <t>https://github.com/wagtail/wagtail/pull/12465/files, https://github.com/coderedcorp/wagtail-cache/pull/10/files</t>
  </si>
  <si>
    <t>antipattern: they restricted caching for security reasons/policies</t>
  </si>
  <si>
    <t>https://github.com/wagtail/wagtail/pull/8542/commits/580057df19cc1666188bc672ffc315901f94de00</t>
  </si>
  <si>
    <t>added a single bulk action that deletes multiple form submissions in one go</t>
  </si>
  <si>
    <t>double match</t>
  </si>
  <si>
    <t>https://github.com/wagtail/wagtail/pull/10447/files#diff-3265eb7f257019f7388461946dabaf40abb4cec27ca3ad744686d919ac91c288</t>
  </si>
  <si>
    <t>comit doesnt introduce batch operations but references files that contain them</t>
  </si>
  <si>
    <t>https://github.com/wagtail/wagtail/pull/13077/files</t>
  </si>
  <si>
    <t>doesnt introduce but references code where bulk delete is implemented </t>
  </si>
  <si>
    <t>issue dealing with a bug in the bulk delete page</t>
  </si>
  <si>
    <t>might reference some commits that change file dealing with bulk operations</t>
  </si>
  <si>
    <t>double match (pre release for another match)</t>
  </si>
  <si>
    <t>just mentions fixes related to permissions or crashes of bulk action features</t>
  </si>
  <si>
    <t>maintainance/refactoring for existing UI bulk features</t>
  </si>
  <si>
    <t>fixes and UI improvements (select multiple items at once)</t>
  </si>
  <si>
    <t>fixes for bulk delete actions in admin UI</t>
  </si>
  <si>
    <r>
      <t>find code parts where changes are made!!</t>
    </r>
    <r>
      <rPr>
        <sz val="11"/>
        <color theme="1"/>
        <rFont val="Calibri"/>
        <family val="2"/>
        <scheme val="minor"/>
      </rPr>
      <t xml:space="preserve"> cache keyword (API tokens and cache-control headers), while one change matches the batching pattern (Cloudflare invalidation requests sent in chunks of 30)</t>
    </r>
  </si>
  <si>
    <r>
      <t xml:space="preserve">find code! </t>
    </r>
    <r>
      <rPr>
        <sz val="11"/>
        <color theme="1"/>
        <rFont val="Calibri"/>
        <family val="2"/>
        <scheme val="minor"/>
      </rPr>
      <t>mentions antipattern: cache-busting</t>
    </r>
  </si>
  <si>
    <t>hide bulk delete button</t>
  </si>
  <si>
    <r>
      <t>find code!</t>
    </r>
    <r>
      <rPr>
        <sz val="11"/>
        <color theme="1"/>
        <rFont val="Calibri"/>
        <family val="2"/>
        <scheme val="minor"/>
      </rPr>
      <t xml:space="preserve"> Mentions using Elasticsearch endpoints for bulk insertion</t>
    </r>
  </si>
  <si>
    <t>bulk delete permission type</t>
  </si>
  <si>
    <r>
      <t>find code</t>
    </r>
    <r>
      <rPr>
        <sz val="11"/>
        <color theme="1"/>
        <rFont val="Calibri"/>
        <family val="2"/>
        <scheme val="minor"/>
      </rPr>
      <t>! Support for If-Modified-Since HTTP header, Added cache-control headers →  set caching policy so clients/proxies can cache responses. I think this match has been found also in issues (double check!)</t>
    </r>
  </si>
  <si>
    <t>https://github.com/wagtail/wagtail/pull/753/commits/34579b6d433d639bc9660dfcf8ea739f369a3ae8</t>
  </si>
  <si>
    <t>addresses reusing pre-generated renditions, and the Offload to Cloud pattern by redirecting clients to static rendition URLs so that the storage/CDN layer serves the images instead of the application</t>
  </si>
  <si>
    <t>bulk upload documents from client perspective</t>
  </si>
  <si>
    <t>tested bulk image upload while upgrading jQuery</t>
  </si>
  <si>
    <t>https://github.com/wagtail/wagtail/pull/2763/commits/6b58a7104697b526797204cbb5f6364faf9c8f26</t>
  </si>
  <si>
    <t>cache results of expensive operations within the same HTTP request</t>
  </si>
  <si>
    <t>bulk deletion from client side</t>
  </si>
  <si>
    <t>double match: bulk deletion feature of collections</t>
  </si>
  <si>
    <t>talks about cache busting but no code pattern</t>
  </si>
  <si>
    <t>style of bulk delete button</t>
  </si>
  <si>
    <t>no referenced code</t>
  </si>
  <si>
    <t>https://github.com/wagtail/wagtail/pull/5861/commits/60aad0d971bbc57131a912c314504889390725c1</t>
  </si>
  <si>
    <t>cache to speed up compiling media declarations for stream blocks</t>
  </si>
  <si>
    <t>bulk upload redirects</t>
  </si>
  <si>
    <t>https://github.com/wagtail/wagtail/pull/7440/commits/597c7a112e34f5e66ae6f4235b613667e2b17a70</t>
  </si>
  <si>
    <t>replace per object delete/update with bulk actions </t>
  </si>
  <si>
    <t>bulk actions UI</t>
  </si>
  <si>
    <t>bulk delete as permission</t>
  </si>
  <si>
    <t>bulk delete in UI</t>
  </si>
  <si>
    <t>bulk delete as feature in UI</t>
  </si>
  <si>
    <t>addresses a fix when using bulk delete feature</t>
  </si>
  <si>
    <t>just mentioned </t>
  </si>
  <si>
    <t>addresses unsafe batching operations</t>
  </si>
  <si>
    <t>mentions bulk upload in terms of testing a fix</t>
  </si>
  <si>
    <t>fix of bug in bulk delete UI feature</t>
  </si>
  <si>
    <t>bulk upload feature</t>
  </si>
  <si>
    <t>bulk delete UI feature</t>
  </si>
  <si>
    <t>reports bug in bulk delete feature</t>
  </si>
  <si>
    <t>not relevant at all</t>
  </si>
  <si>
    <t>addresses proper cache clearing</t>
  </si>
  <si>
    <t>somehow didnt find the match in the issue comments</t>
  </si>
  <si>
    <t>about limiting rate of login attemps - security</t>
  </si>
  <si>
    <t>just gzip in the request header specifying that client can accept gzip</t>
  </si>
  <si>
    <t>just deflate in the request header specifying that client can accept deflate</t>
  </si>
  <si>
    <t>reduce_size</t>
  </si>
  <si>
    <t>remove unneccessary assets (sans italic font, bitter font files)</t>
  </si>
  <si>
    <t>accept encoding gzip</t>
  </si>
  <si>
    <t>accept encoding deflate</t>
  </si>
  <si>
    <t>minify css</t>
  </si>
  <si>
    <t>https://github.com/wagtail/wagtail/pull/2189/commits/1b89c856d48f7ae887b78e2b9403b56cb125b7ad, https://github.com/wagtail/wagtail/pull/2189/commits/078d6a6ef083ddd70ecd2b2aab8d03e557d6c55b</t>
  </si>
  <si>
    <t>https://github.com/wagtail/wagtail/pull/1447/commits/d65fb042672305194203adceacb79b2848376ed5, https://github.com/wagtail/wagtail/pull/1447/commits/4ad29b66256c3391d14d036f4a684a3230aaa790</t>
  </si>
  <si>
    <t>did not find match</t>
  </si>
  <si>
    <t>no code associated</t>
  </si>
  <si>
    <t>accept encoding</t>
  </si>
  <si>
    <t>relevat but not associated commits</t>
  </si>
  <si>
    <t>gzip encoding in code examples</t>
  </si>
  <si>
    <t>partially relevant but no commits referenced</t>
  </si>
  <si>
    <t>mentioned websocket as future thing to consider</t>
  </si>
  <si>
    <t xml:space="preserve">accept encoding </t>
  </si>
  <si>
    <t>upload attempts hit the rate limit</t>
  </si>
  <si>
    <t>no commits associated</t>
  </si>
  <si>
    <t>used throttling to test</t>
  </si>
  <si>
    <t>simulated throttling for testing</t>
  </si>
  <si>
    <t>https://github.com/wagtail/wagtail/pull/3638/commits</t>
  </si>
  <si>
    <t>shrink assets by removing unneccessary stuff</t>
  </si>
  <si>
    <t>rate limiting as example usecase</t>
  </si>
  <si>
    <t>SSR mentioned for the context</t>
  </si>
  <si>
    <t>about handling state in alreade rendered html</t>
  </si>
  <si>
    <t>partial response from user perspective</t>
  </si>
  <si>
    <t>about software updates</t>
  </si>
  <si>
    <t xml:space="preserve">testing with artificial network slowdown </t>
  </si>
  <si>
    <t>part of some link</t>
  </si>
  <si>
    <r>
      <rPr>
        <sz val="11"/>
        <color rgb="FFFF0000"/>
        <rFont val="Calibri (Textkörper)"/>
      </rPr>
      <t>which pattern? find code</t>
    </r>
    <r>
      <rPr>
        <sz val="11"/>
        <color rgb="FF000000"/>
        <rFont val="Calibri (Textkörper)"/>
      </rPr>
      <t xml:space="preserve"> reduce initial network transfers/CPU by dowloading  only essential code / executed on page load. If some modules are never used, their downloads are avoided entirely, further cutting unnecessary network and processing costs. Reduce unneccessary re rendering</t>
    </r>
  </si>
  <si>
    <t>?</t>
  </si>
  <si>
    <t>problem with rendering low resolution image</t>
  </si>
  <si>
    <t>deals with reducing animation but issue updates only the docs, no code</t>
  </si>
  <si>
    <t>no code associated but references some relevant issuee</t>
  </si>
  <si>
    <t>documentation on how responsive images work</t>
  </si>
  <si>
    <t xml:space="preserve">enough_resolution, reduce size </t>
  </si>
  <si>
    <t>https://github.com/wagtail/wagtail/pull/10781/commits/59cd314cabc46d30b0ae6da2f5e7fd08909e97c5, https://github.com/wagtail/wagtail/pull/10781/commits/4f91abe999f2cf591c53bfd0d4a8e39fb003adb7</t>
  </si>
  <si>
    <t>introduce srcset_image and picture tags that generate multiple renditions (sizes and formats like AVIF/WebP)- let browsers choose the smallest suitable image</t>
  </si>
  <si>
    <t>deferrred rendering as cause of a bug</t>
  </si>
  <si>
    <t xml:space="preserve">double match </t>
  </si>
  <si>
    <t>talks only about UI design</t>
  </si>
  <si>
    <t>https://github.com/wagtail/wagtail/pull/6741/commits/12d7509209f4d210587e44e5f9e36f90a7fee535</t>
  </si>
  <si>
    <t>deferring the rendering of StreamBlock menus until they are opened - avoid unneccessary rendering</t>
  </si>
  <si>
    <t>avoid_extraneous_graphics</t>
  </si>
  <si>
    <t>relevant but references same commits/issues as other relevant matches</t>
  </si>
  <si>
    <t>https://github.com/wagtail/wagtail/pull/4418/commits/8738f62c82a14f3a088f2bd9178870a11164eb64</t>
  </si>
  <si>
    <t>introduces scale filter that resizes images by percentage, this implementation makes it easier to serve proportionally smaller renditions, however was never merged</t>
  </si>
  <si>
    <t>https://github.com/wagtail/wagtail/pull/2474/commits/39843acc416be6795321d0f3790a9a9ff47c5d34, https://github.com/wagtail/Willow/pull/26/commits/fbc46398bf9a38e1e8449170420a73b73878fc9e</t>
  </si>
  <si>
    <t>matches not directly here but from referenced issues. Deal with adding image optimisation features (e.g., scaling, quality adjustment, format conversion, optimisation plugins)</t>
  </si>
  <si>
    <t>enough_resolution, reduce size, network compression</t>
  </si>
  <si>
    <t>references same commits as other matches</t>
  </si>
  <si>
    <t>more about sytling UI components</t>
  </si>
  <si>
    <t>not relevant</t>
  </si>
  <si>
    <t xml:space="preserve">setting that disables sidebar motion </t>
  </si>
  <si>
    <t>https://github.com/wagtail/wagtail/commit/e19e1343ef7a0e2daa0b7b90c49f46d1f629e8d4</t>
  </si>
  <si>
    <t>relevant but closed due to overlap with other issue</t>
  </si>
  <si>
    <t>highly relevant, discussions about reducing animations etc, but seems to be not resolved/references many similar issues</t>
  </si>
  <si>
    <t xml:space="preserve">related but not directly implementing responsive images </t>
  </si>
  <si>
    <t>test file</t>
  </si>
  <si>
    <t>enough_resolution</t>
  </si>
  <si>
    <t>support high compression formats</t>
  </si>
  <si>
    <t>config file</t>
  </si>
  <si>
    <t>check for a rounding precision issue</t>
  </si>
  <si>
    <t>make sure is sorted</t>
  </si>
  <si>
    <t>not related to code optimizations</t>
  </si>
  <si>
    <t>didnt find match</t>
  </si>
  <si>
    <t>early return as cause of some bug</t>
  </si>
  <si>
    <t xml:space="preserve">not relevant </t>
  </si>
  <si>
    <t xml:space="preserve">not relavant </t>
  </si>
  <si>
    <t>avoids recomputing data</t>
  </si>
  <si>
    <t xml:space="preserve">g1_avoid_recompute, cache </t>
  </si>
  <si>
    <t>bug fix</t>
  </si>
  <si>
    <t>commit_url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</si>
</sst>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1"/>
      <name val="Calibri"/>
      <family val="2"/>
    </font>
    <font>
      <u/>
      <sz val="11"/>
      <color theme="10"/>
      <name val="Calibri"/>
      <family val="2"/>
      <scheme val="minor"/>
    </font>
    <font>
      <b/>
      <sz val="11"/>
      <color theme="1"/>
      <name val="Calibri"/>
      <family val="2"/>
      <scheme val="minor"/>
    </font>
    <font>
      <sz val="11"/>
      <color rgb="FFFF0000"/>
      <name val="Calibri"/>
      <family val="2"/>
      <scheme val="minor"/>
    </font>
    <font>
      <sz val="11"/>
      <color rgb="FF000000"/>
      <name val="Calibri (Textkörper)"/>
    </font>
    <font>
      <sz val="11"/>
      <color rgb="FFFF0000"/>
      <name val="Calibri (Textkörper)"/>
    </font>
    <font>
      <sz val="11"/>
      <color theme="6" tint="-0.499984740745262"/>
      <name val="Calibri (Textkörper)"/>
    </font>
    <font>
      <sz val="11"/>
      <color theme="1"/>
      <name val="Calibri (Textkörper)"/>
    </font>
    <font>
      <sz val="11"/>
      <color theme="6" tint="-0.249977111117893"/>
      <name val="Calibri (Textkörper)"/>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2">
    <xf numFmtId="0" fontId="0" fillId="0" borderId="0"/>
    <xf numFmtId="0" fontId="2" fillId="0" borderId="0" applyNumberFormat="0" applyFill="0" applyBorder="0" applyAlignment="0" applyProtection="0"/>
  </cellStyleXfs>
  <cellXfs count="10">
    <xf numFmtId="0" fontId="0" fillId="0" borderId="0" xfId="0"/>
    <xf numFmtId="0" fontId="1" fillId="0" borderId="1" xfId="0" applyFont="1" applyBorder="1" applyAlignment="1">
      <alignment horizontal="center" vertical="top"/>
    </xf>
    <xf numFmtId="0" fontId="3" fillId="0" borderId="0" xfId="0" applyFont="1"/>
    <xf numFmtId="0" fontId="2" fillId="0" borderId="0" xfId="1"/>
    <xf numFmtId="0" fontId="4" fillId="0" borderId="0" xfId="0" applyFont="1"/>
    <xf numFmtId="0" fontId="5" fillId="0" borderId="0" xfId="0" applyFont="1"/>
    <xf numFmtId="0" fontId="7" fillId="0" borderId="0" xfId="0" applyFont="1"/>
    <xf numFmtId="0" fontId="8" fillId="0" borderId="0" xfId="0" applyFont="1"/>
    <xf numFmtId="0" fontId="9" fillId="0" borderId="0" xfId="0" applyFont="1"/>
    <xf numFmtId="0" fontId="1" fillId="0" borderId="2" xfId="0" applyFont="1" applyFill="1" applyBorder="1" applyAlignment="1">
      <alignment horizontal="center" vertical="top"/>
    </xf>
  </cellXfs>
  <cellStyles count="2">
    <cellStyle name="Link" xfId="1" builtinId="8"/>
    <cellStyle name="Standard"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wagtail/wagtail/pull/2763/commits/6b58a7104697b526797204cbb5f6364faf9c8f26" TargetMode="External"/><Relationship Id="rId2" Type="http://schemas.openxmlformats.org/officeDocument/2006/relationships/hyperlink" Target="https://github.com/wagtail/wagtail/pull/10447/files" TargetMode="External"/><Relationship Id="rId1" Type="http://schemas.openxmlformats.org/officeDocument/2006/relationships/hyperlink" Target="https://github.com/wagtail/wagtail/pull/8542/commits/580057df19cc1666188bc672ffc315901f94de00" TargetMode="External"/><Relationship Id="rId6" Type="http://schemas.openxmlformats.org/officeDocument/2006/relationships/hyperlink" Target="https://github.com/wagtail/wagtail/pull/3638/commits" TargetMode="External"/><Relationship Id="rId5" Type="http://schemas.openxmlformats.org/officeDocument/2006/relationships/hyperlink" Target="https://github.com/wagtail/wagtail/pull/7440/commits/597c7a112e34f5e66ae6f4235b613667e2b17a70" TargetMode="External"/><Relationship Id="rId4" Type="http://schemas.openxmlformats.org/officeDocument/2006/relationships/hyperlink" Target="https://github.com/wagtail/wagtail/pull/5861/commits/60aad0d971bbc57131a912c314504889390725c1"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github.com/wagtail/wagtail/commit/e19e1343ef7a0e2daa0b7b90c49f46d1f629e8d4" TargetMode="External"/><Relationship Id="rId2" Type="http://schemas.openxmlformats.org/officeDocument/2006/relationships/hyperlink" Target="https://github.com/wagtail/wagtail/pull/6741/commits/12d7509209f4d210587e44e5f9e36f90a7fee535" TargetMode="External"/><Relationship Id="rId1" Type="http://schemas.openxmlformats.org/officeDocument/2006/relationships/hyperlink" Target="https://github.com/wagtail/wagtail/pull/4418/commits/8738f62c82a14f3a088f2bd9178870a11164eb6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43"/>
  <sheetViews>
    <sheetView workbookViewId="0">
      <selection activeCell="G1" sqref="G1"/>
    </sheetView>
  </sheetViews>
  <sheetFormatPr baseColWidth="10" defaultColWidth="9" defaultRowHeight="15" x14ac:dyDescent="0.2"/>
  <cols>
    <col min="6" max="6" width="19.83203125" bestFit="1" customWidth="1"/>
  </cols>
  <sheetData>
    <row r="1" spans="1:8" x14ac:dyDescent="0.2">
      <c r="A1" s="1" t="s">
        <v>0</v>
      </c>
      <c r="B1" s="1" t="s">
        <v>1</v>
      </c>
      <c r="C1" s="1" t="s">
        <v>2</v>
      </c>
      <c r="D1" s="1" t="s">
        <v>3</v>
      </c>
      <c r="E1" s="1" t="s">
        <v>4</v>
      </c>
      <c r="F1" s="1" t="s">
        <v>5</v>
      </c>
      <c r="G1" s="2" t="s">
        <v>613</v>
      </c>
      <c r="H1" s="2" t="s">
        <v>484</v>
      </c>
    </row>
    <row r="2" spans="1:8" x14ac:dyDescent="0.2">
      <c r="A2">
        <v>2</v>
      </c>
      <c r="B2" t="s">
        <v>6</v>
      </c>
      <c r="C2" t="s">
        <v>7</v>
      </c>
      <c r="D2" t="s">
        <v>8</v>
      </c>
      <c r="E2" t="s">
        <v>9</v>
      </c>
      <c r="F2" t="s">
        <v>10</v>
      </c>
    </row>
    <row r="3" spans="1:8" x14ac:dyDescent="0.2">
      <c r="A3">
        <v>7</v>
      </c>
      <c r="B3" t="s">
        <v>11</v>
      </c>
      <c r="C3" t="s">
        <v>12</v>
      </c>
      <c r="D3" t="s">
        <v>8</v>
      </c>
      <c r="E3" t="s">
        <v>9</v>
      </c>
      <c r="F3" t="s">
        <v>10</v>
      </c>
    </row>
    <row r="4" spans="1:8" x14ac:dyDescent="0.2">
      <c r="A4">
        <v>9</v>
      </c>
      <c r="B4" t="s">
        <v>13</v>
      </c>
      <c r="C4" t="s">
        <v>14</v>
      </c>
      <c r="D4" t="s">
        <v>8</v>
      </c>
      <c r="E4" t="s">
        <v>9</v>
      </c>
      <c r="F4" s="8" t="s">
        <v>15</v>
      </c>
      <c r="G4" t="s">
        <v>485</v>
      </c>
    </row>
    <row r="5" spans="1:8" x14ac:dyDescent="0.2">
      <c r="A5">
        <v>10</v>
      </c>
      <c r="B5" t="s">
        <v>11</v>
      </c>
      <c r="C5" t="s">
        <v>16</v>
      </c>
      <c r="D5" t="s">
        <v>8</v>
      </c>
      <c r="E5" t="s">
        <v>9</v>
      </c>
      <c r="F5" t="s">
        <v>10</v>
      </c>
    </row>
    <row r="6" spans="1:8" x14ac:dyDescent="0.2">
      <c r="A6">
        <v>11</v>
      </c>
      <c r="B6" t="s">
        <v>11</v>
      </c>
      <c r="C6" t="s">
        <v>17</v>
      </c>
      <c r="D6" t="s">
        <v>8</v>
      </c>
      <c r="E6" t="s">
        <v>9</v>
      </c>
      <c r="F6" t="s">
        <v>10</v>
      </c>
    </row>
    <row r="7" spans="1:8" x14ac:dyDescent="0.2">
      <c r="A7">
        <v>14</v>
      </c>
      <c r="B7" t="s">
        <v>18</v>
      </c>
      <c r="C7" t="s">
        <v>19</v>
      </c>
      <c r="D7" t="s">
        <v>8</v>
      </c>
      <c r="E7" t="s">
        <v>9</v>
      </c>
      <c r="F7" t="s">
        <v>15</v>
      </c>
      <c r="G7" t="s">
        <v>486</v>
      </c>
      <c r="H7" t="s">
        <v>487</v>
      </c>
    </row>
    <row r="8" spans="1:8" x14ac:dyDescent="0.2">
      <c r="A8">
        <v>15</v>
      </c>
      <c r="B8" t="s">
        <v>6</v>
      </c>
      <c r="C8" t="s">
        <v>20</v>
      </c>
      <c r="D8" t="s">
        <v>8</v>
      </c>
      <c r="E8" t="s">
        <v>9</v>
      </c>
      <c r="F8" t="s">
        <v>10</v>
      </c>
    </row>
    <row r="9" spans="1:8" x14ac:dyDescent="0.2">
      <c r="A9">
        <v>30</v>
      </c>
      <c r="B9" t="s">
        <v>11</v>
      </c>
      <c r="C9" t="s">
        <v>21</v>
      </c>
      <c r="D9" t="s">
        <v>8</v>
      </c>
      <c r="E9" t="s">
        <v>9</v>
      </c>
      <c r="F9" t="s">
        <v>22</v>
      </c>
      <c r="G9" s="3" t="s">
        <v>488</v>
      </c>
      <c r="H9" t="s">
        <v>489</v>
      </c>
    </row>
    <row r="10" spans="1:8" x14ac:dyDescent="0.2">
      <c r="A10">
        <v>31</v>
      </c>
      <c r="B10" t="s">
        <v>11</v>
      </c>
      <c r="C10" t="s">
        <v>23</v>
      </c>
      <c r="D10" t="s">
        <v>8</v>
      </c>
      <c r="E10" t="s">
        <v>9</v>
      </c>
      <c r="F10" t="s">
        <v>22</v>
      </c>
      <c r="H10" t="s">
        <v>490</v>
      </c>
    </row>
    <row r="11" spans="1:8" x14ac:dyDescent="0.2">
      <c r="A11">
        <v>32</v>
      </c>
      <c r="B11" t="s">
        <v>11</v>
      </c>
      <c r="C11" t="s">
        <v>24</v>
      </c>
      <c r="D11" t="s">
        <v>8</v>
      </c>
      <c r="E11" t="s">
        <v>9</v>
      </c>
      <c r="F11" t="s">
        <v>22</v>
      </c>
      <c r="H11" t="s">
        <v>490</v>
      </c>
    </row>
    <row r="12" spans="1:8" x14ac:dyDescent="0.2">
      <c r="A12">
        <v>49</v>
      </c>
      <c r="B12" t="s">
        <v>25</v>
      </c>
      <c r="C12" t="s">
        <v>26</v>
      </c>
      <c r="D12" t="s">
        <v>8</v>
      </c>
      <c r="E12" t="s">
        <v>9</v>
      </c>
      <c r="F12" t="s">
        <v>10</v>
      </c>
    </row>
    <row r="13" spans="1:8" x14ac:dyDescent="0.2">
      <c r="A13">
        <v>50</v>
      </c>
      <c r="B13" t="s">
        <v>25</v>
      </c>
      <c r="C13" t="s">
        <v>27</v>
      </c>
      <c r="D13" t="s">
        <v>8</v>
      </c>
      <c r="E13" t="s">
        <v>9</v>
      </c>
      <c r="F13" t="s">
        <v>10</v>
      </c>
    </row>
    <row r="14" spans="1:8" x14ac:dyDescent="0.2">
      <c r="A14">
        <v>54</v>
      </c>
      <c r="B14" t="s">
        <v>28</v>
      </c>
      <c r="C14" t="s">
        <v>29</v>
      </c>
      <c r="D14" t="s">
        <v>8</v>
      </c>
      <c r="E14" t="s">
        <v>9</v>
      </c>
      <c r="F14" t="s">
        <v>10</v>
      </c>
    </row>
    <row r="15" spans="1:8" x14ac:dyDescent="0.2">
      <c r="A15">
        <v>58</v>
      </c>
      <c r="B15" t="s">
        <v>25</v>
      </c>
      <c r="C15" t="s">
        <v>30</v>
      </c>
      <c r="D15" t="s">
        <v>8</v>
      </c>
      <c r="E15" t="s">
        <v>9</v>
      </c>
      <c r="F15" t="s">
        <v>10</v>
      </c>
    </row>
    <row r="16" spans="1:8" x14ac:dyDescent="0.2">
      <c r="A16">
        <v>65</v>
      </c>
      <c r="B16" t="s">
        <v>11</v>
      </c>
      <c r="C16" t="s">
        <v>31</v>
      </c>
      <c r="D16" t="s">
        <v>8</v>
      </c>
      <c r="E16" t="s">
        <v>9</v>
      </c>
      <c r="F16" t="s">
        <v>22</v>
      </c>
      <c r="G16" s="3" t="s">
        <v>491</v>
      </c>
      <c r="H16" t="s">
        <v>492</v>
      </c>
    </row>
    <row r="17" spans="1:8" x14ac:dyDescent="0.2">
      <c r="A17">
        <v>67</v>
      </c>
      <c r="B17" t="s">
        <v>32</v>
      </c>
      <c r="C17" t="s">
        <v>33</v>
      </c>
      <c r="D17" t="s">
        <v>8</v>
      </c>
      <c r="E17" t="s">
        <v>9</v>
      </c>
      <c r="F17" t="s">
        <v>10</v>
      </c>
    </row>
    <row r="18" spans="1:8" x14ac:dyDescent="0.2">
      <c r="A18">
        <v>72</v>
      </c>
      <c r="B18" t="s">
        <v>11</v>
      </c>
      <c r="C18" t="s">
        <v>34</v>
      </c>
      <c r="D18" t="s">
        <v>8</v>
      </c>
      <c r="E18" t="s">
        <v>9</v>
      </c>
      <c r="F18" t="s">
        <v>10</v>
      </c>
    </row>
    <row r="19" spans="1:8" x14ac:dyDescent="0.2">
      <c r="A19">
        <v>75</v>
      </c>
      <c r="B19" t="s">
        <v>35</v>
      </c>
      <c r="C19" t="s">
        <v>36</v>
      </c>
      <c r="D19" t="s">
        <v>8</v>
      </c>
      <c r="E19" t="s">
        <v>9</v>
      </c>
      <c r="F19" t="s">
        <v>10</v>
      </c>
    </row>
    <row r="20" spans="1:8" x14ac:dyDescent="0.2">
      <c r="A20">
        <v>76</v>
      </c>
      <c r="B20" t="s">
        <v>25</v>
      </c>
      <c r="C20" t="s">
        <v>30</v>
      </c>
      <c r="D20" t="s">
        <v>8</v>
      </c>
      <c r="E20" t="s">
        <v>9</v>
      </c>
      <c r="F20" t="s">
        <v>10</v>
      </c>
    </row>
    <row r="21" spans="1:8" x14ac:dyDescent="0.2">
      <c r="A21">
        <v>77</v>
      </c>
      <c r="B21" t="s">
        <v>11</v>
      </c>
      <c r="C21" t="s">
        <v>37</v>
      </c>
      <c r="D21" t="s">
        <v>8</v>
      </c>
      <c r="E21" t="s">
        <v>9</v>
      </c>
      <c r="F21" t="s">
        <v>22</v>
      </c>
      <c r="G21" t="s">
        <v>493</v>
      </c>
      <c r="H21" t="s">
        <v>494</v>
      </c>
    </row>
    <row r="22" spans="1:8" x14ac:dyDescent="0.2">
      <c r="A22">
        <v>79</v>
      </c>
      <c r="B22" t="s">
        <v>38</v>
      </c>
      <c r="C22" t="s">
        <v>39</v>
      </c>
      <c r="D22" t="s">
        <v>8</v>
      </c>
      <c r="E22" t="s">
        <v>9</v>
      </c>
      <c r="F22" t="s">
        <v>15</v>
      </c>
      <c r="H22" t="s">
        <v>490</v>
      </c>
    </row>
    <row r="23" spans="1:8" x14ac:dyDescent="0.2">
      <c r="A23">
        <v>81</v>
      </c>
      <c r="B23" t="s">
        <v>40</v>
      </c>
      <c r="C23" t="s">
        <v>41</v>
      </c>
      <c r="D23" t="s">
        <v>8</v>
      </c>
      <c r="E23" t="s">
        <v>9</v>
      </c>
      <c r="F23" t="s">
        <v>10</v>
      </c>
    </row>
    <row r="24" spans="1:8" x14ac:dyDescent="0.2">
      <c r="A24">
        <v>82</v>
      </c>
      <c r="B24" t="s">
        <v>40</v>
      </c>
      <c r="C24" t="s">
        <v>42</v>
      </c>
      <c r="D24" t="s">
        <v>8</v>
      </c>
      <c r="E24" t="s">
        <v>9</v>
      </c>
      <c r="F24" t="s">
        <v>10</v>
      </c>
    </row>
    <row r="25" spans="1:8" x14ac:dyDescent="0.2">
      <c r="A25">
        <v>90</v>
      </c>
      <c r="B25" t="s">
        <v>11</v>
      </c>
      <c r="C25" t="s">
        <v>43</v>
      </c>
      <c r="D25" t="s">
        <v>8</v>
      </c>
      <c r="E25" t="s">
        <v>9</v>
      </c>
      <c r="F25" t="s">
        <v>10</v>
      </c>
    </row>
    <row r="26" spans="1:8" x14ac:dyDescent="0.2">
      <c r="A26">
        <v>91</v>
      </c>
      <c r="B26" t="s">
        <v>11</v>
      </c>
      <c r="C26" t="s">
        <v>43</v>
      </c>
      <c r="D26" t="s">
        <v>8</v>
      </c>
      <c r="E26" t="s">
        <v>9</v>
      </c>
      <c r="F26" t="s">
        <v>10</v>
      </c>
    </row>
    <row r="27" spans="1:8" x14ac:dyDescent="0.2">
      <c r="A27">
        <v>92</v>
      </c>
      <c r="B27" t="s">
        <v>11</v>
      </c>
      <c r="C27" t="s">
        <v>43</v>
      </c>
      <c r="D27" t="s">
        <v>8</v>
      </c>
      <c r="E27" t="s">
        <v>9</v>
      </c>
      <c r="F27" t="s">
        <v>10</v>
      </c>
    </row>
    <row r="28" spans="1:8" x14ac:dyDescent="0.2">
      <c r="A28">
        <v>93</v>
      </c>
      <c r="B28" t="s">
        <v>25</v>
      </c>
      <c r="C28" t="s">
        <v>44</v>
      </c>
      <c r="D28" t="s">
        <v>8</v>
      </c>
      <c r="E28" t="s">
        <v>9</v>
      </c>
      <c r="F28" t="s">
        <v>10</v>
      </c>
    </row>
    <row r="29" spans="1:8" x14ac:dyDescent="0.2">
      <c r="A29">
        <v>94</v>
      </c>
      <c r="B29" t="s">
        <v>45</v>
      </c>
      <c r="C29" t="s">
        <v>46</v>
      </c>
      <c r="D29" t="s">
        <v>8</v>
      </c>
      <c r="E29" t="s">
        <v>9</v>
      </c>
      <c r="F29" t="s">
        <v>10</v>
      </c>
      <c r="H29" t="s">
        <v>490</v>
      </c>
    </row>
    <row r="30" spans="1:8" x14ac:dyDescent="0.2">
      <c r="A30">
        <v>95</v>
      </c>
      <c r="B30" t="s">
        <v>11</v>
      </c>
      <c r="C30" t="s">
        <v>47</v>
      </c>
      <c r="D30" t="s">
        <v>8</v>
      </c>
      <c r="E30" t="s">
        <v>9</v>
      </c>
      <c r="F30" t="s">
        <v>10</v>
      </c>
      <c r="H30" t="s">
        <v>495</v>
      </c>
    </row>
    <row r="31" spans="1:8" x14ac:dyDescent="0.2">
      <c r="A31">
        <v>99</v>
      </c>
      <c r="B31" t="s">
        <v>6</v>
      </c>
      <c r="C31" t="s">
        <v>48</v>
      </c>
      <c r="D31" t="s">
        <v>49</v>
      </c>
      <c r="E31" t="s">
        <v>9</v>
      </c>
      <c r="F31" t="s">
        <v>10</v>
      </c>
      <c r="H31" t="s">
        <v>496</v>
      </c>
    </row>
    <row r="32" spans="1:8" x14ac:dyDescent="0.2">
      <c r="A32">
        <v>100</v>
      </c>
      <c r="B32" t="s">
        <v>6</v>
      </c>
      <c r="C32" t="s">
        <v>50</v>
      </c>
      <c r="D32" t="s">
        <v>49</v>
      </c>
      <c r="E32" t="s">
        <v>9</v>
      </c>
      <c r="F32" t="s">
        <v>10</v>
      </c>
      <c r="H32" t="s">
        <v>497</v>
      </c>
    </row>
    <row r="33" spans="1:8" x14ac:dyDescent="0.2">
      <c r="A33">
        <v>101</v>
      </c>
      <c r="B33" t="s">
        <v>11</v>
      </c>
      <c r="C33" t="s">
        <v>51</v>
      </c>
      <c r="D33" t="s">
        <v>49</v>
      </c>
      <c r="E33" t="s">
        <v>9</v>
      </c>
      <c r="F33" t="s">
        <v>10</v>
      </c>
      <c r="H33" t="s">
        <v>498</v>
      </c>
    </row>
    <row r="34" spans="1:8" x14ac:dyDescent="0.2">
      <c r="A34">
        <v>102</v>
      </c>
      <c r="B34" t="s">
        <v>11</v>
      </c>
      <c r="C34" t="s">
        <v>52</v>
      </c>
      <c r="D34" t="s">
        <v>49</v>
      </c>
      <c r="E34" t="s">
        <v>9</v>
      </c>
      <c r="F34" t="s">
        <v>10</v>
      </c>
      <c r="H34" t="s">
        <v>497</v>
      </c>
    </row>
    <row r="35" spans="1:8" x14ac:dyDescent="0.2">
      <c r="A35">
        <v>117</v>
      </c>
      <c r="B35" t="s">
        <v>45</v>
      </c>
      <c r="C35" t="s">
        <v>53</v>
      </c>
      <c r="D35" t="s">
        <v>49</v>
      </c>
      <c r="E35" t="s">
        <v>9</v>
      </c>
      <c r="F35" t="s">
        <v>10</v>
      </c>
      <c r="H35" t="s">
        <v>499</v>
      </c>
    </row>
    <row r="36" spans="1:8" x14ac:dyDescent="0.2">
      <c r="A36">
        <v>119</v>
      </c>
      <c r="B36" t="s">
        <v>45</v>
      </c>
      <c r="C36" t="s">
        <v>54</v>
      </c>
      <c r="D36" t="s">
        <v>49</v>
      </c>
      <c r="E36" t="s">
        <v>9</v>
      </c>
      <c r="F36" t="s">
        <v>10</v>
      </c>
      <c r="H36" t="s">
        <v>497</v>
      </c>
    </row>
    <row r="37" spans="1:8" x14ac:dyDescent="0.2">
      <c r="A37">
        <v>121</v>
      </c>
      <c r="B37" t="s">
        <v>32</v>
      </c>
      <c r="C37" t="s">
        <v>55</v>
      </c>
      <c r="D37" t="s">
        <v>49</v>
      </c>
      <c r="E37" t="s">
        <v>9</v>
      </c>
      <c r="F37" t="s">
        <v>10</v>
      </c>
      <c r="H37" t="s">
        <v>500</v>
      </c>
    </row>
    <row r="38" spans="1:8" x14ac:dyDescent="0.2">
      <c r="A38">
        <v>124</v>
      </c>
      <c r="B38" t="s">
        <v>11</v>
      </c>
      <c r="C38" t="s">
        <v>56</v>
      </c>
      <c r="D38" t="s">
        <v>49</v>
      </c>
      <c r="E38" t="s">
        <v>9</v>
      </c>
      <c r="F38" t="s">
        <v>10</v>
      </c>
      <c r="H38" t="s">
        <v>501</v>
      </c>
    </row>
    <row r="39" spans="1:8" x14ac:dyDescent="0.2">
      <c r="A39">
        <v>125</v>
      </c>
      <c r="B39" t="s">
        <v>11</v>
      </c>
      <c r="C39" t="s">
        <v>56</v>
      </c>
      <c r="D39" t="s">
        <v>49</v>
      </c>
      <c r="E39" t="s">
        <v>9</v>
      </c>
      <c r="F39" t="s">
        <v>10</v>
      </c>
      <c r="H39" t="s">
        <v>497</v>
      </c>
    </row>
    <row r="40" spans="1:8" x14ac:dyDescent="0.2">
      <c r="A40">
        <v>126</v>
      </c>
      <c r="B40" t="s">
        <v>57</v>
      </c>
      <c r="C40" t="s">
        <v>58</v>
      </c>
      <c r="D40" t="s">
        <v>49</v>
      </c>
      <c r="E40" t="s">
        <v>9</v>
      </c>
      <c r="F40" t="s">
        <v>59</v>
      </c>
      <c r="H40" s="4" t="s">
        <v>502</v>
      </c>
    </row>
    <row r="41" spans="1:8" x14ac:dyDescent="0.2">
      <c r="A41">
        <v>127</v>
      </c>
      <c r="B41" t="s">
        <v>57</v>
      </c>
      <c r="C41" t="s">
        <v>60</v>
      </c>
      <c r="D41" t="s">
        <v>49</v>
      </c>
      <c r="E41" t="s">
        <v>9</v>
      </c>
      <c r="F41" t="s">
        <v>59</v>
      </c>
      <c r="H41" t="s">
        <v>497</v>
      </c>
    </row>
    <row r="42" spans="1:8" x14ac:dyDescent="0.2">
      <c r="A42">
        <v>128</v>
      </c>
      <c r="B42" t="s">
        <v>61</v>
      </c>
      <c r="C42" t="s">
        <v>62</v>
      </c>
      <c r="D42" t="s">
        <v>49</v>
      </c>
      <c r="E42" t="s">
        <v>9</v>
      </c>
      <c r="F42" t="s">
        <v>15</v>
      </c>
      <c r="H42" s="4" t="s">
        <v>503</v>
      </c>
    </row>
    <row r="43" spans="1:8" x14ac:dyDescent="0.2">
      <c r="A43">
        <v>129</v>
      </c>
      <c r="B43" t="s">
        <v>61</v>
      </c>
      <c r="C43" t="s">
        <v>62</v>
      </c>
      <c r="D43" t="s">
        <v>49</v>
      </c>
      <c r="E43" t="s">
        <v>9</v>
      </c>
      <c r="F43" t="s">
        <v>15</v>
      </c>
      <c r="H43" t="s">
        <v>497</v>
      </c>
    </row>
    <row r="44" spans="1:8" x14ac:dyDescent="0.2">
      <c r="A44">
        <v>130</v>
      </c>
      <c r="B44" t="s">
        <v>63</v>
      </c>
      <c r="C44" t="s">
        <v>64</v>
      </c>
      <c r="D44" t="s">
        <v>49</v>
      </c>
      <c r="E44" t="s">
        <v>9</v>
      </c>
      <c r="F44" t="s">
        <v>10</v>
      </c>
      <c r="H44" t="s">
        <v>504</v>
      </c>
    </row>
    <row r="45" spans="1:8" x14ac:dyDescent="0.2">
      <c r="A45">
        <v>131</v>
      </c>
      <c r="B45" t="s">
        <v>63</v>
      </c>
      <c r="C45" t="s">
        <v>65</v>
      </c>
      <c r="D45" t="s">
        <v>49</v>
      </c>
      <c r="E45" t="s">
        <v>9</v>
      </c>
      <c r="F45" t="s">
        <v>10</v>
      </c>
      <c r="H45" t="s">
        <v>497</v>
      </c>
    </row>
    <row r="46" spans="1:8" x14ac:dyDescent="0.2">
      <c r="A46">
        <v>132</v>
      </c>
      <c r="B46" t="s">
        <v>66</v>
      </c>
      <c r="C46" t="s">
        <v>67</v>
      </c>
      <c r="D46" t="s">
        <v>49</v>
      </c>
      <c r="E46" t="s">
        <v>9</v>
      </c>
      <c r="F46" t="s">
        <v>22</v>
      </c>
      <c r="H46" s="4" t="s">
        <v>505</v>
      </c>
    </row>
    <row r="47" spans="1:8" x14ac:dyDescent="0.2">
      <c r="A47">
        <v>133</v>
      </c>
      <c r="B47" t="s">
        <v>66</v>
      </c>
      <c r="C47" t="s">
        <v>68</v>
      </c>
      <c r="D47" t="s">
        <v>49</v>
      </c>
      <c r="E47" t="s">
        <v>9</v>
      </c>
      <c r="F47" t="s">
        <v>22</v>
      </c>
      <c r="H47" t="s">
        <v>497</v>
      </c>
    </row>
    <row r="48" spans="1:8" x14ac:dyDescent="0.2">
      <c r="A48">
        <v>134</v>
      </c>
      <c r="B48" t="s">
        <v>11</v>
      </c>
      <c r="C48" t="s">
        <v>69</v>
      </c>
      <c r="D48" t="s">
        <v>49</v>
      </c>
      <c r="E48" t="s">
        <v>9</v>
      </c>
      <c r="F48" t="s">
        <v>10</v>
      </c>
      <c r="H48" t="s">
        <v>506</v>
      </c>
    </row>
    <row r="49" spans="1:8" x14ac:dyDescent="0.2">
      <c r="A49">
        <v>135</v>
      </c>
      <c r="B49" t="s">
        <v>11</v>
      </c>
      <c r="C49" t="s">
        <v>69</v>
      </c>
      <c r="D49" t="s">
        <v>49</v>
      </c>
      <c r="E49" t="s">
        <v>9</v>
      </c>
      <c r="F49" t="s">
        <v>10</v>
      </c>
      <c r="H49" t="s">
        <v>497</v>
      </c>
    </row>
    <row r="50" spans="1:8" x14ac:dyDescent="0.2">
      <c r="A50">
        <v>136</v>
      </c>
      <c r="B50" t="s">
        <v>70</v>
      </c>
      <c r="C50" t="s">
        <v>71</v>
      </c>
      <c r="D50" t="s">
        <v>49</v>
      </c>
      <c r="E50" t="s">
        <v>9</v>
      </c>
      <c r="F50" t="s">
        <v>15</v>
      </c>
      <c r="H50" s="4" t="s">
        <v>507</v>
      </c>
    </row>
    <row r="51" spans="1:8" x14ac:dyDescent="0.2">
      <c r="A51">
        <v>137</v>
      </c>
      <c r="B51" t="s">
        <v>70</v>
      </c>
      <c r="C51" t="s">
        <v>72</v>
      </c>
      <c r="D51" t="s">
        <v>49</v>
      </c>
      <c r="E51" t="s">
        <v>9</v>
      </c>
      <c r="F51" t="s">
        <v>15</v>
      </c>
      <c r="H51" t="s">
        <v>497</v>
      </c>
    </row>
    <row r="52" spans="1:8" x14ac:dyDescent="0.2">
      <c r="A52">
        <v>139</v>
      </c>
      <c r="B52" t="s">
        <v>73</v>
      </c>
      <c r="C52" t="s">
        <v>74</v>
      </c>
      <c r="D52" t="s">
        <v>75</v>
      </c>
      <c r="E52" t="s">
        <v>9</v>
      </c>
      <c r="F52" t="s">
        <v>76</v>
      </c>
      <c r="G52" t="s">
        <v>508</v>
      </c>
      <c r="H52" t="s">
        <v>509</v>
      </c>
    </row>
    <row r="53" spans="1:8" x14ac:dyDescent="0.2">
      <c r="A53">
        <v>141</v>
      </c>
      <c r="B53" t="s">
        <v>25</v>
      </c>
      <c r="C53" t="s">
        <v>77</v>
      </c>
      <c r="D53" t="s">
        <v>75</v>
      </c>
      <c r="E53" t="s">
        <v>9</v>
      </c>
      <c r="F53" t="s">
        <v>10</v>
      </c>
      <c r="H53" t="s">
        <v>510</v>
      </c>
    </row>
    <row r="54" spans="1:8" x14ac:dyDescent="0.2">
      <c r="A54">
        <v>142</v>
      </c>
      <c r="B54" t="s">
        <v>78</v>
      </c>
      <c r="C54" t="s">
        <v>79</v>
      </c>
      <c r="D54" t="s">
        <v>75</v>
      </c>
      <c r="E54" t="s">
        <v>9</v>
      </c>
      <c r="F54" t="s">
        <v>10</v>
      </c>
      <c r="H54" t="s">
        <v>511</v>
      </c>
    </row>
    <row r="55" spans="1:8" x14ac:dyDescent="0.2">
      <c r="A55">
        <v>144</v>
      </c>
      <c r="B55" t="s">
        <v>80</v>
      </c>
      <c r="C55" t="s">
        <v>81</v>
      </c>
      <c r="D55" t="s">
        <v>75</v>
      </c>
      <c r="E55" t="s">
        <v>9</v>
      </c>
      <c r="F55" s="8" t="s">
        <v>15</v>
      </c>
      <c r="G55" s="3" t="s">
        <v>512</v>
      </c>
      <c r="H55" t="s">
        <v>513</v>
      </c>
    </row>
    <row r="56" spans="1:8" x14ac:dyDescent="0.2">
      <c r="A56">
        <v>145</v>
      </c>
      <c r="B56" t="s">
        <v>11</v>
      </c>
      <c r="C56" t="s">
        <v>82</v>
      </c>
      <c r="D56" t="s">
        <v>75</v>
      </c>
      <c r="E56" t="s">
        <v>9</v>
      </c>
      <c r="F56" t="s">
        <v>10</v>
      </c>
      <c r="H56" t="s">
        <v>506</v>
      </c>
    </row>
    <row r="57" spans="1:8" x14ac:dyDescent="0.2">
      <c r="A57">
        <v>146</v>
      </c>
      <c r="B57" t="s">
        <v>11</v>
      </c>
      <c r="C57" t="s">
        <v>83</v>
      </c>
      <c r="D57" t="s">
        <v>75</v>
      </c>
      <c r="E57" t="s">
        <v>9</v>
      </c>
      <c r="F57" t="s">
        <v>10</v>
      </c>
      <c r="H57" t="s">
        <v>506</v>
      </c>
    </row>
    <row r="58" spans="1:8" x14ac:dyDescent="0.2">
      <c r="A58">
        <v>147</v>
      </c>
      <c r="B58" t="s">
        <v>11</v>
      </c>
      <c r="C58" t="s">
        <v>83</v>
      </c>
      <c r="D58" t="s">
        <v>75</v>
      </c>
      <c r="E58" t="s">
        <v>9</v>
      </c>
      <c r="F58" t="s">
        <v>10</v>
      </c>
      <c r="H58" t="s">
        <v>490</v>
      </c>
    </row>
    <row r="59" spans="1:8" x14ac:dyDescent="0.2">
      <c r="A59">
        <v>148</v>
      </c>
      <c r="B59" t="s">
        <v>11</v>
      </c>
      <c r="C59" t="s">
        <v>83</v>
      </c>
      <c r="D59" t="s">
        <v>75</v>
      </c>
      <c r="E59" t="s">
        <v>9</v>
      </c>
      <c r="F59" t="s">
        <v>10</v>
      </c>
      <c r="H59" t="s">
        <v>490</v>
      </c>
    </row>
    <row r="60" spans="1:8" x14ac:dyDescent="0.2">
      <c r="A60">
        <v>149</v>
      </c>
      <c r="B60" t="s">
        <v>63</v>
      </c>
      <c r="C60" t="s">
        <v>84</v>
      </c>
      <c r="D60" t="s">
        <v>75</v>
      </c>
      <c r="E60" t="s">
        <v>9</v>
      </c>
      <c r="F60" t="s">
        <v>10</v>
      </c>
      <c r="H60" t="s">
        <v>514</v>
      </c>
    </row>
    <row r="61" spans="1:8" x14ac:dyDescent="0.2">
      <c r="A61">
        <v>150</v>
      </c>
      <c r="B61" t="s">
        <v>40</v>
      </c>
      <c r="C61" t="s">
        <v>85</v>
      </c>
      <c r="D61" t="s">
        <v>75</v>
      </c>
      <c r="E61" t="s">
        <v>9</v>
      </c>
      <c r="F61" t="s">
        <v>10</v>
      </c>
      <c r="H61" t="s">
        <v>515</v>
      </c>
    </row>
    <row r="62" spans="1:8" x14ac:dyDescent="0.2">
      <c r="A62">
        <v>151</v>
      </c>
      <c r="B62" t="s">
        <v>11</v>
      </c>
      <c r="C62" t="s">
        <v>85</v>
      </c>
      <c r="D62" t="s">
        <v>75</v>
      </c>
      <c r="E62" t="s">
        <v>9</v>
      </c>
      <c r="F62" t="s">
        <v>10</v>
      </c>
      <c r="H62" t="s">
        <v>490</v>
      </c>
    </row>
    <row r="63" spans="1:8" x14ac:dyDescent="0.2">
      <c r="A63">
        <v>152</v>
      </c>
      <c r="B63" t="s">
        <v>11</v>
      </c>
      <c r="C63" t="s">
        <v>85</v>
      </c>
      <c r="D63" t="s">
        <v>75</v>
      </c>
      <c r="E63" t="s">
        <v>9</v>
      </c>
      <c r="F63" t="s">
        <v>10</v>
      </c>
      <c r="H63" t="s">
        <v>490</v>
      </c>
    </row>
    <row r="64" spans="1:8" x14ac:dyDescent="0.2">
      <c r="A64">
        <v>153</v>
      </c>
      <c r="B64" t="s">
        <v>13</v>
      </c>
      <c r="C64" t="s">
        <v>86</v>
      </c>
      <c r="D64" t="s">
        <v>75</v>
      </c>
      <c r="E64" t="s">
        <v>9</v>
      </c>
      <c r="F64" t="s">
        <v>10</v>
      </c>
      <c r="H64" t="s">
        <v>516</v>
      </c>
    </row>
    <row r="65" spans="1:8" x14ac:dyDescent="0.2">
      <c r="A65">
        <v>158</v>
      </c>
      <c r="B65" t="s">
        <v>40</v>
      </c>
      <c r="C65" t="s">
        <v>87</v>
      </c>
      <c r="D65" t="s">
        <v>75</v>
      </c>
      <c r="E65" t="s">
        <v>9</v>
      </c>
      <c r="F65" t="s">
        <v>10</v>
      </c>
      <c r="H65" t="s">
        <v>517</v>
      </c>
    </row>
    <row r="66" spans="1:8" x14ac:dyDescent="0.2">
      <c r="A66">
        <v>159</v>
      </c>
      <c r="B66" t="s">
        <v>11</v>
      </c>
      <c r="C66" t="s">
        <v>87</v>
      </c>
      <c r="D66" t="s">
        <v>75</v>
      </c>
      <c r="E66" t="s">
        <v>9</v>
      </c>
      <c r="F66" t="s">
        <v>10</v>
      </c>
      <c r="H66" t="s">
        <v>490</v>
      </c>
    </row>
    <row r="67" spans="1:8" x14ac:dyDescent="0.2">
      <c r="A67">
        <v>160</v>
      </c>
      <c r="B67" t="s">
        <v>80</v>
      </c>
      <c r="C67" t="s">
        <v>88</v>
      </c>
      <c r="D67" t="s">
        <v>75</v>
      </c>
      <c r="E67" t="s">
        <v>9</v>
      </c>
      <c r="F67" t="s">
        <v>10</v>
      </c>
      <c r="H67" t="s">
        <v>518</v>
      </c>
    </row>
    <row r="68" spans="1:8" x14ac:dyDescent="0.2">
      <c r="A68">
        <v>161</v>
      </c>
      <c r="B68" t="s">
        <v>11</v>
      </c>
      <c r="C68" t="s">
        <v>89</v>
      </c>
      <c r="D68" t="s">
        <v>75</v>
      </c>
      <c r="E68" t="s">
        <v>9</v>
      </c>
      <c r="F68" t="s">
        <v>10</v>
      </c>
      <c r="H68" t="s">
        <v>490</v>
      </c>
    </row>
    <row r="69" spans="1:8" x14ac:dyDescent="0.2">
      <c r="A69">
        <v>162</v>
      </c>
      <c r="B69" t="s">
        <v>90</v>
      </c>
      <c r="C69" t="s">
        <v>91</v>
      </c>
      <c r="D69" t="s">
        <v>75</v>
      </c>
      <c r="E69" t="s">
        <v>9</v>
      </c>
      <c r="F69" t="s">
        <v>10</v>
      </c>
      <c r="H69" t="s">
        <v>490</v>
      </c>
    </row>
    <row r="70" spans="1:8" x14ac:dyDescent="0.2">
      <c r="A70">
        <v>163</v>
      </c>
      <c r="B70" t="s">
        <v>92</v>
      </c>
      <c r="C70" t="s">
        <v>91</v>
      </c>
      <c r="D70" t="s">
        <v>75</v>
      </c>
      <c r="E70" t="s">
        <v>9</v>
      </c>
      <c r="F70" t="s">
        <v>10</v>
      </c>
      <c r="H70" t="s">
        <v>490</v>
      </c>
    </row>
    <row r="71" spans="1:8" x14ac:dyDescent="0.2">
      <c r="A71">
        <v>164</v>
      </c>
      <c r="B71" t="s">
        <v>90</v>
      </c>
      <c r="C71" t="s">
        <v>93</v>
      </c>
      <c r="D71" t="s">
        <v>75</v>
      </c>
      <c r="E71" t="s">
        <v>9</v>
      </c>
      <c r="F71" t="s">
        <v>10</v>
      </c>
      <c r="H71" t="s">
        <v>490</v>
      </c>
    </row>
    <row r="72" spans="1:8" x14ac:dyDescent="0.2">
      <c r="A72">
        <v>165</v>
      </c>
      <c r="B72" t="s">
        <v>80</v>
      </c>
      <c r="C72" t="s">
        <v>94</v>
      </c>
      <c r="D72" t="s">
        <v>75</v>
      </c>
      <c r="E72" t="s">
        <v>9</v>
      </c>
      <c r="F72" t="s">
        <v>15</v>
      </c>
      <c r="G72" s="3" t="s">
        <v>519</v>
      </c>
      <c r="H72" t="s">
        <v>520</v>
      </c>
    </row>
    <row r="73" spans="1:8" x14ac:dyDescent="0.2">
      <c r="A73">
        <v>167</v>
      </c>
      <c r="B73" t="s">
        <v>95</v>
      </c>
      <c r="C73" t="s">
        <v>96</v>
      </c>
      <c r="D73" t="s">
        <v>75</v>
      </c>
      <c r="E73" t="s">
        <v>9</v>
      </c>
      <c r="F73" t="s">
        <v>10</v>
      </c>
      <c r="H73" t="s">
        <v>521</v>
      </c>
    </row>
    <row r="74" spans="1:8" x14ac:dyDescent="0.2">
      <c r="A74">
        <v>168</v>
      </c>
      <c r="B74" t="s">
        <v>25</v>
      </c>
      <c r="C74" t="s">
        <v>96</v>
      </c>
      <c r="D74" t="s">
        <v>75</v>
      </c>
      <c r="E74" t="s">
        <v>9</v>
      </c>
      <c r="F74" t="s">
        <v>10</v>
      </c>
      <c r="H74" t="s">
        <v>490</v>
      </c>
    </row>
    <row r="75" spans="1:8" x14ac:dyDescent="0.2">
      <c r="A75">
        <v>173</v>
      </c>
      <c r="B75" t="s">
        <v>97</v>
      </c>
      <c r="C75" t="s">
        <v>98</v>
      </c>
      <c r="D75" t="s">
        <v>75</v>
      </c>
      <c r="E75" t="s">
        <v>9</v>
      </c>
      <c r="F75" s="8" t="s">
        <v>22</v>
      </c>
      <c r="G75" s="3" t="s">
        <v>522</v>
      </c>
      <c r="H75" t="s">
        <v>523</v>
      </c>
    </row>
    <row r="76" spans="1:8" x14ac:dyDescent="0.2">
      <c r="A76">
        <v>179</v>
      </c>
      <c r="B76" t="s">
        <v>11</v>
      </c>
      <c r="C76" t="s">
        <v>99</v>
      </c>
      <c r="D76" t="s">
        <v>75</v>
      </c>
      <c r="E76" t="s">
        <v>9</v>
      </c>
      <c r="F76" t="s">
        <v>10</v>
      </c>
      <c r="H76" t="s">
        <v>524</v>
      </c>
    </row>
    <row r="77" spans="1:8" x14ac:dyDescent="0.2">
      <c r="A77">
        <v>180</v>
      </c>
      <c r="B77" t="s">
        <v>100</v>
      </c>
      <c r="C77" t="s">
        <v>101</v>
      </c>
      <c r="D77" t="s">
        <v>75</v>
      </c>
      <c r="E77" t="s">
        <v>9</v>
      </c>
      <c r="F77" t="s">
        <v>10</v>
      </c>
      <c r="H77" t="s">
        <v>525</v>
      </c>
    </row>
    <row r="78" spans="1:8" x14ac:dyDescent="0.2">
      <c r="A78">
        <v>181</v>
      </c>
      <c r="B78" t="s">
        <v>11</v>
      </c>
      <c r="C78" t="s">
        <v>102</v>
      </c>
      <c r="D78" t="s">
        <v>75</v>
      </c>
      <c r="E78" t="s">
        <v>9</v>
      </c>
      <c r="F78" t="s">
        <v>10</v>
      </c>
      <c r="H78" t="s">
        <v>526</v>
      </c>
    </row>
    <row r="79" spans="1:8" x14ac:dyDescent="0.2">
      <c r="A79">
        <v>182</v>
      </c>
      <c r="B79" t="s">
        <v>11</v>
      </c>
      <c r="C79" t="s">
        <v>103</v>
      </c>
      <c r="D79" t="s">
        <v>75</v>
      </c>
      <c r="E79" t="s">
        <v>9</v>
      </c>
      <c r="F79" t="s">
        <v>10</v>
      </c>
      <c r="H79" t="s">
        <v>527</v>
      </c>
    </row>
    <row r="80" spans="1:8" x14ac:dyDescent="0.2">
      <c r="A80">
        <v>236</v>
      </c>
      <c r="B80" t="s">
        <v>11</v>
      </c>
      <c r="C80" t="s">
        <v>104</v>
      </c>
      <c r="D80" t="s">
        <v>75</v>
      </c>
      <c r="E80" t="s">
        <v>9</v>
      </c>
      <c r="F80" t="s">
        <v>10</v>
      </c>
      <c r="H80" t="s">
        <v>528</v>
      </c>
    </row>
    <row r="81" spans="1:8" x14ac:dyDescent="0.2">
      <c r="A81">
        <v>237</v>
      </c>
      <c r="B81" t="s">
        <v>11</v>
      </c>
      <c r="C81" t="s">
        <v>104</v>
      </c>
      <c r="D81" t="s">
        <v>75</v>
      </c>
      <c r="E81" t="s">
        <v>9</v>
      </c>
      <c r="F81" t="s">
        <v>10</v>
      </c>
      <c r="H81" t="s">
        <v>490</v>
      </c>
    </row>
    <row r="82" spans="1:8" x14ac:dyDescent="0.2">
      <c r="A82">
        <v>238</v>
      </c>
      <c r="B82" t="s">
        <v>11</v>
      </c>
      <c r="C82" t="s">
        <v>104</v>
      </c>
      <c r="D82" t="s">
        <v>75</v>
      </c>
      <c r="E82" t="s">
        <v>9</v>
      </c>
      <c r="F82" t="s">
        <v>10</v>
      </c>
      <c r="H82" t="s">
        <v>490</v>
      </c>
    </row>
    <row r="83" spans="1:8" x14ac:dyDescent="0.2">
      <c r="A83">
        <v>279</v>
      </c>
      <c r="B83" t="s">
        <v>32</v>
      </c>
      <c r="C83" t="s">
        <v>105</v>
      </c>
      <c r="D83" t="s">
        <v>75</v>
      </c>
      <c r="E83" t="s">
        <v>9</v>
      </c>
      <c r="F83" t="s">
        <v>10</v>
      </c>
      <c r="H83" t="s">
        <v>529</v>
      </c>
    </row>
    <row r="84" spans="1:8" x14ac:dyDescent="0.2">
      <c r="A84">
        <v>287</v>
      </c>
      <c r="B84" t="s">
        <v>6</v>
      </c>
      <c r="C84" t="s">
        <v>106</v>
      </c>
      <c r="D84" t="s">
        <v>75</v>
      </c>
      <c r="E84" t="s">
        <v>9</v>
      </c>
      <c r="F84" t="s">
        <v>10</v>
      </c>
      <c r="H84" t="s">
        <v>530</v>
      </c>
    </row>
    <row r="85" spans="1:8" x14ac:dyDescent="0.2">
      <c r="A85">
        <v>304</v>
      </c>
      <c r="B85" t="s">
        <v>45</v>
      </c>
      <c r="C85" t="s">
        <v>107</v>
      </c>
      <c r="D85" t="s">
        <v>75</v>
      </c>
      <c r="E85" t="s">
        <v>9</v>
      </c>
      <c r="F85" t="s">
        <v>10</v>
      </c>
      <c r="H85" t="s">
        <v>531</v>
      </c>
    </row>
    <row r="86" spans="1:8" x14ac:dyDescent="0.2">
      <c r="A86">
        <v>313</v>
      </c>
      <c r="B86" t="s">
        <v>40</v>
      </c>
      <c r="C86" t="s">
        <v>108</v>
      </c>
      <c r="D86" t="s">
        <v>75</v>
      </c>
      <c r="E86" t="s">
        <v>9</v>
      </c>
      <c r="F86" t="s">
        <v>10</v>
      </c>
      <c r="H86" t="s">
        <v>532</v>
      </c>
    </row>
    <row r="87" spans="1:8" x14ac:dyDescent="0.2">
      <c r="A87">
        <v>314</v>
      </c>
      <c r="B87" t="s">
        <v>11</v>
      </c>
      <c r="C87" t="s">
        <v>109</v>
      </c>
      <c r="D87" t="s">
        <v>75</v>
      </c>
      <c r="E87" t="s">
        <v>9</v>
      </c>
      <c r="F87" t="s">
        <v>10</v>
      </c>
      <c r="H87" t="s">
        <v>490</v>
      </c>
    </row>
    <row r="88" spans="1:8" x14ac:dyDescent="0.2">
      <c r="A88">
        <v>315</v>
      </c>
      <c r="B88" t="s">
        <v>25</v>
      </c>
      <c r="C88" t="s">
        <v>110</v>
      </c>
      <c r="D88" t="s">
        <v>75</v>
      </c>
      <c r="E88" t="s">
        <v>9</v>
      </c>
      <c r="F88" t="s">
        <v>10</v>
      </c>
      <c r="H88" t="s">
        <v>490</v>
      </c>
    </row>
    <row r="89" spans="1:8" x14ac:dyDescent="0.2">
      <c r="A89">
        <v>316</v>
      </c>
      <c r="B89" t="s">
        <v>25</v>
      </c>
      <c r="C89" t="s">
        <v>111</v>
      </c>
      <c r="D89" t="s">
        <v>75</v>
      </c>
      <c r="E89" t="s">
        <v>9</v>
      </c>
      <c r="F89" t="s">
        <v>10</v>
      </c>
      <c r="H89" t="s">
        <v>533</v>
      </c>
    </row>
    <row r="90" spans="1:8" x14ac:dyDescent="0.2">
      <c r="A90">
        <v>317</v>
      </c>
      <c r="B90" t="s">
        <v>11</v>
      </c>
      <c r="C90" t="s">
        <v>112</v>
      </c>
      <c r="D90" t="s">
        <v>75</v>
      </c>
      <c r="E90" t="s">
        <v>9</v>
      </c>
      <c r="F90" t="s">
        <v>10</v>
      </c>
      <c r="H90" t="s">
        <v>534</v>
      </c>
    </row>
    <row r="91" spans="1:8" x14ac:dyDescent="0.2">
      <c r="A91">
        <v>322</v>
      </c>
      <c r="B91" t="s">
        <v>11</v>
      </c>
      <c r="C91" t="s">
        <v>113</v>
      </c>
      <c r="D91" t="s">
        <v>75</v>
      </c>
      <c r="E91" t="s">
        <v>9</v>
      </c>
      <c r="F91" t="s">
        <v>10</v>
      </c>
      <c r="H91" t="s">
        <v>535</v>
      </c>
    </row>
    <row r="92" spans="1:8" x14ac:dyDescent="0.2">
      <c r="A92">
        <v>323</v>
      </c>
      <c r="B92" t="s">
        <v>114</v>
      </c>
      <c r="C92" t="s">
        <v>115</v>
      </c>
      <c r="D92" t="s">
        <v>75</v>
      </c>
      <c r="E92" t="s">
        <v>9</v>
      </c>
      <c r="F92" t="s">
        <v>10</v>
      </c>
      <c r="H92" t="s">
        <v>536</v>
      </c>
    </row>
    <row r="93" spans="1:8" x14ac:dyDescent="0.2">
      <c r="A93">
        <v>324</v>
      </c>
      <c r="B93" t="s">
        <v>116</v>
      </c>
      <c r="C93" t="s">
        <v>117</v>
      </c>
      <c r="D93" t="s">
        <v>75</v>
      </c>
      <c r="E93" t="s">
        <v>9</v>
      </c>
      <c r="F93" t="s">
        <v>10</v>
      </c>
      <c r="H93" t="s">
        <v>537</v>
      </c>
    </row>
    <row r="94" spans="1:8" x14ac:dyDescent="0.2">
      <c r="A94">
        <v>325</v>
      </c>
      <c r="B94" t="s">
        <v>116</v>
      </c>
      <c r="C94" t="s">
        <v>118</v>
      </c>
      <c r="D94" t="s">
        <v>75</v>
      </c>
      <c r="E94" t="s">
        <v>9</v>
      </c>
      <c r="F94" t="s">
        <v>10</v>
      </c>
      <c r="H94" t="s">
        <v>490</v>
      </c>
    </row>
    <row r="95" spans="1:8" x14ac:dyDescent="0.2">
      <c r="A95">
        <v>1</v>
      </c>
      <c r="B95" t="s">
        <v>119</v>
      </c>
      <c r="C95" t="s">
        <v>120</v>
      </c>
      <c r="D95" t="s">
        <v>8</v>
      </c>
      <c r="E95" t="str">
        <f>HYPERLINK("https://github.com/wagtail/wagtail/issues/285", "open")</f>
        <v>open</v>
      </c>
      <c r="F95" t="s">
        <v>10</v>
      </c>
      <c r="H95" t="s">
        <v>538</v>
      </c>
    </row>
    <row r="96" spans="1:8" x14ac:dyDescent="0.2">
      <c r="A96">
        <v>3</v>
      </c>
      <c r="B96" t="s">
        <v>121</v>
      </c>
      <c r="C96" t="s">
        <v>122</v>
      </c>
      <c r="D96" t="s">
        <v>8</v>
      </c>
      <c r="E96" t="str">
        <f>HYPERLINK("https://github.com/wagtail/wagtail/issues/839", "open")</f>
        <v>open</v>
      </c>
      <c r="F96" t="s">
        <v>10</v>
      </c>
      <c r="H96" t="s">
        <v>539</v>
      </c>
    </row>
    <row r="97" spans="1:9" x14ac:dyDescent="0.2">
      <c r="A97">
        <v>5</v>
      </c>
      <c r="B97" t="s">
        <v>123</v>
      </c>
      <c r="C97" t="s">
        <v>124</v>
      </c>
      <c r="D97" t="s">
        <v>8</v>
      </c>
      <c r="E97" t="str">
        <f>HYPERLINK("https://github.com/wagtail/wagtail/issues/983", "open")</f>
        <v>open</v>
      </c>
      <c r="F97" t="s">
        <v>10</v>
      </c>
      <c r="H97" t="s">
        <v>540</v>
      </c>
    </row>
    <row r="98" spans="1:9" x14ac:dyDescent="0.2">
      <c r="A98">
        <v>6</v>
      </c>
      <c r="B98" t="s">
        <v>125</v>
      </c>
      <c r="C98" t="s">
        <v>126</v>
      </c>
      <c r="D98" t="s">
        <v>8</v>
      </c>
      <c r="E98" t="str">
        <f>HYPERLINK("https://github.com/wagtail/wagtail/issues/983", "open")</f>
        <v>open</v>
      </c>
      <c r="F98" t="s">
        <v>10</v>
      </c>
      <c r="H98" t="s">
        <v>541</v>
      </c>
    </row>
    <row r="99" spans="1:9" x14ac:dyDescent="0.2">
      <c r="A99">
        <v>7</v>
      </c>
      <c r="B99" t="s">
        <v>123</v>
      </c>
      <c r="C99" t="s">
        <v>127</v>
      </c>
      <c r="D99" t="s">
        <v>8</v>
      </c>
      <c r="E99" t="str">
        <f>HYPERLINK("https://github.com/wagtail/wagtail/pull/1447", "open")</f>
        <v>open</v>
      </c>
      <c r="F99" t="s">
        <v>542</v>
      </c>
      <c r="H99" t="s">
        <v>543</v>
      </c>
      <c r="I99" t="s">
        <v>548</v>
      </c>
    </row>
    <row r="100" spans="1:9" x14ac:dyDescent="0.2">
      <c r="A100">
        <v>8</v>
      </c>
      <c r="B100" t="s">
        <v>128</v>
      </c>
      <c r="C100" t="s">
        <v>127</v>
      </c>
      <c r="D100" t="s">
        <v>8</v>
      </c>
      <c r="E100" t="str">
        <f>HYPERLINK("https://github.com/wagtail/wagtail/pull/1447", "open")</f>
        <v>open</v>
      </c>
      <c r="F100" t="s">
        <v>10</v>
      </c>
      <c r="H100" t="s">
        <v>490</v>
      </c>
    </row>
    <row r="101" spans="1:9" x14ac:dyDescent="0.2">
      <c r="A101">
        <v>9</v>
      </c>
      <c r="B101" t="s">
        <v>123</v>
      </c>
      <c r="C101" t="s">
        <v>129</v>
      </c>
      <c r="D101" t="s">
        <v>8</v>
      </c>
      <c r="E101" t="str">
        <f>HYPERLINK("https://github.com/wagtail/wagtail/issues/1525", "open")</f>
        <v>open</v>
      </c>
      <c r="F101" t="s">
        <v>10</v>
      </c>
      <c r="H101" t="s">
        <v>544</v>
      </c>
    </row>
    <row r="102" spans="1:9" x14ac:dyDescent="0.2">
      <c r="A102">
        <v>10</v>
      </c>
      <c r="B102" t="s">
        <v>125</v>
      </c>
      <c r="C102" t="s">
        <v>130</v>
      </c>
      <c r="D102" t="s">
        <v>8</v>
      </c>
      <c r="E102" t="str">
        <f>HYPERLINK("https://github.com/wagtail/wagtail/issues/1525", "open")</f>
        <v>open</v>
      </c>
      <c r="F102" t="s">
        <v>10</v>
      </c>
      <c r="H102" t="s">
        <v>545</v>
      </c>
    </row>
    <row r="103" spans="1:9" x14ac:dyDescent="0.2">
      <c r="A103">
        <v>13</v>
      </c>
      <c r="B103" t="s">
        <v>131</v>
      </c>
      <c r="C103" t="s">
        <v>132</v>
      </c>
      <c r="D103" t="s">
        <v>8</v>
      </c>
      <c r="E103" t="str">
        <f>HYPERLINK("https://github.com/wagtail/wagtail/pull/2189", "open")</f>
        <v>open</v>
      </c>
      <c r="F103" t="s">
        <v>542</v>
      </c>
      <c r="H103" t="s">
        <v>547</v>
      </c>
      <c r="I103" t="s">
        <v>546</v>
      </c>
    </row>
    <row r="104" spans="1:9" x14ac:dyDescent="0.2">
      <c r="A104">
        <v>14</v>
      </c>
      <c r="B104" t="s">
        <v>131</v>
      </c>
      <c r="C104" t="s">
        <v>133</v>
      </c>
      <c r="D104" t="s">
        <v>8</v>
      </c>
      <c r="E104" t="str">
        <f>HYPERLINK("https://github.com/wagtail/wagtail/issues/2349", "open")</f>
        <v>open</v>
      </c>
      <c r="F104" t="s">
        <v>10</v>
      </c>
      <c r="H104" t="s">
        <v>549</v>
      </c>
    </row>
    <row r="105" spans="1:9" x14ac:dyDescent="0.2">
      <c r="A105">
        <v>17</v>
      </c>
      <c r="B105" t="s">
        <v>134</v>
      </c>
      <c r="C105" t="s">
        <v>135</v>
      </c>
      <c r="D105" t="s">
        <v>8</v>
      </c>
      <c r="E105" t="str">
        <f>HYPERLINK("https://github.com/wagtail/wagtail/issues/3527", "open")</f>
        <v>open</v>
      </c>
      <c r="F105" t="s">
        <v>10</v>
      </c>
      <c r="H105" t="s">
        <v>550</v>
      </c>
    </row>
    <row r="106" spans="1:9" x14ac:dyDescent="0.2">
      <c r="A106">
        <v>18</v>
      </c>
      <c r="B106" t="s">
        <v>134</v>
      </c>
      <c r="C106" t="s">
        <v>136</v>
      </c>
      <c r="D106" t="s">
        <v>8</v>
      </c>
      <c r="E106" s="3" t="str">
        <f>HYPERLINK("https://github.com/wagtail/wagtail/issues/3527", "open")</f>
        <v>open</v>
      </c>
      <c r="F106" t="s">
        <v>10</v>
      </c>
      <c r="H106" t="s">
        <v>490</v>
      </c>
    </row>
    <row r="107" spans="1:9" x14ac:dyDescent="0.2">
      <c r="A107">
        <v>21</v>
      </c>
      <c r="B107" t="s">
        <v>137</v>
      </c>
      <c r="C107" t="s">
        <v>138</v>
      </c>
      <c r="D107" t="s">
        <v>8</v>
      </c>
      <c r="E107" t="str">
        <f>HYPERLINK("https://github.com/wagtail/wagtail/issues/4473", "open")</f>
        <v>open</v>
      </c>
      <c r="F107" t="s">
        <v>10</v>
      </c>
      <c r="H107" t="s">
        <v>536</v>
      </c>
    </row>
    <row r="108" spans="1:9" x14ac:dyDescent="0.2">
      <c r="A108">
        <v>28</v>
      </c>
      <c r="B108" t="s">
        <v>134</v>
      </c>
      <c r="C108" t="s">
        <v>139</v>
      </c>
      <c r="D108" t="s">
        <v>8</v>
      </c>
      <c r="E108" t="str">
        <f>HYPERLINK("https://github.com/wagtail/wagtail/pull/6226", "open")</f>
        <v>open</v>
      </c>
      <c r="F108" t="s">
        <v>10</v>
      </c>
      <c r="H108" t="s">
        <v>555</v>
      </c>
    </row>
    <row r="109" spans="1:9" x14ac:dyDescent="0.2">
      <c r="A109">
        <v>30</v>
      </c>
      <c r="B109" t="s">
        <v>123</v>
      </c>
      <c r="C109" t="s">
        <v>140</v>
      </c>
      <c r="D109" t="s">
        <v>8</v>
      </c>
      <c r="E109" t="str">
        <f>HYPERLINK("https://github.com/wagtail/wagtail/issues/6710", "open")</f>
        <v>open</v>
      </c>
      <c r="F109" t="s">
        <v>10</v>
      </c>
      <c r="H109" t="s">
        <v>490</v>
      </c>
    </row>
    <row r="110" spans="1:9" x14ac:dyDescent="0.2">
      <c r="A110">
        <v>31</v>
      </c>
      <c r="B110" t="s">
        <v>141</v>
      </c>
      <c r="C110" t="s">
        <v>140</v>
      </c>
      <c r="D110" t="s">
        <v>8</v>
      </c>
      <c r="E110" t="str">
        <f>HYPERLINK("https://github.com/wagtail/wagtail/issues/6710", "open")</f>
        <v>open</v>
      </c>
      <c r="F110" t="s">
        <v>10</v>
      </c>
      <c r="H110" t="s">
        <v>554</v>
      </c>
    </row>
    <row r="111" spans="1:9" x14ac:dyDescent="0.2">
      <c r="A111">
        <v>33</v>
      </c>
      <c r="B111" t="s">
        <v>123</v>
      </c>
      <c r="C111" t="s">
        <v>142</v>
      </c>
      <c r="D111" t="s">
        <v>8</v>
      </c>
      <c r="E111" t="str">
        <f>HYPERLINK("https://github.com/wagtail/wagtail/issues/7666", "open")</f>
        <v>open</v>
      </c>
      <c r="F111" t="s">
        <v>10</v>
      </c>
      <c r="H111" t="s">
        <v>553</v>
      </c>
    </row>
    <row r="112" spans="1:9" x14ac:dyDescent="0.2">
      <c r="A112">
        <v>39</v>
      </c>
      <c r="B112" t="s">
        <v>143</v>
      </c>
      <c r="C112" t="s">
        <v>144</v>
      </c>
      <c r="D112" t="s">
        <v>8</v>
      </c>
      <c r="E112" t="str">
        <f>HYPERLINK("https://github.com/wagtail/wagtail/issues/8580", "open")</f>
        <v>open</v>
      </c>
      <c r="F112" t="s">
        <v>10</v>
      </c>
      <c r="H112" t="s">
        <v>552</v>
      </c>
    </row>
    <row r="113" spans="1:8" x14ac:dyDescent="0.2">
      <c r="A113">
        <v>40</v>
      </c>
      <c r="B113" t="s">
        <v>145</v>
      </c>
      <c r="C113" t="s">
        <v>144</v>
      </c>
      <c r="D113" t="s">
        <v>8</v>
      </c>
      <c r="E113" t="str">
        <f>HYPERLINK("https://github.com/wagtail/wagtail/issues/8580", "open")</f>
        <v>open</v>
      </c>
      <c r="F113" t="s">
        <v>10</v>
      </c>
      <c r="H113" t="s">
        <v>552</v>
      </c>
    </row>
    <row r="114" spans="1:8" x14ac:dyDescent="0.2">
      <c r="A114">
        <v>46</v>
      </c>
      <c r="B114" t="s">
        <v>123</v>
      </c>
      <c r="C114" t="s">
        <v>146</v>
      </c>
      <c r="D114" t="s">
        <v>8</v>
      </c>
      <c r="E114" t="str">
        <f>HYPERLINK("https://github.com/wagtail/wagtail/issues/10105", "open")</f>
        <v>open</v>
      </c>
      <c r="F114" t="s">
        <v>10</v>
      </c>
      <c r="H114" t="s">
        <v>551</v>
      </c>
    </row>
    <row r="115" spans="1:8" x14ac:dyDescent="0.2">
      <c r="A115">
        <v>47</v>
      </c>
      <c r="B115" t="s">
        <v>125</v>
      </c>
      <c r="C115" t="s">
        <v>146</v>
      </c>
      <c r="D115" t="s">
        <v>8</v>
      </c>
      <c r="E115" t="str">
        <f>HYPERLINK("https://github.com/wagtail/wagtail/issues/10105", "open")</f>
        <v>open</v>
      </c>
      <c r="F115" t="s">
        <v>10</v>
      </c>
      <c r="H115" t="s">
        <v>551</v>
      </c>
    </row>
    <row r="116" spans="1:8" x14ac:dyDescent="0.2">
      <c r="A116">
        <v>48</v>
      </c>
      <c r="B116" t="s">
        <v>123</v>
      </c>
      <c r="C116" t="s">
        <v>147</v>
      </c>
      <c r="D116" t="s">
        <v>8</v>
      </c>
      <c r="E116" t="str">
        <f>HYPERLINK("https://github.com/wagtail/wagtail/issues/10105", "open")</f>
        <v>open</v>
      </c>
      <c r="F116" t="s">
        <v>10</v>
      </c>
      <c r="H116" t="s">
        <v>556</v>
      </c>
    </row>
    <row r="117" spans="1:8" x14ac:dyDescent="0.2">
      <c r="A117">
        <v>49</v>
      </c>
      <c r="B117" t="s">
        <v>125</v>
      </c>
      <c r="C117" t="s">
        <v>147</v>
      </c>
      <c r="D117" t="s">
        <v>8</v>
      </c>
      <c r="E117" t="str">
        <f>HYPERLINK("https://github.com/wagtail/wagtail/issues/10105", "open")</f>
        <v>open</v>
      </c>
      <c r="F117" t="s">
        <v>10</v>
      </c>
      <c r="H117" t="s">
        <v>551</v>
      </c>
    </row>
    <row r="118" spans="1:8" x14ac:dyDescent="0.2">
      <c r="A118">
        <v>51</v>
      </c>
      <c r="B118" t="s">
        <v>148</v>
      </c>
      <c r="C118" t="s">
        <v>149</v>
      </c>
      <c r="D118" t="s">
        <v>8</v>
      </c>
      <c r="E118" t="str">
        <f>HYPERLINK("https://github.com/wagtail/wagtail/pull/12305", "open")</f>
        <v>open</v>
      </c>
      <c r="F118" t="s">
        <v>10</v>
      </c>
      <c r="H118" t="s">
        <v>557</v>
      </c>
    </row>
    <row r="119" spans="1:8" x14ac:dyDescent="0.2">
      <c r="A119">
        <v>52</v>
      </c>
      <c r="B119" t="s">
        <v>148</v>
      </c>
      <c r="C119" t="s">
        <v>150</v>
      </c>
      <c r="D119" t="s">
        <v>8</v>
      </c>
      <c r="E119" t="str">
        <f>HYPERLINK("https://github.com/wagtail/wagtail/pull/12554", "open")</f>
        <v>open</v>
      </c>
      <c r="F119" t="s">
        <v>10</v>
      </c>
      <c r="H119" t="s">
        <v>536</v>
      </c>
    </row>
    <row r="120" spans="1:8" x14ac:dyDescent="0.2">
      <c r="A120">
        <v>53</v>
      </c>
      <c r="B120" t="s">
        <v>143</v>
      </c>
      <c r="C120" t="s">
        <v>151</v>
      </c>
      <c r="D120" t="s">
        <v>8</v>
      </c>
      <c r="E120" t="str">
        <f>HYPERLINK("https://github.com/wagtail/wagtail/issues/13409", "open")</f>
        <v>open</v>
      </c>
      <c r="F120" t="s">
        <v>10</v>
      </c>
      <c r="H120" t="s">
        <v>558</v>
      </c>
    </row>
    <row r="121" spans="1:8" x14ac:dyDescent="0.2">
      <c r="A121">
        <v>54</v>
      </c>
      <c r="B121" t="s">
        <v>143</v>
      </c>
      <c r="C121" t="s">
        <v>152</v>
      </c>
      <c r="D121" t="s">
        <v>8</v>
      </c>
      <c r="E121" t="str">
        <f>HYPERLINK("https://github.com/wagtail/wagtail/issues/13409", "open")</f>
        <v>open</v>
      </c>
      <c r="F121" t="s">
        <v>10</v>
      </c>
      <c r="H121" t="s">
        <v>497</v>
      </c>
    </row>
    <row r="122" spans="1:8" x14ac:dyDescent="0.2">
      <c r="A122">
        <v>60</v>
      </c>
      <c r="B122" t="s">
        <v>153</v>
      </c>
      <c r="C122" t="s">
        <v>154</v>
      </c>
      <c r="D122" t="s">
        <v>75</v>
      </c>
      <c r="E122" t="str">
        <f>HYPERLINK("https://github.com/wagtail/wagtail/issues/775", "open")</f>
        <v>open</v>
      </c>
    </row>
    <row r="123" spans="1:8" x14ac:dyDescent="0.2">
      <c r="A123">
        <v>64</v>
      </c>
      <c r="B123" t="s">
        <v>155</v>
      </c>
      <c r="C123" t="s">
        <v>156</v>
      </c>
      <c r="D123" t="s">
        <v>75</v>
      </c>
      <c r="E123" t="str">
        <f>HYPERLINK("https://github.com/wagtail/wagtail/issues/1523", "open")</f>
        <v>open</v>
      </c>
    </row>
    <row r="124" spans="1:8" x14ac:dyDescent="0.2">
      <c r="A124">
        <v>65</v>
      </c>
      <c r="B124" t="s">
        <v>123</v>
      </c>
      <c r="C124" t="s">
        <v>124</v>
      </c>
      <c r="D124" t="s">
        <v>75</v>
      </c>
      <c r="E124" t="str">
        <f>HYPERLINK("https://github.com/wagtail/wagtail/issues/1584", "open")</f>
        <v>open</v>
      </c>
    </row>
    <row r="125" spans="1:8" x14ac:dyDescent="0.2">
      <c r="A125">
        <v>66</v>
      </c>
      <c r="B125" t="s">
        <v>125</v>
      </c>
      <c r="C125" t="s">
        <v>126</v>
      </c>
      <c r="D125" t="s">
        <v>75</v>
      </c>
      <c r="E125" t="str">
        <f>HYPERLINK("https://github.com/wagtail/wagtail/issues/1584", "open")</f>
        <v>open</v>
      </c>
    </row>
    <row r="126" spans="1:8" x14ac:dyDescent="0.2">
      <c r="A126">
        <v>67</v>
      </c>
      <c r="B126" t="s">
        <v>157</v>
      </c>
      <c r="C126" t="s">
        <v>158</v>
      </c>
      <c r="D126" t="s">
        <v>75</v>
      </c>
      <c r="E126" t="str">
        <f>HYPERLINK("https://github.com/wagtail/wagtail/pull/2222", "open")</f>
        <v>open</v>
      </c>
    </row>
    <row r="127" spans="1:8" x14ac:dyDescent="0.2">
      <c r="A127">
        <v>68</v>
      </c>
      <c r="B127" t="s">
        <v>134</v>
      </c>
      <c r="C127" t="s">
        <v>159</v>
      </c>
      <c r="D127" t="s">
        <v>75</v>
      </c>
      <c r="E127" t="str">
        <f>HYPERLINK("https://github.com/wagtail/wagtail/issues/2565", "open")</f>
        <v>open</v>
      </c>
    </row>
    <row r="128" spans="1:8" x14ac:dyDescent="0.2">
      <c r="A128">
        <v>72</v>
      </c>
      <c r="B128" t="s">
        <v>160</v>
      </c>
      <c r="C128" t="s">
        <v>161</v>
      </c>
      <c r="D128" t="s">
        <v>75</v>
      </c>
      <c r="E128" t="str">
        <f>HYPERLINK("https://github.com/wagtail/wagtail/issues/3022", "open")</f>
        <v>open</v>
      </c>
      <c r="F128" t="s">
        <v>10</v>
      </c>
      <c r="H128" t="s">
        <v>560</v>
      </c>
    </row>
    <row r="129" spans="1:9" x14ac:dyDescent="0.2">
      <c r="A129">
        <v>73</v>
      </c>
      <c r="B129" t="s">
        <v>131</v>
      </c>
      <c r="C129" t="s">
        <v>162</v>
      </c>
      <c r="D129" t="s">
        <v>75</v>
      </c>
      <c r="E129" t="str">
        <f>HYPERLINK("https://github.com/wagtail/wagtail/pull/3638", "open")</f>
        <v>open</v>
      </c>
      <c r="F129" s="8" t="s">
        <v>542</v>
      </c>
      <c r="H129" t="s">
        <v>562</v>
      </c>
      <c r="I129" s="3" t="s">
        <v>561</v>
      </c>
    </row>
    <row r="130" spans="1:9" x14ac:dyDescent="0.2">
      <c r="A130">
        <v>74</v>
      </c>
      <c r="B130" t="s">
        <v>121</v>
      </c>
      <c r="C130" t="s">
        <v>163</v>
      </c>
      <c r="D130" t="s">
        <v>75</v>
      </c>
      <c r="E130" t="str">
        <f>HYPERLINK("https://github.com/wagtail/wagtail/pull/3832", "open")</f>
        <v>open</v>
      </c>
      <c r="F130" t="s">
        <v>10</v>
      </c>
      <c r="H130" t="s">
        <v>563</v>
      </c>
    </row>
    <row r="131" spans="1:9" x14ac:dyDescent="0.2">
      <c r="A131">
        <v>82</v>
      </c>
      <c r="B131" t="s">
        <v>121</v>
      </c>
      <c r="C131" t="s">
        <v>164</v>
      </c>
      <c r="D131" t="s">
        <v>75</v>
      </c>
      <c r="E131" t="str">
        <f>HYPERLINK("https://github.com/wagtail/wagtail/issues/5498", "open")</f>
        <v>open</v>
      </c>
      <c r="F131" t="s">
        <v>10</v>
      </c>
      <c r="H131" t="s">
        <v>563</v>
      </c>
    </row>
    <row r="132" spans="1:9" x14ac:dyDescent="0.2">
      <c r="A132">
        <v>84</v>
      </c>
      <c r="B132" t="s">
        <v>165</v>
      </c>
      <c r="C132" t="s">
        <v>166</v>
      </c>
      <c r="D132" t="s">
        <v>75</v>
      </c>
      <c r="E132" t="str">
        <f>HYPERLINK("https://github.com/wagtail/wagtail/issues/5765", "open")</f>
        <v>open</v>
      </c>
      <c r="F132" t="s">
        <v>10</v>
      </c>
      <c r="H132" t="s">
        <v>564</v>
      </c>
    </row>
    <row r="133" spans="1:9" x14ac:dyDescent="0.2">
      <c r="A133">
        <v>87</v>
      </c>
      <c r="B133" t="s">
        <v>155</v>
      </c>
      <c r="C133" t="s">
        <v>167</v>
      </c>
      <c r="D133" t="s">
        <v>75</v>
      </c>
      <c r="E133" t="str">
        <f>HYPERLINK("https://github.com/wagtail/wagtail/pull/7207", "open")</f>
        <v>open</v>
      </c>
      <c r="F133" t="s">
        <v>10</v>
      </c>
      <c r="H133" t="s">
        <v>565</v>
      </c>
    </row>
    <row r="134" spans="1:9" x14ac:dyDescent="0.2">
      <c r="A134">
        <v>88</v>
      </c>
      <c r="B134" t="s">
        <v>160</v>
      </c>
      <c r="C134" t="s">
        <v>168</v>
      </c>
      <c r="D134" t="s">
        <v>75</v>
      </c>
      <c r="E134" t="str">
        <f>HYPERLINK("https://github.com/wagtail/wagtail/pull/7568", "open")</f>
        <v>open</v>
      </c>
      <c r="F134" t="s">
        <v>10</v>
      </c>
      <c r="H134" t="s">
        <v>559</v>
      </c>
    </row>
    <row r="135" spans="1:9" x14ac:dyDescent="0.2">
      <c r="A135">
        <v>89</v>
      </c>
      <c r="B135" t="s">
        <v>123</v>
      </c>
      <c r="C135" t="s">
        <v>169</v>
      </c>
      <c r="D135" t="s">
        <v>75</v>
      </c>
      <c r="E135" t="str">
        <f>HYPERLINK("https://github.com/wagtail/wagtail/issues/7666", "open")</f>
        <v>open</v>
      </c>
    </row>
    <row r="136" spans="1:9" x14ac:dyDescent="0.2">
      <c r="A136">
        <v>90</v>
      </c>
      <c r="B136" t="s">
        <v>123</v>
      </c>
      <c r="C136" t="s">
        <v>170</v>
      </c>
      <c r="D136" t="s">
        <v>75</v>
      </c>
      <c r="E136" t="str">
        <f>HYPERLINK("https://github.com/wagtail/wagtail/issues/7666", "open")</f>
        <v>open</v>
      </c>
    </row>
    <row r="137" spans="1:9" x14ac:dyDescent="0.2">
      <c r="A137">
        <v>91</v>
      </c>
      <c r="B137" t="s">
        <v>123</v>
      </c>
      <c r="C137" t="s">
        <v>171</v>
      </c>
      <c r="D137" t="s">
        <v>75</v>
      </c>
      <c r="E137" t="str">
        <f>HYPERLINK("https://github.com/wagtail/wagtail/issues/7666", "open")</f>
        <v>open</v>
      </c>
    </row>
    <row r="138" spans="1:9" x14ac:dyDescent="0.2">
      <c r="A138">
        <v>92</v>
      </c>
      <c r="B138" t="s">
        <v>123</v>
      </c>
      <c r="C138" t="s">
        <v>172</v>
      </c>
      <c r="D138" t="s">
        <v>75</v>
      </c>
      <c r="E138" t="str">
        <f>HYPERLINK("https://github.com/wagtail/wagtail/issues/7666", "open")</f>
        <v>open</v>
      </c>
    </row>
    <row r="139" spans="1:9" x14ac:dyDescent="0.2">
      <c r="A139">
        <v>97</v>
      </c>
      <c r="B139" t="s">
        <v>173</v>
      </c>
      <c r="C139" t="s">
        <v>174</v>
      </c>
      <c r="D139" t="s">
        <v>75</v>
      </c>
      <c r="E139" t="str">
        <f>HYPERLINK("https://github.com/wagtail/wagtail/pull/8302", "open")</f>
        <v>open</v>
      </c>
      <c r="F139" t="s">
        <v>10</v>
      </c>
      <c r="H139" t="s">
        <v>566</v>
      </c>
    </row>
    <row r="140" spans="1:9" x14ac:dyDescent="0.2">
      <c r="A140">
        <v>98</v>
      </c>
      <c r="B140" t="s">
        <v>175</v>
      </c>
      <c r="C140" t="s">
        <v>176</v>
      </c>
      <c r="D140" t="s">
        <v>75</v>
      </c>
      <c r="E140" t="str">
        <f>HYPERLINK("https://github.com/wagtail/wagtail/issues/8502", "open")</f>
        <v>open</v>
      </c>
      <c r="F140" t="s">
        <v>10</v>
      </c>
      <c r="H140" t="s">
        <v>569</v>
      </c>
    </row>
    <row r="141" spans="1:9" x14ac:dyDescent="0.2">
      <c r="A141">
        <v>107</v>
      </c>
      <c r="B141" t="s">
        <v>177</v>
      </c>
      <c r="C141" t="s">
        <v>178</v>
      </c>
      <c r="D141" t="s">
        <v>75</v>
      </c>
      <c r="E141" t="str">
        <f>HYPERLINK("https://github.com/wagtail/wagtail/issues/10947", "open")</f>
        <v>open</v>
      </c>
      <c r="F141" t="s">
        <v>10</v>
      </c>
      <c r="H141" t="s">
        <v>568</v>
      </c>
    </row>
    <row r="142" spans="1:9" x14ac:dyDescent="0.2">
      <c r="A142">
        <v>117</v>
      </c>
      <c r="B142" t="s">
        <v>179</v>
      </c>
      <c r="C142" t="s">
        <v>180</v>
      </c>
      <c r="D142" t="s">
        <v>75</v>
      </c>
      <c r="E142" t="str">
        <f>HYPERLINK("https://github.com/wagtail/wagtail/pull/12539", "open")</f>
        <v>open</v>
      </c>
      <c r="F142" t="s">
        <v>10</v>
      </c>
      <c r="H142" t="s">
        <v>567</v>
      </c>
    </row>
    <row r="143" spans="1:9" x14ac:dyDescent="0.2">
      <c r="A143">
        <v>120</v>
      </c>
      <c r="B143" t="s">
        <v>143</v>
      </c>
      <c r="C143" t="s">
        <v>181</v>
      </c>
      <c r="D143" t="s">
        <v>75</v>
      </c>
      <c r="E143" t="str">
        <f>HYPERLINK("https://github.com/wagtail/wagtail/issues/13409", "open")</f>
        <v>open</v>
      </c>
      <c r="F143" t="s">
        <v>10</v>
      </c>
      <c r="H143" t="s">
        <v>490</v>
      </c>
    </row>
  </sheetData>
  <hyperlinks>
    <hyperlink ref="G9" r:id="rId1" xr:uid="{C564A9CA-6F74-3D40-8436-FFB588DEA275}"/>
    <hyperlink ref="G16" r:id="rId2" display="https://github.com/wagtail/wagtail/pull/10447/files" xr:uid="{71EB4804-B01F-9C47-ADA4-890D3571EA13}"/>
    <hyperlink ref="G55" r:id="rId3" xr:uid="{440B897B-8681-F74C-AE5A-3AD36B126B14}"/>
    <hyperlink ref="G72" r:id="rId4" xr:uid="{192E64B1-C2B0-D54F-B339-AADE8CC7CCF1}"/>
    <hyperlink ref="G75" r:id="rId5" xr:uid="{1FCEA89F-F5E4-6443-968C-57852D6331D4}"/>
    <hyperlink ref="I129" r:id="rId6" xr:uid="{F938D7EE-BCF2-3E44-A329-1EEE2A1906A1}"/>
  </hyperlink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3"/>
  <sheetViews>
    <sheetView workbookViewId="0">
      <selection activeCell="G1" sqref="G1"/>
    </sheetView>
  </sheetViews>
  <sheetFormatPr baseColWidth="10" defaultColWidth="8.83203125" defaultRowHeight="15" x14ac:dyDescent="0.2"/>
  <sheetData>
    <row r="1" spans="1:8" x14ac:dyDescent="0.2">
      <c r="A1" s="1" t="s">
        <v>0</v>
      </c>
      <c r="B1" s="1" t="s">
        <v>1</v>
      </c>
      <c r="C1" s="1" t="s">
        <v>2</v>
      </c>
      <c r="D1" s="1" t="s">
        <v>3</v>
      </c>
      <c r="E1" s="1" t="s">
        <v>4</v>
      </c>
      <c r="F1" s="1" t="s">
        <v>5</v>
      </c>
      <c r="G1" s="9" t="s">
        <v>613</v>
      </c>
      <c r="H1" s="9" t="s">
        <v>484</v>
      </c>
    </row>
    <row r="2" spans="1:8" x14ac:dyDescent="0.2">
      <c r="A2">
        <v>2</v>
      </c>
      <c r="B2" t="s">
        <v>11</v>
      </c>
      <c r="C2" t="s">
        <v>182</v>
      </c>
      <c r="D2" t="s">
        <v>183</v>
      </c>
      <c r="E2" t="s">
        <v>9</v>
      </c>
      <c r="F2" t="s">
        <v>10</v>
      </c>
    </row>
    <row r="3" spans="1:8" x14ac:dyDescent="0.2">
      <c r="A3">
        <v>7</v>
      </c>
      <c r="B3" t="s">
        <v>63</v>
      </c>
      <c r="C3" t="s">
        <v>184</v>
      </c>
      <c r="D3" t="s">
        <v>183</v>
      </c>
      <c r="E3" t="s">
        <v>9</v>
      </c>
      <c r="F3" t="s">
        <v>22</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262"/>
  <sheetViews>
    <sheetView workbookViewId="0">
      <selection activeCell="I1" sqref="I1:I1048576"/>
    </sheetView>
  </sheetViews>
  <sheetFormatPr baseColWidth="10" defaultColWidth="8.83203125" defaultRowHeight="15" x14ac:dyDescent="0.2"/>
  <cols>
    <col min="6" max="6" width="42.6640625" bestFit="1" customWidth="1"/>
    <col min="7" max="7" width="9" customWidth="1"/>
  </cols>
  <sheetData>
    <row r="1" spans="1:8" x14ac:dyDescent="0.2">
      <c r="A1" s="1" t="s">
        <v>0</v>
      </c>
      <c r="B1" s="1" t="s">
        <v>1</v>
      </c>
      <c r="C1" s="1" t="s">
        <v>2</v>
      </c>
      <c r="D1" s="1" t="s">
        <v>3</v>
      </c>
      <c r="E1" s="1" t="s">
        <v>4</v>
      </c>
      <c r="F1" s="1" t="s">
        <v>5</v>
      </c>
      <c r="G1" s="9" t="s">
        <v>613</v>
      </c>
      <c r="H1" s="9" t="s">
        <v>484</v>
      </c>
    </row>
    <row r="2" spans="1:8" x14ac:dyDescent="0.2">
      <c r="A2">
        <v>0</v>
      </c>
      <c r="B2" t="s">
        <v>185</v>
      </c>
      <c r="C2" t="s">
        <v>186</v>
      </c>
      <c r="D2" t="s">
        <v>8</v>
      </c>
      <c r="E2" t="s">
        <v>9</v>
      </c>
    </row>
    <row r="3" spans="1:8" x14ac:dyDescent="0.2">
      <c r="A3">
        <v>1</v>
      </c>
      <c r="B3" t="s">
        <v>187</v>
      </c>
      <c r="C3" t="s">
        <v>188</v>
      </c>
      <c r="D3" t="s">
        <v>8</v>
      </c>
      <c r="E3" t="s">
        <v>9</v>
      </c>
    </row>
    <row r="4" spans="1:8" x14ac:dyDescent="0.2">
      <c r="A4">
        <v>3</v>
      </c>
      <c r="B4" t="s">
        <v>189</v>
      </c>
      <c r="C4" t="s">
        <v>190</v>
      </c>
      <c r="D4" t="s">
        <v>8</v>
      </c>
      <c r="E4" t="s">
        <v>9</v>
      </c>
    </row>
    <row r="5" spans="1:8" x14ac:dyDescent="0.2">
      <c r="A5">
        <v>4</v>
      </c>
      <c r="B5" t="s">
        <v>191</v>
      </c>
      <c r="C5" t="s">
        <v>192</v>
      </c>
      <c r="D5" t="s">
        <v>8</v>
      </c>
      <c r="E5" t="s">
        <v>9</v>
      </c>
    </row>
    <row r="6" spans="1:8" x14ac:dyDescent="0.2">
      <c r="A6">
        <v>5</v>
      </c>
      <c r="B6" t="s">
        <v>189</v>
      </c>
      <c r="C6" t="s">
        <v>193</v>
      </c>
      <c r="D6" t="s">
        <v>8</v>
      </c>
      <c r="E6" t="s">
        <v>9</v>
      </c>
    </row>
    <row r="7" spans="1:8" x14ac:dyDescent="0.2">
      <c r="A7">
        <v>6</v>
      </c>
      <c r="B7" t="s">
        <v>189</v>
      </c>
      <c r="C7" t="s">
        <v>193</v>
      </c>
      <c r="D7" t="s">
        <v>8</v>
      </c>
      <c r="E7" t="s">
        <v>9</v>
      </c>
    </row>
    <row r="8" spans="1:8" x14ac:dyDescent="0.2">
      <c r="A8">
        <v>8</v>
      </c>
      <c r="B8" t="s">
        <v>194</v>
      </c>
      <c r="C8" t="s">
        <v>195</v>
      </c>
      <c r="D8" t="s">
        <v>8</v>
      </c>
      <c r="E8" t="s">
        <v>9</v>
      </c>
    </row>
    <row r="9" spans="1:8" x14ac:dyDescent="0.2">
      <c r="A9">
        <v>12</v>
      </c>
      <c r="B9" t="s">
        <v>189</v>
      </c>
      <c r="C9" t="s">
        <v>196</v>
      </c>
      <c r="D9" t="s">
        <v>8</v>
      </c>
      <c r="E9" t="s">
        <v>9</v>
      </c>
    </row>
    <row r="10" spans="1:8" x14ac:dyDescent="0.2">
      <c r="A10">
        <v>13</v>
      </c>
      <c r="B10" t="s">
        <v>197</v>
      </c>
      <c r="C10" t="s">
        <v>198</v>
      </c>
      <c r="D10" t="s">
        <v>8</v>
      </c>
      <c r="E10" t="s">
        <v>9</v>
      </c>
    </row>
    <row r="11" spans="1:8" x14ac:dyDescent="0.2">
      <c r="A11">
        <v>16</v>
      </c>
      <c r="B11" t="s">
        <v>189</v>
      </c>
      <c r="C11" t="s">
        <v>199</v>
      </c>
      <c r="D11" t="s">
        <v>8</v>
      </c>
      <c r="E11" t="s">
        <v>9</v>
      </c>
    </row>
    <row r="12" spans="1:8" x14ac:dyDescent="0.2">
      <c r="A12">
        <v>17</v>
      </c>
      <c r="B12" t="s">
        <v>189</v>
      </c>
      <c r="C12" t="s">
        <v>200</v>
      </c>
      <c r="D12" t="s">
        <v>8</v>
      </c>
      <c r="E12" t="s">
        <v>9</v>
      </c>
    </row>
    <row r="13" spans="1:8" x14ac:dyDescent="0.2">
      <c r="A13">
        <v>18</v>
      </c>
      <c r="B13" t="s">
        <v>189</v>
      </c>
      <c r="C13" t="s">
        <v>201</v>
      </c>
      <c r="D13" t="s">
        <v>8</v>
      </c>
      <c r="E13" t="s">
        <v>9</v>
      </c>
    </row>
    <row r="14" spans="1:8" x14ac:dyDescent="0.2">
      <c r="A14">
        <v>19</v>
      </c>
      <c r="B14" t="s">
        <v>189</v>
      </c>
      <c r="C14" t="s">
        <v>202</v>
      </c>
      <c r="D14" t="s">
        <v>8</v>
      </c>
      <c r="E14" t="s">
        <v>9</v>
      </c>
    </row>
    <row r="15" spans="1:8" x14ac:dyDescent="0.2">
      <c r="A15">
        <v>20</v>
      </c>
      <c r="B15" t="s">
        <v>189</v>
      </c>
      <c r="C15" t="s">
        <v>203</v>
      </c>
      <c r="D15" t="s">
        <v>8</v>
      </c>
      <c r="E15" t="s">
        <v>9</v>
      </c>
    </row>
    <row r="16" spans="1:8" x14ac:dyDescent="0.2">
      <c r="A16">
        <v>21</v>
      </c>
      <c r="B16" t="s">
        <v>204</v>
      </c>
      <c r="C16" t="s">
        <v>205</v>
      </c>
      <c r="D16" t="s">
        <v>8</v>
      </c>
      <c r="E16" t="s">
        <v>9</v>
      </c>
    </row>
    <row r="17" spans="1:5" x14ac:dyDescent="0.2">
      <c r="A17">
        <v>22</v>
      </c>
      <c r="B17" t="s">
        <v>189</v>
      </c>
      <c r="C17" t="s">
        <v>206</v>
      </c>
      <c r="D17" t="s">
        <v>8</v>
      </c>
      <c r="E17" t="s">
        <v>9</v>
      </c>
    </row>
    <row r="18" spans="1:5" x14ac:dyDescent="0.2">
      <c r="A18">
        <v>23</v>
      </c>
      <c r="B18" t="s">
        <v>194</v>
      </c>
      <c r="C18" t="s">
        <v>207</v>
      </c>
      <c r="D18" t="s">
        <v>8</v>
      </c>
      <c r="E18" t="s">
        <v>9</v>
      </c>
    </row>
    <row r="19" spans="1:5" x14ac:dyDescent="0.2">
      <c r="A19">
        <v>24</v>
      </c>
      <c r="B19" t="s">
        <v>194</v>
      </c>
      <c r="C19" t="s">
        <v>208</v>
      </c>
      <c r="D19" t="s">
        <v>8</v>
      </c>
      <c r="E19" t="s">
        <v>9</v>
      </c>
    </row>
    <row r="20" spans="1:5" x14ac:dyDescent="0.2">
      <c r="A20">
        <v>25</v>
      </c>
      <c r="B20" t="s">
        <v>194</v>
      </c>
      <c r="C20" t="s">
        <v>209</v>
      </c>
      <c r="D20" t="s">
        <v>8</v>
      </c>
      <c r="E20" t="s">
        <v>9</v>
      </c>
    </row>
    <row r="21" spans="1:5" x14ac:dyDescent="0.2">
      <c r="A21">
        <v>26</v>
      </c>
      <c r="B21" t="s">
        <v>194</v>
      </c>
      <c r="C21" t="s">
        <v>210</v>
      </c>
      <c r="D21" t="s">
        <v>8</v>
      </c>
      <c r="E21" t="s">
        <v>9</v>
      </c>
    </row>
    <row r="22" spans="1:5" x14ac:dyDescent="0.2">
      <c r="A22">
        <v>27</v>
      </c>
      <c r="B22" t="s">
        <v>194</v>
      </c>
      <c r="C22" t="s">
        <v>211</v>
      </c>
      <c r="D22" t="s">
        <v>8</v>
      </c>
      <c r="E22" t="s">
        <v>9</v>
      </c>
    </row>
    <row r="23" spans="1:5" x14ac:dyDescent="0.2">
      <c r="A23">
        <v>28</v>
      </c>
      <c r="B23" t="s">
        <v>212</v>
      </c>
      <c r="C23" t="s">
        <v>213</v>
      </c>
      <c r="D23" t="s">
        <v>8</v>
      </c>
      <c r="E23" t="s">
        <v>9</v>
      </c>
    </row>
    <row r="24" spans="1:5" x14ac:dyDescent="0.2">
      <c r="A24">
        <v>29</v>
      </c>
      <c r="B24" t="s">
        <v>194</v>
      </c>
      <c r="C24" t="s">
        <v>214</v>
      </c>
      <c r="D24" t="s">
        <v>8</v>
      </c>
      <c r="E24" t="s">
        <v>9</v>
      </c>
    </row>
    <row r="25" spans="1:5" x14ac:dyDescent="0.2">
      <c r="A25">
        <v>33</v>
      </c>
      <c r="B25" t="s">
        <v>215</v>
      </c>
      <c r="C25" t="s">
        <v>216</v>
      </c>
      <c r="D25" t="s">
        <v>8</v>
      </c>
      <c r="E25" t="s">
        <v>9</v>
      </c>
    </row>
    <row r="26" spans="1:5" x14ac:dyDescent="0.2">
      <c r="A26">
        <v>34</v>
      </c>
      <c r="B26" t="s">
        <v>194</v>
      </c>
      <c r="C26" t="s">
        <v>216</v>
      </c>
      <c r="D26" t="s">
        <v>8</v>
      </c>
      <c r="E26" t="s">
        <v>9</v>
      </c>
    </row>
    <row r="27" spans="1:5" x14ac:dyDescent="0.2">
      <c r="A27">
        <v>35</v>
      </c>
      <c r="B27" t="s">
        <v>217</v>
      </c>
      <c r="C27" t="s">
        <v>218</v>
      </c>
      <c r="D27" t="s">
        <v>8</v>
      </c>
      <c r="E27" t="s">
        <v>9</v>
      </c>
    </row>
    <row r="28" spans="1:5" x14ac:dyDescent="0.2">
      <c r="A28">
        <v>36</v>
      </c>
      <c r="B28" t="s">
        <v>194</v>
      </c>
      <c r="C28" t="s">
        <v>219</v>
      </c>
      <c r="D28" t="s">
        <v>8</v>
      </c>
      <c r="E28" t="s">
        <v>9</v>
      </c>
    </row>
    <row r="29" spans="1:5" x14ac:dyDescent="0.2">
      <c r="A29">
        <v>37</v>
      </c>
      <c r="B29" t="s">
        <v>220</v>
      </c>
      <c r="C29" t="s">
        <v>221</v>
      </c>
      <c r="D29" t="s">
        <v>8</v>
      </c>
      <c r="E29" t="s">
        <v>9</v>
      </c>
    </row>
    <row r="30" spans="1:5" x14ac:dyDescent="0.2">
      <c r="A30">
        <v>38</v>
      </c>
      <c r="B30" t="s">
        <v>215</v>
      </c>
      <c r="C30" t="s">
        <v>222</v>
      </c>
      <c r="D30" t="s">
        <v>8</v>
      </c>
      <c r="E30" t="s">
        <v>9</v>
      </c>
    </row>
    <row r="31" spans="1:5" x14ac:dyDescent="0.2">
      <c r="A31">
        <v>39</v>
      </c>
      <c r="B31" t="s">
        <v>194</v>
      </c>
      <c r="C31" t="s">
        <v>223</v>
      </c>
      <c r="D31" t="s">
        <v>8</v>
      </c>
      <c r="E31" t="s">
        <v>9</v>
      </c>
    </row>
    <row r="32" spans="1:5" x14ac:dyDescent="0.2">
      <c r="A32">
        <v>40</v>
      </c>
      <c r="B32" t="s">
        <v>194</v>
      </c>
      <c r="C32" t="s">
        <v>224</v>
      </c>
      <c r="D32" t="s">
        <v>8</v>
      </c>
      <c r="E32" t="s">
        <v>9</v>
      </c>
    </row>
    <row r="33" spans="1:5" x14ac:dyDescent="0.2">
      <c r="A33">
        <v>41</v>
      </c>
      <c r="B33" t="s">
        <v>194</v>
      </c>
      <c r="C33" t="s">
        <v>225</v>
      </c>
      <c r="D33" t="s">
        <v>8</v>
      </c>
      <c r="E33" t="s">
        <v>9</v>
      </c>
    </row>
    <row r="34" spans="1:5" x14ac:dyDescent="0.2">
      <c r="A34">
        <v>42</v>
      </c>
      <c r="B34" t="s">
        <v>194</v>
      </c>
      <c r="C34" t="s">
        <v>226</v>
      </c>
      <c r="D34" t="s">
        <v>8</v>
      </c>
      <c r="E34" t="s">
        <v>9</v>
      </c>
    </row>
    <row r="35" spans="1:5" x14ac:dyDescent="0.2">
      <c r="A35">
        <v>43</v>
      </c>
      <c r="B35" t="s">
        <v>194</v>
      </c>
      <c r="C35" t="s">
        <v>227</v>
      </c>
      <c r="D35" t="s">
        <v>8</v>
      </c>
      <c r="E35" t="s">
        <v>9</v>
      </c>
    </row>
    <row r="36" spans="1:5" x14ac:dyDescent="0.2">
      <c r="A36">
        <v>44</v>
      </c>
      <c r="B36" t="s">
        <v>194</v>
      </c>
      <c r="C36" t="s">
        <v>228</v>
      </c>
      <c r="D36" t="s">
        <v>8</v>
      </c>
      <c r="E36" t="s">
        <v>9</v>
      </c>
    </row>
    <row r="37" spans="1:5" x14ac:dyDescent="0.2">
      <c r="A37">
        <v>45</v>
      </c>
      <c r="B37" t="s">
        <v>194</v>
      </c>
      <c r="C37" t="s">
        <v>228</v>
      </c>
      <c r="D37" t="s">
        <v>8</v>
      </c>
      <c r="E37" t="s">
        <v>9</v>
      </c>
    </row>
    <row r="38" spans="1:5" x14ac:dyDescent="0.2">
      <c r="A38">
        <v>46</v>
      </c>
      <c r="B38" t="s">
        <v>194</v>
      </c>
      <c r="C38" t="s">
        <v>229</v>
      </c>
      <c r="D38" t="s">
        <v>8</v>
      </c>
      <c r="E38" t="s">
        <v>9</v>
      </c>
    </row>
    <row r="39" spans="1:5" x14ac:dyDescent="0.2">
      <c r="A39">
        <v>47</v>
      </c>
      <c r="B39" t="s">
        <v>194</v>
      </c>
      <c r="C39" t="s">
        <v>229</v>
      </c>
      <c r="D39" t="s">
        <v>8</v>
      </c>
      <c r="E39" t="s">
        <v>9</v>
      </c>
    </row>
    <row r="40" spans="1:5" x14ac:dyDescent="0.2">
      <c r="A40">
        <v>48</v>
      </c>
      <c r="B40" t="s">
        <v>194</v>
      </c>
      <c r="C40" t="s">
        <v>230</v>
      </c>
      <c r="D40" t="s">
        <v>8</v>
      </c>
      <c r="E40" t="s">
        <v>9</v>
      </c>
    </row>
    <row r="41" spans="1:5" x14ac:dyDescent="0.2">
      <c r="A41">
        <v>51</v>
      </c>
      <c r="B41" t="s">
        <v>194</v>
      </c>
      <c r="C41" t="s">
        <v>231</v>
      </c>
      <c r="D41" t="s">
        <v>8</v>
      </c>
      <c r="E41" t="s">
        <v>9</v>
      </c>
    </row>
    <row r="42" spans="1:5" x14ac:dyDescent="0.2">
      <c r="A42">
        <v>52</v>
      </c>
      <c r="B42" t="s">
        <v>232</v>
      </c>
      <c r="C42" t="s">
        <v>233</v>
      </c>
      <c r="D42" t="s">
        <v>8</v>
      </c>
      <c r="E42" t="s">
        <v>9</v>
      </c>
    </row>
    <row r="43" spans="1:5" x14ac:dyDescent="0.2">
      <c r="A43">
        <v>53</v>
      </c>
      <c r="B43" t="s">
        <v>234</v>
      </c>
      <c r="C43" t="s">
        <v>233</v>
      </c>
      <c r="D43" t="s">
        <v>8</v>
      </c>
      <c r="E43" t="s">
        <v>9</v>
      </c>
    </row>
    <row r="44" spans="1:5" x14ac:dyDescent="0.2">
      <c r="A44">
        <v>55</v>
      </c>
      <c r="B44" t="s">
        <v>194</v>
      </c>
      <c r="C44" t="s">
        <v>235</v>
      </c>
      <c r="D44" t="s">
        <v>8</v>
      </c>
      <c r="E44" t="s">
        <v>9</v>
      </c>
    </row>
    <row r="45" spans="1:5" x14ac:dyDescent="0.2">
      <c r="A45">
        <v>56</v>
      </c>
      <c r="B45" t="s">
        <v>194</v>
      </c>
      <c r="C45" t="s">
        <v>236</v>
      </c>
      <c r="D45" t="s">
        <v>8</v>
      </c>
      <c r="E45" t="s">
        <v>9</v>
      </c>
    </row>
    <row r="46" spans="1:5" x14ac:dyDescent="0.2">
      <c r="A46">
        <v>57</v>
      </c>
      <c r="B46" t="s">
        <v>194</v>
      </c>
      <c r="C46" t="s">
        <v>237</v>
      </c>
      <c r="D46" t="s">
        <v>8</v>
      </c>
      <c r="E46" t="s">
        <v>9</v>
      </c>
    </row>
    <row r="47" spans="1:5" x14ac:dyDescent="0.2">
      <c r="A47">
        <v>59</v>
      </c>
      <c r="B47" t="s">
        <v>238</v>
      </c>
      <c r="C47" t="s">
        <v>239</v>
      </c>
      <c r="D47" t="s">
        <v>8</v>
      </c>
      <c r="E47" t="s">
        <v>9</v>
      </c>
    </row>
    <row r="48" spans="1:5" x14ac:dyDescent="0.2">
      <c r="A48">
        <v>60</v>
      </c>
      <c r="B48" t="s">
        <v>194</v>
      </c>
      <c r="C48" t="s">
        <v>239</v>
      </c>
      <c r="D48" t="s">
        <v>8</v>
      </c>
      <c r="E48" t="s">
        <v>9</v>
      </c>
    </row>
    <row r="49" spans="1:5" x14ac:dyDescent="0.2">
      <c r="A49">
        <v>61</v>
      </c>
      <c r="B49" t="s">
        <v>212</v>
      </c>
      <c r="C49" t="s">
        <v>239</v>
      </c>
      <c r="D49" t="s">
        <v>8</v>
      </c>
      <c r="E49" t="s">
        <v>9</v>
      </c>
    </row>
    <row r="50" spans="1:5" x14ac:dyDescent="0.2">
      <c r="A50">
        <v>62</v>
      </c>
      <c r="B50" t="s">
        <v>212</v>
      </c>
      <c r="C50" t="s">
        <v>240</v>
      </c>
      <c r="D50" t="s">
        <v>8</v>
      </c>
      <c r="E50" t="s">
        <v>9</v>
      </c>
    </row>
    <row r="51" spans="1:5" x14ac:dyDescent="0.2">
      <c r="A51">
        <v>63</v>
      </c>
      <c r="B51" t="s">
        <v>194</v>
      </c>
      <c r="C51" t="s">
        <v>240</v>
      </c>
      <c r="D51" t="s">
        <v>8</v>
      </c>
      <c r="E51" t="s">
        <v>9</v>
      </c>
    </row>
    <row r="52" spans="1:5" x14ac:dyDescent="0.2">
      <c r="A52">
        <v>64</v>
      </c>
      <c r="B52" t="s">
        <v>194</v>
      </c>
      <c r="C52" t="s">
        <v>240</v>
      </c>
      <c r="D52" t="s">
        <v>8</v>
      </c>
      <c r="E52" t="s">
        <v>9</v>
      </c>
    </row>
    <row r="53" spans="1:5" x14ac:dyDescent="0.2">
      <c r="A53">
        <v>66</v>
      </c>
      <c r="B53" t="s">
        <v>212</v>
      </c>
      <c r="C53" t="s">
        <v>241</v>
      </c>
      <c r="D53" t="s">
        <v>8</v>
      </c>
      <c r="E53" t="s">
        <v>9</v>
      </c>
    </row>
    <row r="54" spans="1:5" x14ac:dyDescent="0.2">
      <c r="A54">
        <v>68</v>
      </c>
      <c r="B54" t="s">
        <v>194</v>
      </c>
      <c r="C54" t="s">
        <v>242</v>
      </c>
      <c r="D54" t="s">
        <v>8</v>
      </c>
      <c r="E54" t="s">
        <v>9</v>
      </c>
    </row>
    <row r="55" spans="1:5" x14ac:dyDescent="0.2">
      <c r="A55">
        <v>69</v>
      </c>
      <c r="B55" t="s">
        <v>194</v>
      </c>
      <c r="C55" t="s">
        <v>243</v>
      </c>
      <c r="D55" t="s">
        <v>8</v>
      </c>
      <c r="E55" t="s">
        <v>9</v>
      </c>
    </row>
    <row r="56" spans="1:5" x14ac:dyDescent="0.2">
      <c r="A56">
        <v>70</v>
      </c>
      <c r="B56" t="s">
        <v>194</v>
      </c>
      <c r="C56" t="s">
        <v>243</v>
      </c>
      <c r="D56" t="s">
        <v>8</v>
      </c>
      <c r="E56" t="s">
        <v>9</v>
      </c>
    </row>
    <row r="57" spans="1:5" x14ac:dyDescent="0.2">
      <c r="A57">
        <v>71</v>
      </c>
      <c r="B57" t="s">
        <v>215</v>
      </c>
      <c r="C57" t="s">
        <v>244</v>
      </c>
      <c r="D57" t="s">
        <v>8</v>
      </c>
      <c r="E57" t="s">
        <v>9</v>
      </c>
    </row>
    <row r="58" spans="1:5" x14ac:dyDescent="0.2">
      <c r="A58">
        <v>73</v>
      </c>
      <c r="B58" t="s">
        <v>194</v>
      </c>
      <c r="C58" t="s">
        <v>245</v>
      </c>
      <c r="D58" t="s">
        <v>8</v>
      </c>
      <c r="E58" t="s">
        <v>9</v>
      </c>
    </row>
    <row r="59" spans="1:5" x14ac:dyDescent="0.2">
      <c r="A59">
        <v>74</v>
      </c>
      <c r="B59" t="s">
        <v>194</v>
      </c>
      <c r="C59" t="s">
        <v>246</v>
      </c>
      <c r="D59" t="s">
        <v>8</v>
      </c>
      <c r="E59" t="s">
        <v>9</v>
      </c>
    </row>
    <row r="60" spans="1:5" x14ac:dyDescent="0.2">
      <c r="A60">
        <v>78</v>
      </c>
      <c r="B60" t="s">
        <v>194</v>
      </c>
      <c r="C60" t="s">
        <v>247</v>
      </c>
      <c r="D60" t="s">
        <v>8</v>
      </c>
      <c r="E60" t="s">
        <v>9</v>
      </c>
    </row>
    <row r="61" spans="1:5" x14ac:dyDescent="0.2">
      <c r="A61">
        <v>80</v>
      </c>
      <c r="B61" t="s">
        <v>194</v>
      </c>
      <c r="C61" t="s">
        <v>248</v>
      </c>
      <c r="D61" t="s">
        <v>8</v>
      </c>
      <c r="E61" t="s">
        <v>9</v>
      </c>
    </row>
    <row r="62" spans="1:5" x14ac:dyDescent="0.2">
      <c r="A62">
        <v>83</v>
      </c>
      <c r="B62" t="s">
        <v>194</v>
      </c>
      <c r="C62" t="s">
        <v>249</v>
      </c>
      <c r="D62" t="s">
        <v>8</v>
      </c>
      <c r="E62" t="s">
        <v>9</v>
      </c>
    </row>
    <row r="63" spans="1:5" x14ac:dyDescent="0.2">
      <c r="A63">
        <v>84</v>
      </c>
      <c r="B63" t="s">
        <v>194</v>
      </c>
      <c r="C63" t="s">
        <v>250</v>
      </c>
      <c r="D63" t="s">
        <v>8</v>
      </c>
      <c r="E63" t="s">
        <v>9</v>
      </c>
    </row>
    <row r="64" spans="1:5" x14ac:dyDescent="0.2">
      <c r="A64">
        <v>85</v>
      </c>
      <c r="B64" t="s">
        <v>194</v>
      </c>
      <c r="C64" t="s">
        <v>251</v>
      </c>
      <c r="D64" t="s">
        <v>8</v>
      </c>
      <c r="E64" t="s">
        <v>9</v>
      </c>
    </row>
    <row r="65" spans="1:5" x14ac:dyDescent="0.2">
      <c r="A65">
        <v>86</v>
      </c>
      <c r="B65" t="s">
        <v>212</v>
      </c>
      <c r="C65" t="s">
        <v>251</v>
      </c>
      <c r="D65" t="s">
        <v>8</v>
      </c>
      <c r="E65" t="s">
        <v>9</v>
      </c>
    </row>
    <row r="66" spans="1:5" x14ac:dyDescent="0.2">
      <c r="A66">
        <v>87</v>
      </c>
      <c r="B66" t="s">
        <v>234</v>
      </c>
      <c r="C66" t="s">
        <v>252</v>
      </c>
      <c r="D66" t="s">
        <v>8</v>
      </c>
      <c r="E66" t="s">
        <v>9</v>
      </c>
    </row>
    <row r="67" spans="1:5" x14ac:dyDescent="0.2">
      <c r="A67">
        <v>88</v>
      </c>
      <c r="B67" t="s">
        <v>234</v>
      </c>
      <c r="C67" t="s">
        <v>253</v>
      </c>
      <c r="D67" t="s">
        <v>8</v>
      </c>
      <c r="E67" t="s">
        <v>9</v>
      </c>
    </row>
    <row r="68" spans="1:5" x14ac:dyDescent="0.2">
      <c r="A68">
        <v>89</v>
      </c>
      <c r="B68" t="s">
        <v>254</v>
      </c>
      <c r="C68" t="s">
        <v>253</v>
      </c>
      <c r="D68" t="s">
        <v>8</v>
      </c>
      <c r="E68" t="s">
        <v>9</v>
      </c>
    </row>
    <row r="69" spans="1:5" x14ac:dyDescent="0.2">
      <c r="A69">
        <v>96</v>
      </c>
      <c r="B69" t="s">
        <v>212</v>
      </c>
      <c r="C69" t="s">
        <v>255</v>
      </c>
      <c r="D69" t="s">
        <v>8</v>
      </c>
      <c r="E69" t="s">
        <v>9</v>
      </c>
    </row>
    <row r="70" spans="1:5" x14ac:dyDescent="0.2">
      <c r="A70">
        <v>97</v>
      </c>
      <c r="B70" t="s">
        <v>238</v>
      </c>
      <c r="C70" t="s">
        <v>255</v>
      </c>
      <c r="D70" t="s">
        <v>8</v>
      </c>
      <c r="E70" t="s">
        <v>9</v>
      </c>
    </row>
    <row r="71" spans="1:5" x14ac:dyDescent="0.2">
      <c r="A71">
        <v>98</v>
      </c>
      <c r="B71" t="s">
        <v>194</v>
      </c>
      <c r="C71" t="s">
        <v>151</v>
      </c>
      <c r="D71" t="s">
        <v>8</v>
      </c>
      <c r="E71" t="s">
        <v>9</v>
      </c>
    </row>
    <row r="72" spans="1:5" x14ac:dyDescent="0.2">
      <c r="A72">
        <v>103</v>
      </c>
      <c r="B72" t="s">
        <v>212</v>
      </c>
      <c r="C72" t="s">
        <v>256</v>
      </c>
      <c r="D72" t="s">
        <v>49</v>
      </c>
      <c r="E72" t="s">
        <v>9</v>
      </c>
    </row>
    <row r="73" spans="1:5" x14ac:dyDescent="0.2">
      <c r="A73">
        <v>104</v>
      </c>
      <c r="B73" t="s">
        <v>212</v>
      </c>
      <c r="C73" t="s">
        <v>256</v>
      </c>
      <c r="D73" t="s">
        <v>49</v>
      </c>
      <c r="E73" t="s">
        <v>9</v>
      </c>
    </row>
    <row r="74" spans="1:5" x14ac:dyDescent="0.2">
      <c r="A74">
        <v>105</v>
      </c>
      <c r="B74" t="s">
        <v>194</v>
      </c>
      <c r="C74" t="s">
        <v>257</v>
      </c>
      <c r="D74" t="s">
        <v>49</v>
      </c>
      <c r="E74" t="s">
        <v>9</v>
      </c>
    </row>
    <row r="75" spans="1:5" x14ac:dyDescent="0.2">
      <c r="A75">
        <v>106</v>
      </c>
      <c r="B75" t="s">
        <v>194</v>
      </c>
      <c r="C75" t="s">
        <v>258</v>
      </c>
      <c r="D75" t="s">
        <v>49</v>
      </c>
      <c r="E75" t="s">
        <v>9</v>
      </c>
    </row>
    <row r="76" spans="1:5" x14ac:dyDescent="0.2">
      <c r="A76">
        <v>107</v>
      </c>
      <c r="B76" t="s">
        <v>194</v>
      </c>
      <c r="C76" t="s">
        <v>259</v>
      </c>
      <c r="D76" t="s">
        <v>49</v>
      </c>
      <c r="E76" t="s">
        <v>9</v>
      </c>
    </row>
    <row r="77" spans="1:5" x14ac:dyDescent="0.2">
      <c r="A77">
        <v>108</v>
      </c>
      <c r="B77" t="s">
        <v>194</v>
      </c>
      <c r="C77" t="s">
        <v>260</v>
      </c>
      <c r="D77" t="s">
        <v>49</v>
      </c>
      <c r="E77" t="s">
        <v>9</v>
      </c>
    </row>
    <row r="78" spans="1:5" x14ac:dyDescent="0.2">
      <c r="A78">
        <v>109</v>
      </c>
      <c r="B78" t="s">
        <v>194</v>
      </c>
      <c r="C78" t="s">
        <v>261</v>
      </c>
      <c r="D78" t="s">
        <v>49</v>
      </c>
      <c r="E78" t="s">
        <v>9</v>
      </c>
    </row>
    <row r="79" spans="1:5" x14ac:dyDescent="0.2">
      <c r="A79">
        <v>110</v>
      </c>
      <c r="B79" t="s">
        <v>194</v>
      </c>
      <c r="C79" t="s">
        <v>257</v>
      </c>
      <c r="D79" t="s">
        <v>49</v>
      </c>
      <c r="E79" t="s">
        <v>9</v>
      </c>
    </row>
    <row r="80" spans="1:5" x14ac:dyDescent="0.2">
      <c r="A80">
        <v>111</v>
      </c>
      <c r="B80" t="s">
        <v>194</v>
      </c>
      <c r="C80" t="s">
        <v>258</v>
      </c>
      <c r="D80" t="s">
        <v>49</v>
      </c>
      <c r="E80" t="s">
        <v>9</v>
      </c>
    </row>
    <row r="81" spans="1:5" x14ac:dyDescent="0.2">
      <c r="A81">
        <v>112</v>
      </c>
      <c r="B81" t="s">
        <v>194</v>
      </c>
      <c r="C81" t="s">
        <v>259</v>
      </c>
      <c r="D81" t="s">
        <v>49</v>
      </c>
      <c r="E81" t="s">
        <v>9</v>
      </c>
    </row>
    <row r="82" spans="1:5" x14ac:dyDescent="0.2">
      <c r="A82">
        <v>113</v>
      </c>
      <c r="B82" t="s">
        <v>194</v>
      </c>
      <c r="C82" t="s">
        <v>262</v>
      </c>
      <c r="D82" t="s">
        <v>49</v>
      </c>
      <c r="E82" t="s">
        <v>9</v>
      </c>
    </row>
    <row r="83" spans="1:5" x14ac:dyDescent="0.2">
      <c r="A83">
        <v>114</v>
      </c>
      <c r="B83" t="s">
        <v>194</v>
      </c>
      <c r="C83" t="s">
        <v>263</v>
      </c>
      <c r="D83" t="s">
        <v>49</v>
      </c>
      <c r="E83" t="s">
        <v>9</v>
      </c>
    </row>
    <row r="84" spans="1:5" x14ac:dyDescent="0.2">
      <c r="A84">
        <v>115</v>
      </c>
      <c r="B84" t="s">
        <v>212</v>
      </c>
      <c r="C84" t="s">
        <v>264</v>
      </c>
      <c r="D84" t="s">
        <v>49</v>
      </c>
      <c r="E84" t="s">
        <v>9</v>
      </c>
    </row>
    <row r="85" spans="1:5" x14ac:dyDescent="0.2">
      <c r="A85">
        <v>116</v>
      </c>
      <c r="B85" t="s">
        <v>194</v>
      </c>
      <c r="C85" t="s">
        <v>265</v>
      </c>
      <c r="D85" t="s">
        <v>49</v>
      </c>
      <c r="E85" t="s">
        <v>9</v>
      </c>
    </row>
    <row r="86" spans="1:5" x14ac:dyDescent="0.2">
      <c r="A86">
        <v>118</v>
      </c>
      <c r="B86" t="s">
        <v>194</v>
      </c>
      <c r="C86" t="s">
        <v>266</v>
      </c>
      <c r="D86" t="s">
        <v>49</v>
      </c>
      <c r="E86" t="s">
        <v>9</v>
      </c>
    </row>
    <row r="87" spans="1:5" x14ac:dyDescent="0.2">
      <c r="A87">
        <v>120</v>
      </c>
      <c r="B87" t="s">
        <v>194</v>
      </c>
      <c r="C87" t="s">
        <v>266</v>
      </c>
      <c r="D87" t="s">
        <v>49</v>
      </c>
      <c r="E87" t="s">
        <v>9</v>
      </c>
    </row>
    <row r="88" spans="1:5" x14ac:dyDescent="0.2">
      <c r="A88">
        <v>122</v>
      </c>
      <c r="B88" t="s">
        <v>194</v>
      </c>
      <c r="C88" t="s">
        <v>267</v>
      </c>
      <c r="D88" t="s">
        <v>49</v>
      </c>
      <c r="E88" t="s">
        <v>9</v>
      </c>
    </row>
    <row r="89" spans="1:5" x14ac:dyDescent="0.2">
      <c r="A89">
        <v>123</v>
      </c>
      <c r="B89" t="s">
        <v>194</v>
      </c>
      <c r="C89" t="s">
        <v>267</v>
      </c>
      <c r="D89" t="s">
        <v>49</v>
      </c>
      <c r="E89" t="s">
        <v>9</v>
      </c>
    </row>
    <row r="90" spans="1:5" x14ac:dyDescent="0.2">
      <c r="A90">
        <v>138</v>
      </c>
      <c r="B90" t="s">
        <v>268</v>
      </c>
      <c r="C90" t="s">
        <v>269</v>
      </c>
      <c r="D90" t="s">
        <v>75</v>
      </c>
      <c r="E90" t="s">
        <v>9</v>
      </c>
    </row>
    <row r="91" spans="1:5" x14ac:dyDescent="0.2">
      <c r="A91">
        <v>140</v>
      </c>
      <c r="B91" t="s">
        <v>270</v>
      </c>
      <c r="C91" t="s">
        <v>271</v>
      </c>
      <c r="D91" t="s">
        <v>75</v>
      </c>
      <c r="E91" t="s">
        <v>9</v>
      </c>
    </row>
    <row r="92" spans="1:5" x14ac:dyDescent="0.2">
      <c r="A92">
        <v>143</v>
      </c>
      <c r="B92" t="s">
        <v>272</v>
      </c>
      <c r="C92" t="s">
        <v>273</v>
      </c>
      <c r="D92" t="s">
        <v>75</v>
      </c>
      <c r="E92" t="s">
        <v>9</v>
      </c>
    </row>
    <row r="93" spans="1:5" x14ac:dyDescent="0.2">
      <c r="A93">
        <v>154</v>
      </c>
      <c r="B93" t="s">
        <v>189</v>
      </c>
      <c r="C93" t="s">
        <v>274</v>
      </c>
      <c r="D93" t="s">
        <v>75</v>
      </c>
      <c r="E93" t="s">
        <v>9</v>
      </c>
    </row>
    <row r="94" spans="1:5" x14ac:dyDescent="0.2">
      <c r="A94">
        <v>155</v>
      </c>
      <c r="B94" t="s">
        <v>189</v>
      </c>
      <c r="C94" t="s">
        <v>274</v>
      </c>
      <c r="D94" t="s">
        <v>75</v>
      </c>
      <c r="E94" t="s">
        <v>9</v>
      </c>
    </row>
    <row r="95" spans="1:5" x14ac:dyDescent="0.2">
      <c r="A95">
        <v>156</v>
      </c>
      <c r="B95" t="s">
        <v>275</v>
      </c>
      <c r="C95" t="s">
        <v>274</v>
      </c>
      <c r="D95" t="s">
        <v>75</v>
      </c>
      <c r="E95" t="s">
        <v>9</v>
      </c>
    </row>
    <row r="96" spans="1:5" x14ac:dyDescent="0.2">
      <c r="A96">
        <v>157</v>
      </c>
      <c r="B96" t="s">
        <v>189</v>
      </c>
      <c r="C96" t="s">
        <v>274</v>
      </c>
      <c r="D96" t="s">
        <v>75</v>
      </c>
      <c r="E96" t="s">
        <v>9</v>
      </c>
    </row>
    <row r="97" spans="1:5" x14ac:dyDescent="0.2">
      <c r="A97">
        <v>166</v>
      </c>
      <c r="B97" t="s">
        <v>212</v>
      </c>
      <c r="C97" t="s">
        <v>276</v>
      </c>
      <c r="D97" t="s">
        <v>75</v>
      </c>
      <c r="E97" t="s">
        <v>9</v>
      </c>
    </row>
    <row r="98" spans="1:5" x14ac:dyDescent="0.2">
      <c r="A98">
        <v>169</v>
      </c>
      <c r="B98" t="s">
        <v>189</v>
      </c>
      <c r="C98" t="s">
        <v>277</v>
      </c>
      <c r="D98" t="s">
        <v>75</v>
      </c>
      <c r="E98" t="s">
        <v>9</v>
      </c>
    </row>
    <row r="99" spans="1:5" x14ac:dyDescent="0.2">
      <c r="A99">
        <v>170</v>
      </c>
      <c r="B99" t="s">
        <v>278</v>
      </c>
      <c r="C99" t="s">
        <v>279</v>
      </c>
      <c r="D99" t="s">
        <v>75</v>
      </c>
      <c r="E99" t="s">
        <v>9</v>
      </c>
    </row>
    <row r="100" spans="1:5" x14ac:dyDescent="0.2">
      <c r="A100">
        <v>171</v>
      </c>
      <c r="B100" t="s">
        <v>189</v>
      </c>
      <c r="C100" t="s">
        <v>280</v>
      </c>
      <c r="D100" t="s">
        <v>75</v>
      </c>
      <c r="E100" t="s">
        <v>9</v>
      </c>
    </row>
    <row r="101" spans="1:5" x14ac:dyDescent="0.2">
      <c r="A101">
        <v>172</v>
      </c>
      <c r="B101" t="s">
        <v>189</v>
      </c>
      <c r="C101" t="s">
        <v>281</v>
      </c>
      <c r="D101" t="s">
        <v>75</v>
      </c>
      <c r="E101" t="s">
        <v>9</v>
      </c>
    </row>
    <row r="102" spans="1:5" x14ac:dyDescent="0.2">
      <c r="A102">
        <v>174</v>
      </c>
      <c r="B102" t="s">
        <v>194</v>
      </c>
      <c r="C102" t="s">
        <v>282</v>
      </c>
      <c r="D102" t="s">
        <v>75</v>
      </c>
      <c r="E102" t="s">
        <v>9</v>
      </c>
    </row>
    <row r="103" spans="1:5" x14ac:dyDescent="0.2">
      <c r="A103">
        <v>175</v>
      </c>
      <c r="B103" t="s">
        <v>194</v>
      </c>
      <c r="C103" t="s">
        <v>282</v>
      </c>
      <c r="D103" t="s">
        <v>75</v>
      </c>
      <c r="E103" t="s">
        <v>9</v>
      </c>
    </row>
    <row r="104" spans="1:5" x14ac:dyDescent="0.2">
      <c r="A104">
        <v>176</v>
      </c>
      <c r="B104" t="s">
        <v>194</v>
      </c>
      <c r="C104" t="s">
        <v>282</v>
      </c>
      <c r="D104" t="s">
        <v>75</v>
      </c>
      <c r="E104" t="s">
        <v>9</v>
      </c>
    </row>
    <row r="105" spans="1:5" x14ac:dyDescent="0.2">
      <c r="A105">
        <v>177</v>
      </c>
      <c r="B105" t="s">
        <v>212</v>
      </c>
      <c r="C105" t="s">
        <v>283</v>
      </c>
      <c r="D105" t="s">
        <v>75</v>
      </c>
      <c r="E105" t="s">
        <v>9</v>
      </c>
    </row>
    <row r="106" spans="1:5" x14ac:dyDescent="0.2">
      <c r="A106">
        <v>178</v>
      </c>
      <c r="B106" t="s">
        <v>194</v>
      </c>
      <c r="C106" t="s">
        <v>284</v>
      </c>
      <c r="D106" t="s">
        <v>75</v>
      </c>
      <c r="E106" t="s">
        <v>9</v>
      </c>
    </row>
    <row r="107" spans="1:5" x14ac:dyDescent="0.2">
      <c r="A107">
        <v>183</v>
      </c>
      <c r="B107" t="s">
        <v>212</v>
      </c>
      <c r="C107" t="s">
        <v>285</v>
      </c>
      <c r="D107" t="s">
        <v>75</v>
      </c>
      <c r="E107" t="s">
        <v>9</v>
      </c>
    </row>
    <row r="108" spans="1:5" x14ac:dyDescent="0.2">
      <c r="A108">
        <v>184</v>
      </c>
      <c r="B108" t="s">
        <v>215</v>
      </c>
      <c r="C108" t="s">
        <v>286</v>
      </c>
      <c r="D108" t="s">
        <v>75</v>
      </c>
      <c r="E108" t="s">
        <v>9</v>
      </c>
    </row>
    <row r="109" spans="1:5" x14ac:dyDescent="0.2">
      <c r="A109">
        <v>185</v>
      </c>
      <c r="B109" t="s">
        <v>217</v>
      </c>
      <c r="C109" t="s">
        <v>287</v>
      </c>
      <c r="D109" t="s">
        <v>75</v>
      </c>
      <c r="E109" t="s">
        <v>9</v>
      </c>
    </row>
    <row r="110" spans="1:5" x14ac:dyDescent="0.2">
      <c r="A110">
        <v>186</v>
      </c>
      <c r="B110" t="s">
        <v>212</v>
      </c>
      <c r="C110" t="s">
        <v>288</v>
      </c>
      <c r="D110" t="s">
        <v>75</v>
      </c>
      <c r="E110" t="s">
        <v>9</v>
      </c>
    </row>
    <row r="111" spans="1:5" x14ac:dyDescent="0.2">
      <c r="A111">
        <v>187</v>
      </c>
      <c r="B111" t="s">
        <v>232</v>
      </c>
      <c r="C111" t="s">
        <v>288</v>
      </c>
      <c r="D111" t="s">
        <v>75</v>
      </c>
      <c r="E111" t="s">
        <v>9</v>
      </c>
    </row>
    <row r="112" spans="1:5" x14ac:dyDescent="0.2">
      <c r="A112">
        <v>188</v>
      </c>
      <c r="B112" t="s">
        <v>289</v>
      </c>
      <c r="C112" t="s">
        <v>290</v>
      </c>
      <c r="D112" t="s">
        <v>75</v>
      </c>
      <c r="E112" t="s">
        <v>9</v>
      </c>
    </row>
    <row r="113" spans="1:5" x14ac:dyDescent="0.2">
      <c r="A113">
        <v>189</v>
      </c>
      <c r="B113" t="s">
        <v>291</v>
      </c>
      <c r="C113" t="s">
        <v>290</v>
      </c>
      <c r="D113" t="s">
        <v>75</v>
      </c>
      <c r="E113" t="s">
        <v>9</v>
      </c>
    </row>
    <row r="114" spans="1:5" x14ac:dyDescent="0.2">
      <c r="A114">
        <v>190</v>
      </c>
      <c r="B114" t="s">
        <v>291</v>
      </c>
      <c r="C114" t="s">
        <v>292</v>
      </c>
      <c r="D114" t="s">
        <v>75</v>
      </c>
      <c r="E114" t="s">
        <v>9</v>
      </c>
    </row>
    <row r="115" spans="1:5" x14ac:dyDescent="0.2">
      <c r="A115">
        <v>191</v>
      </c>
      <c r="B115" t="s">
        <v>194</v>
      </c>
      <c r="C115" t="s">
        <v>293</v>
      </c>
      <c r="D115" t="s">
        <v>75</v>
      </c>
      <c r="E115" t="s">
        <v>9</v>
      </c>
    </row>
    <row r="116" spans="1:5" x14ac:dyDescent="0.2">
      <c r="A116">
        <v>192</v>
      </c>
      <c r="B116" t="s">
        <v>194</v>
      </c>
      <c r="C116" t="s">
        <v>294</v>
      </c>
      <c r="D116" t="s">
        <v>75</v>
      </c>
      <c r="E116" t="s">
        <v>9</v>
      </c>
    </row>
    <row r="117" spans="1:5" x14ac:dyDescent="0.2">
      <c r="A117">
        <v>193</v>
      </c>
      <c r="B117" t="s">
        <v>194</v>
      </c>
      <c r="C117" t="s">
        <v>294</v>
      </c>
      <c r="D117" t="s">
        <v>75</v>
      </c>
      <c r="E117" t="s">
        <v>9</v>
      </c>
    </row>
    <row r="118" spans="1:5" x14ac:dyDescent="0.2">
      <c r="A118">
        <v>194</v>
      </c>
      <c r="B118" t="s">
        <v>194</v>
      </c>
      <c r="C118" t="s">
        <v>294</v>
      </c>
      <c r="D118" t="s">
        <v>75</v>
      </c>
      <c r="E118" t="s">
        <v>9</v>
      </c>
    </row>
    <row r="119" spans="1:5" x14ac:dyDescent="0.2">
      <c r="A119">
        <v>195</v>
      </c>
      <c r="B119" t="s">
        <v>194</v>
      </c>
      <c r="C119" t="s">
        <v>294</v>
      </c>
      <c r="D119" t="s">
        <v>75</v>
      </c>
      <c r="E119" t="s">
        <v>9</v>
      </c>
    </row>
    <row r="120" spans="1:5" x14ac:dyDescent="0.2">
      <c r="A120">
        <v>196</v>
      </c>
      <c r="B120" t="s">
        <v>194</v>
      </c>
      <c r="C120" t="s">
        <v>295</v>
      </c>
      <c r="D120" t="s">
        <v>75</v>
      </c>
      <c r="E120" t="s">
        <v>9</v>
      </c>
    </row>
    <row r="121" spans="1:5" x14ac:dyDescent="0.2">
      <c r="A121">
        <v>197</v>
      </c>
      <c r="B121" t="s">
        <v>215</v>
      </c>
      <c r="C121" t="s">
        <v>296</v>
      </c>
      <c r="D121" t="s">
        <v>75</v>
      </c>
      <c r="E121" t="s">
        <v>9</v>
      </c>
    </row>
    <row r="122" spans="1:5" x14ac:dyDescent="0.2">
      <c r="A122">
        <v>198</v>
      </c>
      <c r="B122" t="s">
        <v>194</v>
      </c>
      <c r="C122" t="s">
        <v>296</v>
      </c>
      <c r="D122" t="s">
        <v>75</v>
      </c>
      <c r="E122" t="s">
        <v>9</v>
      </c>
    </row>
    <row r="123" spans="1:5" x14ac:dyDescent="0.2">
      <c r="A123">
        <v>199</v>
      </c>
      <c r="B123" t="s">
        <v>194</v>
      </c>
      <c r="C123" t="s">
        <v>297</v>
      </c>
      <c r="D123" t="s">
        <v>75</v>
      </c>
      <c r="E123" t="s">
        <v>9</v>
      </c>
    </row>
    <row r="124" spans="1:5" x14ac:dyDescent="0.2">
      <c r="A124">
        <v>200</v>
      </c>
      <c r="B124" t="s">
        <v>194</v>
      </c>
      <c r="C124" t="s">
        <v>297</v>
      </c>
      <c r="D124" t="s">
        <v>75</v>
      </c>
      <c r="E124" t="s">
        <v>9</v>
      </c>
    </row>
    <row r="125" spans="1:5" x14ac:dyDescent="0.2">
      <c r="A125">
        <v>201</v>
      </c>
      <c r="B125" t="s">
        <v>194</v>
      </c>
      <c r="C125" t="s">
        <v>297</v>
      </c>
      <c r="D125" t="s">
        <v>75</v>
      </c>
      <c r="E125" t="s">
        <v>9</v>
      </c>
    </row>
    <row r="126" spans="1:5" x14ac:dyDescent="0.2">
      <c r="A126">
        <v>202</v>
      </c>
      <c r="B126" t="s">
        <v>194</v>
      </c>
      <c r="C126" t="s">
        <v>298</v>
      </c>
      <c r="D126" t="s">
        <v>75</v>
      </c>
      <c r="E126" t="s">
        <v>9</v>
      </c>
    </row>
    <row r="127" spans="1:5" x14ac:dyDescent="0.2">
      <c r="A127">
        <v>203</v>
      </c>
      <c r="B127" t="s">
        <v>194</v>
      </c>
      <c r="C127" t="s">
        <v>298</v>
      </c>
      <c r="D127" t="s">
        <v>75</v>
      </c>
      <c r="E127" t="s">
        <v>9</v>
      </c>
    </row>
    <row r="128" spans="1:5" x14ac:dyDescent="0.2">
      <c r="A128">
        <v>204</v>
      </c>
      <c r="B128" t="s">
        <v>194</v>
      </c>
      <c r="C128" t="s">
        <v>298</v>
      </c>
      <c r="D128" t="s">
        <v>75</v>
      </c>
      <c r="E128" t="s">
        <v>9</v>
      </c>
    </row>
    <row r="129" spans="1:5" x14ac:dyDescent="0.2">
      <c r="A129">
        <v>205</v>
      </c>
      <c r="B129" t="s">
        <v>194</v>
      </c>
      <c r="C129" t="s">
        <v>299</v>
      </c>
      <c r="D129" t="s">
        <v>75</v>
      </c>
      <c r="E129" t="s">
        <v>9</v>
      </c>
    </row>
    <row r="130" spans="1:5" x14ac:dyDescent="0.2">
      <c r="A130">
        <v>206</v>
      </c>
      <c r="B130" t="s">
        <v>194</v>
      </c>
      <c r="C130" t="s">
        <v>300</v>
      </c>
      <c r="D130" t="s">
        <v>75</v>
      </c>
      <c r="E130" t="s">
        <v>9</v>
      </c>
    </row>
    <row r="131" spans="1:5" x14ac:dyDescent="0.2">
      <c r="A131">
        <v>207</v>
      </c>
      <c r="B131" t="s">
        <v>194</v>
      </c>
      <c r="C131" t="s">
        <v>301</v>
      </c>
      <c r="D131" t="s">
        <v>75</v>
      </c>
      <c r="E131" t="s">
        <v>9</v>
      </c>
    </row>
    <row r="132" spans="1:5" x14ac:dyDescent="0.2">
      <c r="A132">
        <v>208</v>
      </c>
      <c r="B132" t="s">
        <v>212</v>
      </c>
      <c r="C132" t="s">
        <v>302</v>
      </c>
      <c r="D132" t="s">
        <v>75</v>
      </c>
      <c r="E132" t="s">
        <v>9</v>
      </c>
    </row>
    <row r="133" spans="1:5" x14ac:dyDescent="0.2">
      <c r="A133">
        <v>209</v>
      </c>
      <c r="B133" t="s">
        <v>215</v>
      </c>
      <c r="C133" t="s">
        <v>303</v>
      </c>
      <c r="D133" t="s">
        <v>75</v>
      </c>
      <c r="E133" t="s">
        <v>9</v>
      </c>
    </row>
    <row r="134" spans="1:5" x14ac:dyDescent="0.2">
      <c r="A134">
        <v>210</v>
      </c>
      <c r="B134" t="s">
        <v>212</v>
      </c>
      <c r="C134" t="s">
        <v>303</v>
      </c>
      <c r="D134" t="s">
        <v>75</v>
      </c>
      <c r="E134" t="s">
        <v>9</v>
      </c>
    </row>
    <row r="135" spans="1:5" x14ac:dyDescent="0.2">
      <c r="A135">
        <v>211</v>
      </c>
      <c r="B135" t="s">
        <v>234</v>
      </c>
      <c r="C135" t="s">
        <v>303</v>
      </c>
      <c r="D135" t="s">
        <v>75</v>
      </c>
      <c r="E135" t="s">
        <v>9</v>
      </c>
    </row>
    <row r="136" spans="1:5" x14ac:dyDescent="0.2">
      <c r="A136">
        <v>212</v>
      </c>
      <c r="B136" t="s">
        <v>212</v>
      </c>
      <c r="C136" t="s">
        <v>303</v>
      </c>
      <c r="D136" t="s">
        <v>75</v>
      </c>
      <c r="E136" t="s">
        <v>9</v>
      </c>
    </row>
    <row r="137" spans="1:5" x14ac:dyDescent="0.2">
      <c r="A137">
        <v>213</v>
      </c>
      <c r="B137" t="s">
        <v>234</v>
      </c>
      <c r="C137" t="s">
        <v>303</v>
      </c>
      <c r="D137" t="s">
        <v>75</v>
      </c>
      <c r="E137" t="s">
        <v>9</v>
      </c>
    </row>
    <row r="138" spans="1:5" x14ac:dyDescent="0.2">
      <c r="A138">
        <v>214</v>
      </c>
      <c r="B138" t="s">
        <v>212</v>
      </c>
      <c r="C138" t="s">
        <v>303</v>
      </c>
      <c r="D138" t="s">
        <v>75</v>
      </c>
      <c r="E138" t="s">
        <v>9</v>
      </c>
    </row>
    <row r="139" spans="1:5" x14ac:dyDescent="0.2">
      <c r="A139">
        <v>215</v>
      </c>
      <c r="B139" t="s">
        <v>194</v>
      </c>
      <c r="C139" t="s">
        <v>304</v>
      </c>
      <c r="D139" t="s">
        <v>75</v>
      </c>
      <c r="E139" t="s">
        <v>9</v>
      </c>
    </row>
    <row r="140" spans="1:5" x14ac:dyDescent="0.2">
      <c r="A140">
        <v>216</v>
      </c>
      <c r="B140" t="s">
        <v>194</v>
      </c>
      <c r="C140" t="s">
        <v>305</v>
      </c>
      <c r="D140" t="s">
        <v>75</v>
      </c>
      <c r="E140" t="s">
        <v>9</v>
      </c>
    </row>
    <row r="141" spans="1:5" x14ac:dyDescent="0.2">
      <c r="A141">
        <v>217</v>
      </c>
      <c r="B141" t="s">
        <v>306</v>
      </c>
      <c r="C141" t="s">
        <v>307</v>
      </c>
      <c r="D141" t="s">
        <v>75</v>
      </c>
      <c r="E141" t="s">
        <v>9</v>
      </c>
    </row>
    <row r="142" spans="1:5" x14ac:dyDescent="0.2">
      <c r="A142">
        <v>218</v>
      </c>
      <c r="B142" t="s">
        <v>306</v>
      </c>
      <c r="C142" t="s">
        <v>308</v>
      </c>
      <c r="D142" t="s">
        <v>75</v>
      </c>
      <c r="E142" t="s">
        <v>9</v>
      </c>
    </row>
    <row r="143" spans="1:5" x14ac:dyDescent="0.2">
      <c r="A143">
        <v>219</v>
      </c>
      <c r="B143" t="s">
        <v>215</v>
      </c>
      <c r="C143" t="s">
        <v>309</v>
      </c>
      <c r="D143" t="s">
        <v>75</v>
      </c>
      <c r="E143" t="s">
        <v>9</v>
      </c>
    </row>
    <row r="144" spans="1:5" x14ac:dyDescent="0.2">
      <c r="A144">
        <v>220</v>
      </c>
      <c r="B144" t="s">
        <v>234</v>
      </c>
      <c r="C144" t="s">
        <v>309</v>
      </c>
      <c r="D144" t="s">
        <v>75</v>
      </c>
      <c r="E144" t="s">
        <v>9</v>
      </c>
    </row>
    <row r="145" spans="1:5" x14ac:dyDescent="0.2">
      <c r="A145">
        <v>221</v>
      </c>
      <c r="B145" t="s">
        <v>212</v>
      </c>
      <c r="C145" t="s">
        <v>309</v>
      </c>
      <c r="D145" t="s">
        <v>75</v>
      </c>
      <c r="E145" t="s">
        <v>9</v>
      </c>
    </row>
    <row r="146" spans="1:5" x14ac:dyDescent="0.2">
      <c r="A146">
        <v>222</v>
      </c>
      <c r="B146" t="s">
        <v>238</v>
      </c>
      <c r="C146" t="s">
        <v>309</v>
      </c>
      <c r="D146" t="s">
        <v>75</v>
      </c>
      <c r="E146" t="s">
        <v>9</v>
      </c>
    </row>
    <row r="147" spans="1:5" x14ac:dyDescent="0.2">
      <c r="A147">
        <v>223</v>
      </c>
      <c r="B147" t="s">
        <v>212</v>
      </c>
      <c r="C147" t="s">
        <v>309</v>
      </c>
      <c r="D147" t="s">
        <v>75</v>
      </c>
      <c r="E147" t="s">
        <v>9</v>
      </c>
    </row>
    <row r="148" spans="1:5" x14ac:dyDescent="0.2">
      <c r="A148">
        <v>224</v>
      </c>
      <c r="B148" t="s">
        <v>232</v>
      </c>
      <c r="C148" t="s">
        <v>309</v>
      </c>
      <c r="D148" t="s">
        <v>75</v>
      </c>
      <c r="E148" t="s">
        <v>9</v>
      </c>
    </row>
    <row r="149" spans="1:5" x14ac:dyDescent="0.2">
      <c r="A149">
        <v>225</v>
      </c>
      <c r="B149" t="s">
        <v>215</v>
      </c>
      <c r="C149" t="s">
        <v>310</v>
      </c>
      <c r="D149" t="s">
        <v>75</v>
      </c>
      <c r="E149" t="s">
        <v>9</v>
      </c>
    </row>
    <row r="150" spans="1:5" x14ac:dyDescent="0.2">
      <c r="A150">
        <v>226</v>
      </c>
      <c r="B150" t="s">
        <v>194</v>
      </c>
      <c r="C150" t="s">
        <v>311</v>
      </c>
      <c r="D150" t="s">
        <v>75</v>
      </c>
      <c r="E150" t="s">
        <v>9</v>
      </c>
    </row>
    <row r="151" spans="1:5" x14ac:dyDescent="0.2">
      <c r="A151">
        <v>227</v>
      </c>
      <c r="B151" t="s">
        <v>215</v>
      </c>
      <c r="C151" t="s">
        <v>311</v>
      </c>
      <c r="D151" t="s">
        <v>75</v>
      </c>
      <c r="E151" t="s">
        <v>9</v>
      </c>
    </row>
    <row r="152" spans="1:5" x14ac:dyDescent="0.2">
      <c r="A152">
        <v>228</v>
      </c>
      <c r="B152" t="s">
        <v>215</v>
      </c>
      <c r="C152" t="s">
        <v>311</v>
      </c>
      <c r="D152" t="s">
        <v>75</v>
      </c>
      <c r="E152" t="s">
        <v>9</v>
      </c>
    </row>
    <row r="153" spans="1:5" x14ac:dyDescent="0.2">
      <c r="A153">
        <v>229</v>
      </c>
      <c r="B153" t="s">
        <v>194</v>
      </c>
      <c r="C153" t="s">
        <v>312</v>
      </c>
      <c r="D153" t="s">
        <v>75</v>
      </c>
      <c r="E153" t="s">
        <v>9</v>
      </c>
    </row>
    <row r="154" spans="1:5" x14ac:dyDescent="0.2">
      <c r="A154">
        <v>230</v>
      </c>
      <c r="B154" t="s">
        <v>194</v>
      </c>
      <c r="C154" t="s">
        <v>312</v>
      </c>
      <c r="D154" t="s">
        <v>75</v>
      </c>
      <c r="E154" t="s">
        <v>9</v>
      </c>
    </row>
    <row r="155" spans="1:5" x14ac:dyDescent="0.2">
      <c r="A155">
        <v>231</v>
      </c>
      <c r="B155" t="s">
        <v>215</v>
      </c>
      <c r="C155" t="s">
        <v>313</v>
      </c>
      <c r="D155" t="s">
        <v>75</v>
      </c>
      <c r="E155" t="s">
        <v>9</v>
      </c>
    </row>
    <row r="156" spans="1:5" x14ac:dyDescent="0.2">
      <c r="A156">
        <v>232</v>
      </c>
      <c r="B156" t="s">
        <v>194</v>
      </c>
      <c r="C156" t="s">
        <v>313</v>
      </c>
      <c r="D156" t="s">
        <v>75</v>
      </c>
      <c r="E156" t="s">
        <v>9</v>
      </c>
    </row>
    <row r="157" spans="1:5" x14ac:dyDescent="0.2">
      <c r="A157">
        <v>233</v>
      </c>
      <c r="B157" t="s">
        <v>212</v>
      </c>
      <c r="C157" t="s">
        <v>313</v>
      </c>
      <c r="D157" t="s">
        <v>75</v>
      </c>
      <c r="E157" t="s">
        <v>9</v>
      </c>
    </row>
    <row r="158" spans="1:5" x14ac:dyDescent="0.2">
      <c r="A158">
        <v>234</v>
      </c>
      <c r="B158" t="s">
        <v>238</v>
      </c>
      <c r="C158" t="s">
        <v>313</v>
      </c>
      <c r="D158" t="s">
        <v>75</v>
      </c>
      <c r="E158" t="s">
        <v>9</v>
      </c>
    </row>
    <row r="159" spans="1:5" x14ac:dyDescent="0.2">
      <c r="A159">
        <v>235</v>
      </c>
      <c r="B159" t="s">
        <v>212</v>
      </c>
      <c r="C159" t="s">
        <v>313</v>
      </c>
      <c r="D159" t="s">
        <v>75</v>
      </c>
      <c r="E159" t="s">
        <v>9</v>
      </c>
    </row>
    <row r="160" spans="1:5" x14ac:dyDescent="0.2">
      <c r="A160">
        <v>239</v>
      </c>
      <c r="B160" t="s">
        <v>215</v>
      </c>
      <c r="C160" t="s">
        <v>314</v>
      </c>
      <c r="D160" t="s">
        <v>75</v>
      </c>
      <c r="E160" t="s">
        <v>9</v>
      </c>
    </row>
    <row r="161" spans="1:5" x14ac:dyDescent="0.2">
      <c r="A161">
        <v>240</v>
      </c>
      <c r="B161" t="s">
        <v>212</v>
      </c>
      <c r="C161" t="s">
        <v>314</v>
      </c>
      <c r="D161" t="s">
        <v>75</v>
      </c>
      <c r="E161" t="s">
        <v>9</v>
      </c>
    </row>
    <row r="162" spans="1:5" x14ac:dyDescent="0.2">
      <c r="A162">
        <v>241</v>
      </c>
      <c r="B162" t="s">
        <v>315</v>
      </c>
      <c r="C162" t="s">
        <v>314</v>
      </c>
      <c r="D162" t="s">
        <v>75</v>
      </c>
      <c r="E162" t="s">
        <v>9</v>
      </c>
    </row>
    <row r="163" spans="1:5" x14ac:dyDescent="0.2">
      <c r="A163">
        <v>242</v>
      </c>
      <c r="B163" t="s">
        <v>215</v>
      </c>
      <c r="C163" t="s">
        <v>316</v>
      </c>
      <c r="D163" t="s">
        <v>75</v>
      </c>
      <c r="E163" t="s">
        <v>9</v>
      </c>
    </row>
    <row r="164" spans="1:5" x14ac:dyDescent="0.2">
      <c r="A164">
        <v>243</v>
      </c>
      <c r="B164" t="s">
        <v>212</v>
      </c>
      <c r="C164" t="s">
        <v>316</v>
      </c>
      <c r="D164" t="s">
        <v>75</v>
      </c>
      <c r="E164" t="s">
        <v>9</v>
      </c>
    </row>
    <row r="165" spans="1:5" x14ac:dyDescent="0.2">
      <c r="A165">
        <v>244</v>
      </c>
      <c r="B165" t="s">
        <v>212</v>
      </c>
      <c r="C165" t="s">
        <v>316</v>
      </c>
      <c r="D165" t="s">
        <v>75</v>
      </c>
      <c r="E165" t="s">
        <v>9</v>
      </c>
    </row>
    <row r="166" spans="1:5" x14ac:dyDescent="0.2">
      <c r="A166">
        <v>245</v>
      </c>
      <c r="B166" t="s">
        <v>194</v>
      </c>
      <c r="C166" t="s">
        <v>316</v>
      </c>
      <c r="D166" t="s">
        <v>75</v>
      </c>
      <c r="E166" t="s">
        <v>9</v>
      </c>
    </row>
    <row r="167" spans="1:5" x14ac:dyDescent="0.2">
      <c r="A167">
        <v>246</v>
      </c>
      <c r="B167" t="s">
        <v>194</v>
      </c>
      <c r="C167" t="s">
        <v>317</v>
      </c>
      <c r="D167" t="s">
        <v>75</v>
      </c>
      <c r="E167" t="s">
        <v>9</v>
      </c>
    </row>
    <row r="168" spans="1:5" x14ac:dyDescent="0.2">
      <c r="A168">
        <v>247</v>
      </c>
      <c r="B168" t="s">
        <v>212</v>
      </c>
      <c r="C168" t="s">
        <v>318</v>
      </c>
      <c r="D168" t="s">
        <v>75</v>
      </c>
      <c r="E168" t="s">
        <v>9</v>
      </c>
    </row>
    <row r="169" spans="1:5" x14ac:dyDescent="0.2">
      <c r="A169">
        <v>248</v>
      </c>
      <c r="B169" t="s">
        <v>215</v>
      </c>
      <c r="C169" t="s">
        <v>319</v>
      </c>
      <c r="D169" t="s">
        <v>75</v>
      </c>
      <c r="E169" t="s">
        <v>9</v>
      </c>
    </row>
    <row r="170" spans="1:5" x14ac:dyDescent="0.2">
      <c r="A170">
        <v>249</v>
      </c>
      <c r="B170" t="s">
        <v>194</v>
      </c>
      <c r="C170" t="s">
        <v>319</v>
      </c>
      <c r="D170" t="s">
        <v>75</v>
      </c>
      <c r="E170" t="s">
        <v>9</v>
      </c>
    </row>
    <row r="171" spans="1:5" x14ac:dyDescent="0.2">
      <c r="A171">
        <v>250</v>
      </c>
      <c r="B171" t="s">
        <v>194</v>
      </c>
      <c r="C171" t="s">
        <v>319</v>
      </c>
      <c r="D171" t="s">
        <v>75</v>
      </c>
      <c r="E171" t="s">
        <v>9</v>
      </c>
    </row>
    <row r="172" spans="1:5" x14ac:dyDescent="0.2">
      <c r="A172">
        <v>251</v>
      </c>
      <c r="B172" t="s">
        <v>194</v>
      </c>
      <c r="C172" t="s">
        <v>319</v>
      </c>
      <c r="D172" t="s">
        <v>75</v>
      </c>
      <c r="E172" t="s">
        <v>9</v>
      </c>
    </row>
    <row r="173" spans="1:5" x14ac:dyDescent="0.2">
      <c r="A173">
        <v>252</v>
      </c>
      <c r="B173" t="s">
        <v>194</v>
      </c>
      <c r="C173" t="s">
        <v>319</v>
      </c>
      <c r="D173" t="s">
        <v>75</v>
      </c>
      <c r="E173" t="s">
        <v>9</v>
      </c>
    </row>
    <row r="174" spans="1:5" x14ac:dyDescent="0.2">
      <c r="A174">
        <v>253</v>
      </c>
      <c r="B174" t="s">
        <v>212</v>
      </c>
      <c r="C174" t="s">
        <v>320</v>
      </c>
      <c r="D174" t="s">
        <v>75</v>
      </c>
      <c r="E174" t="s">
        <v>9</v>
      </c>
    </row>
    <row r="175" spans="1:5" x14ac:dyDescent="0.2">
      <c r="A175">
        <v>254</v>
      </c>
      <c r="B175" t="s">
        <v>212</v>
      </c>
      <c r="C175" t="s">
        <v>320</v>
      </c>
      <c r="D175" t="s">
        <v>75</v>
      </c>
      <c r="E175" t="s">
        <v>9</v>
      </c>
    </row>
    <row r="176" spans="1:5" x14ac:dyDescent="0.2">
      <c r="A176">
        <v>255</v>
      </c>
      <c r="B176" t="s">
        <v>212</v>
      </c>
      <c r="C176" t="s">
        <v>320</v>
      </c>
      <c r="D176" t="s">
        <v>75</v>
      </c>
      <c r="E176" t="s">
        <v>9</v>
      </c>
    </row>
    <row r="177" spans="1:5" x14ac:dyDescent="0.2">
      <c r="A177">
        <v>256</v>
      </c>
      <c r="B177" t="s">
        <v>212</v>
      </c>
      <c r="C177" t="s">
        <v>320</v>
      </c>
      <c r="D177" t="s">
        <v>75</v>
      </c>
      <c r="E177" t="s">
        <v>9</v>
      </c>
    </row>
    <row r="178" spans="1:5" x14ac:dyDescent="0.2">
      <c r="A178">
        <v>257</v>
      </c>
      <c r="B178" t="s">
        <v>194</v>
      </c>
      <c r="C178" t="s">
        <v>321</v>
      </c>
      <c r="D178" t="s">
        <v>75</v>
      </c>
      <c r="E178" t="s">
        <v>9</v>
      </c>
    </row>
    <row r="179" spans="1:5" x14ac:dyDescent="0.2">
      <c r="A179">
        <v>258</v>
      </c>
      <c r="B179" t="s">
        <v>194</v>
      </c>
      <c r="C179" t="s">
        <v>321</v>
      </c>
      <c r="D179" t="s">
        <v>75</v>
      </c>
      <c r="E179" t="s">
        <v>9</v>
      </c>
    </row>
    <row r="180" spans="1:5" x14ac:dyDescent="0.2">
      <c r="A180">
        <v>259</v>
      </c>
      <c r="B180" t="s">
        <v>194</v>
      </c>
      <c r="C180" t="s">
        <v>322</v>
      </c>
      <c r="D180" t="s">
        <v>75</v>
      </c>
      <c r="E180" t="s">
        <v>9</v>
      </c>
    </row>
    <row r="181" spans="1:5" x14ac:dyDescent="0.2">
      <c r="A181">
        <v>260</v>
      </c>
      <c r="B181" t="s">
        <v>194</v>
      </c>
      <c r="C181" t="s">
        <v>323</v>
      </c>
      <c r="D181" t="s">
        <v>75</v>
      </c>
      <c r="E181" t="s">
        <v>9</v>
      </c>
    </row>
    <row r="182" spans="1:5" x14ac:dyDescent="0.2">
      <c r="A182">
        <v>261</v>
      </c>
      <c r="B182" t="s">
        <v>194</v>
      </c>
      <c r="C182" t="s">
        <v>323</v>
      </c>
      <c r="D182" t="s">
        <v>75</v>
      </c>
      <c r="E182" t="s">
        <v>9</v>
      </c>
    </row>
    <row r="183" spans="1:5" x14ac:dyDescent="0.2">
      <c r="A183">
        <v>262</v>
      </c>
      <c r="B183" t="s">
        <v>194</v>
      </c>
      <c r="C183" t="s">
        <v>324</v>
      </c>
      <c r="D183" t="s">
        <v>75</v>
      </c>
      <c r="E183" t="s">
        <v>9</v>
      </c>
    </row>
    <row r="184" spans="1:5" x14ac:dyDescent="0.2">
      <c r="A184">
        <v>263</v>
      </c>
      <c r="B184" t="s">
        <v>194</v>
      </c>
      <c r="C184" t="s">
        <v>324</v>
      </c>
      <c r="D184" t="s">
        <v>75</v>
      </c>
      <c r="E184" t="s">
        <v>9</v>
      </c>
    </row>
    <row r="185" spans="1:5" x14ac:dyDescent="0.2">
      <c r="A185">
        <v>264</v>
      </c>
      <c r="B185" t="s">
        <v>194</v>
      </c>
      <c r="C185" t="s">
        <v>324</v>
      </c>
      <c r="D185" t="s">
        <v>75</v>
      </c>
      <c r="E185" t="s">
        <v>9</v>
      </c>
    </row>
    <row r="186" spans="1:5" x14ac:dyDescent="0.2">
      <c r="A186">
        <v>265</v>
      </c>
      <c r="B186" t="s">
        <v>194</v>
      </c>
      <c r="C186" t="s">
        <v>325</v>
      </c>
      <c r="D186" t="s">
        <v>75</v>
      </c>
      <c r="E186" t="s">
        <v>9</v>
      </c>
    </row>
    <row r="187" spans="1:5" x14ac:dyDescent="0.2">
      <c r="A187">
        <v>266</v>
      </c>
      <c r="B187" t="s">
        <v>194</v>
      </c>
      <c r="C187" t="s">
        <v>325</v>
      </c>
      <c r="D187" t="s">
        <v>75</v>
      </c>
      <c r="E187" t="s">
        <v>9</v>
      </c>
    </row>
    <row r="188" spans="1:5" x14ac:dyDescent="0.2">
      <c r="A188">
        <v>267</v>
      </c>
      <c r="B188" t="s">
        <v>238</v>
      </c>
      <c r="C188" t="s">
        <v>325</v>
      </c>
      <c r="D188" t="s">
        <v>75</v>
      </c>
      <c r="E188" t="s">
        <v>9</v>
      </c>
    </row>
    <row r="189" spans="1:5" x14ac:dyDescent="0.2">
      <c r="A189">
        <v>268</v>
      </c>
      <c r="B189" t="s">
        <v>194</v>
      </c>
      <c r="C189" t="s">
        <v>325</v>
      </c>
      <c r="D189" t="s">
        <v>75</v>
      </c>
      <c r="E189" t="s">
        <v>9</v>
      </c>
    </row>
    <row r="190" spans="1:5" x14ac:dyDescent="0.2">
      <c r="A190">
        <v>269</v>
      </c>
      <c r="B190" t="s">
        <v>212</v>
      </c>
      <c r="C190" t="s">
        <v>326</v>
      </c>
      <c r="D190" t="s">
        <v>75</v>
      </c>
      <c r="E190" t="s">
        <v>9</v>
      </c>
    </row>
    <row r="191" spans="1:5" x14ac:dyDescent="0.2">
      <c r="A191">
        <v>270</v>
      </c>
      <c r="B191" t="s">
        <v>212</v>
      </c>
      <c r="C191" t="s">
        <v>327</v>
      </c>
      <c r="D191" t="s">
        <v>75</v>
      </c>
      <c r="E191" t="s">
        <v>9</v>
      </c>
    </row>
    <row r="192" spans="1:5" x14ac:dyDescent="0.2">
      <c r="A192">
        <v>271</v>
      </c>
      <c r="B192" t="s">
        <v>212</v>
      </c>
      <c r="C192" t="s">
        <v>327</v>
      </c>
      <c r="D192" t="s">
        <v>75</v>
      </c>
      <c r="E192" t="s">
        <v>9</v>
      </c>
    </row>
    <row r="193" spans="1:5" x14ac:dyDescent="0.2">
      <c r="A193">
        <v>272</v>
      </c>
      <c r="B193" t="s">
        <v>212</v>
      </c>
      <c r="C193" t="s">
        <v>327</v>
      </c>
      <c r="D193" t="s">
        <v>75</v>
      </c>
      <c r="E193" t="s">
        <v>9</v>
      </c>
    </row>
    <row r="194" spans="1:5" x14ac:dyDescent="0.2">
      <c r="A194">
        <v>273</v>
      </c>
      <c r="B194" t="s">
        <v>194</v>
      </c>
      <c r="C194" t="s">
        <v>328</v>
      </c>
      <c r="D194" t="s">
        <v>75</v>
      </c>
      <c r="E194" t="s">
        <v>9</v>
      </c>
    </row>
    <row r="195" spans="1:5" x14ac:dyDescent="0.2">
      <c r="A195">
        <v>274</v>
      </c>
      <c r="B195" t="s">
        <v>329</v>
      </c>
      <c r="C195" t="s">
        <v>330</v>
      </c>
      <c r="D195" t="s">
        <v>75</v>
      </c>
      <c r="E195" t="s">
        <v>9</v>
      </c>
    </row>
    <row r="196" spans="1:5" x14ac:dyDescent="0.2">
      <c r="A196">
        <v>275</v>
      </c>
      <c r="B196" t="s">
        <v>194</v>
      </c>
      <c r="C196" t="s">
        <v>331</v>
      </c>
      <c r="D196" t="s">
        <v>75</v>
      </c>
      <c r="E196" t="s">
        <v>9</v>
      </c>
    </row>
    <row r="197" spans="1:5" x14ac:dyDescent="0.2">
      <c r="A197">
        <v>276</v>
      </c>
      <c r="B197" t="s">
        <v>194</v>
      </c>
      <c r="C197" t="s">
        <v>332</v>
      </c>
      <c r="D197" t="s">
        <v>75</v>
      </c>
      <c r="E197" t="s">
        <v>9</v>
      </c>
    </row>
    <row r="198" spans="1:5" x14ac:dyDescent="0.2">
      <c r="A198">
        <v>277</v>
      </c>
      <c r="B198" t="s">
        <v>215</v>
      </c>
      <c r="C198" t="s">
        <v>333</v>
      </c>
      <c r="D198" t="s">
        <v>75</v>
      </c>
      <c r="E198" t="s">
        <v>9</v>
      </c>
    </row>
    <row r="199" spans="1:5" x14ac:dyDescent="0.2">
      <c r="A199">
        <v>278</v>
      </c>
      <c r="B199" t="s">
        <v>194</v>
      </c>
      <c r="C199" t="s">
        <v>334</v>
      </c>
      <c r="D199" t="s">
        <v>75</v>
      </c>
      <c r="E199" t="s">
        <v>9</v>
      </c>
    </row>
    <row r="200" spans="1:5" x14ac:dyDescent="0.2">
      <c r="A200">
        <v>280</v>
      </c>
      <c r="B200" t="s">
        <v>194</v>
      </c>
      <c r="C200" t="s">
        <v>335</v>
      </c>
      <c r="D200" t="s">
        <v>75</v>
      </c>
      <c r="E200" t="s">
        <v>9</v>
      </c>
    </row>
    <row r="201" spans="1:5" x14ac:dyDescent="0.2">
      <c r="A201">
        <v>281</v>
      </c>
      <c r="B201" t="s">
        <v>212</v>
      </c>
      <c r="C201" t="s">
        <v>336</v>
      </c>
      <c r="D201" t="s">
        <v>75</v>
      </c>
      <c r="E201" t="s">
        <v>9</v>
      </c>
    </row>
    <row r="202" spans="1:5" x14ac:dyDescent="0.2">
      <c r="A202">
        <v>282</v>
      </c>
      <c r="B202" t="s">
        <v>212</v>
      </c>
      <c r="C202" t="s">
        <v>337</v>
      </c>
      <c r="D202" t="s">
        <v>75</v>
      </c>
      <c r="E202" t="s">
        <v>9</v>
      </c>
    </row>
    <row r="203" spans="1:5" x14ac:dyDescent="0.2">
      <c r="A203">
        <v>283</v>
      </c>
      <c r="B203" t="s">
        <v>238</v>
      </c>
      <c r="C203" t="s">
        <v>337</v>
      </c>
      <c r="D203" t="s">
        <v>75</v>
      </c>
      <c r="E203" t="s">
        <v>9</v>
      </c>
    </row>
    <row r="204" spans="1:5" x14ac:dyDescent="0.2">
      <c r="A204">
        <v>284</v>
      </c>
      <c r="B204" t="s">
        <v>238</v>
      </c>
      <c r="C204" t="s">
        <v>337</v>
      </c>
      <c r="D204" t="s">
        <v>75</v>
      </c>
      <c r="E204" t="s">
        <v>9</v>
      </c>
    </row>
    <row r="205" spans="1:5" x14ac:dyDescent="0.2">
      <c r="A205">
        <v>285</v>
      </c>
      <c r="B205" t="s">
        <v>194</v>
      </c>
      <c r="C205" t="s">
        <v>338</v>
      </c>
      <c r="D205" t="s">
        <v>75</v>
      </c>
      <c r="E205" t="s">
        <v>9</v>
      </c>
    </row>
    <row r="206" spans="1:5" x14ac:dyDescent="0.2">
      <c r="A206">
        <v>286</v>
      </c>
      <c r="B206" t="s">
        <v>194</v>
      </c>
      <c r="C206" t="s">
        <v>339</v>
      </c>
      <c r="D206" t="s">
        <v>75</v>
      </c>
      <c r="E206" t="s">
        <v>9</v>
      </c>
    </row>
    <row r="207" spans="1:5" x14ac:dyDescent="0.2">
      <c r="A207">
        <v>288</v>
      </c>
      <c r="B207" t="s">
        <v>212</v>
      </c>
      <c r="C207" t="s">
        <v>340</v>
      </c>
      <c r="D207" t="s">
        <v>75</v>
      </c>
      <c r="E207" t="s">
        <v>9</v>
      </c>
    </row>
    <row r="208" spans="1:5" x14ac:dyDescent="0.2">
      <c r="A208">
        <v>289</v>
      </c>
      <c r="B208" t="s">
        <v>238</v>
      </c>
      <c r="C208" t="s">
        <v>341</v>
      </c>
      <c r="D208" t="s">
        <v>75</v>
      </c>
      <c r="E208" t="s">
        <v>9</v>
      </c>
    </row>
    <row r="209" spans="1:5" x14ac:dyDescent="0.2">
      <c r="A209">
        <v>290</v>
      </c>
      <c r="B209" t="s">
        <v>212</v>
      </c>
      <c r="C209" t="s">
        <v>342</v>
      </c>
      <c r="D209" t="s">
        <v>75</v>
      </c>
      <c r="E209" t="s">
        <v>9</v>
      </c>
    </row>
    <row r="210" spans="1:5" x14ac:dyDescent="0.2">
      <c r="A210">
        <v>291</v>
      </c>
      <c r="B210" t="s">
        <v>212</v>
      </c>
      <c r="C210" t="s">
        <v>342</v>
      </c>
      <c r="D210" t="s">
        <v>75</v>
      </c>
      <c r="E210" t="s">
        <v>9</v>
      </c>
    </row>
    <row r="211" spans="1:5" x14ac:dyDescent="0.2">
      <c r="A211">
        <v>292</v>
      </c>
      <c r="B211" t="s">
        <v>194</v>
      </c>
      <c r="C211" t="s">
        <v>342</v>
      </c>
      <c r="D211" t="s">
        <v>75</v>
      </c>
      <c r="E211" t="s">
        <v>9</v>
      </c>
    </row>
    <row r="212" spans="1:5" x14ac:dyDescent="0.2">
      <c r="A212">
        <v>293</v>
      </c>
      <c r="B212" t="s">
        <v>194</v>
      </c>
      <c r="C212" t="s">
        <v>343</v>
      </c>
      <c r="D212" t="s">
        <v>75</v>
      </c>
      <c r="E212" t="s">
        <v>9</v>
      </c>
    </row>
    <row r="213" spans="1:5" x14ac:dyDescent="0.2">
      <c r="A213">
        <v>294</v>
      </c>
      <c r="B213" t="s">
        <v>344</v>
      </c>
      <c r="C213" t="s">
        <v>345</v>
      </c>
      <c r="D213" t="s">
        <v>75</v>
      </c>
      <c r="E213" t="s">
        <v>9</v>
      </c>
    </row>
    <row r="214" spans="1:5" x14ac:dyDescent="0.2">
      <c r="A214">
        <v>295</v>
      </c>
      <c r="B214" t="s">
        <v>212</v>
      </c>
      <c r="C214" t="s">
        <v>346</v>
      </c>
      <c r="D214" t="s">
        <v>75</v>
      </c>
      <c r="E214" t="s">
        <v>9</v>
      </c>
    </row>
    <row r="215" spans="1:5" x14ac:dyDescent="0.2">
      <c r="A215">
        <v>296</v>
      </c>
      <c r="B215" t="s">
        <v>212</v>
      </c>
      <c r="C215" t="s">
        <v>347</v>
      </c>
      <c r="D215" t="s">
        <v>75</v>
      </c>
      <c r="E215" t="s">
        <v>9</v>
      </c>
    </row>
    <row r="216" spans="1:5" x14ac:dyDescent="0.2">
      <c r="A216">
        <v>297</v>
      </c>
      <c r="B216" t="s">
        <v>238</v>
      </c>
      <c r="C216" t="s">
        <v>347</v>
      </c>
      <c r="D216" t="s">
        <v>75</v>
      </c>
      <c r="E216" t="s">
        <v>9</v>
      </c>
    </row>
    <row r="217" spans="1:5" x14ac:dyDescent="0.2">
      <c r="A217">
        <v>298</v>
      </c>
      <c r="B217" t="s">
        <v>212</v>
      </c>
      <c r="C217" t="s">
        <v>348</v>
      </c>
      <c r="D217" t="s">
        <v>75</v>
      </c>
      <c r="E217" t="s">
        <v>9</v>
      </c>
    </row>
    <row r="218" spans="1:5" x14ac:dyDescent="0.2">
      <c r="A218">
        <v>299</v>
      </c>
      <c r="B218" t="s">
        <v>349</v>
      </c>
      <c r="C218" t="s">
        <v>350</v>
      </c>
      <c r="D218" t="s">
        <v>75</v>
      </c>
      <c r="E218" t="s">
        <v>9</v>
      </c>
    </row>
    <row r="219" spans="1:5" x14ac:dyDescent="0.2">
      <c r="A219">
        <v>300</v>
      </c>
      <c r="B219" t="s">
        <v>238</v>
      </c>
      <c r="C219" t="s">
        <v>351</v>
      </c>
      <c r="D219" t="s">
        <v>75</v>
      </c>
      <c r="E219" t="s">
        <v>9</v>
      </c>
    </row>
    <row r="220" spans="1:5" x14ac:dyDescent="0.2">
      <c r="A220">
        <v>301</v>
      </c>
      <c r="B220" t="s">
        <v>194</v>
      </c>
      <c r="C220" t="s">
        <v>352</v>
      </c>
      <c r="D220" t="s">
        <v>75</v>
      </c>
      <c r="E220" t="s">
        <v>9</v>
      </c>
    </row>
    <row r="221" spans="1:5" x14ac:dyDescent="0.2">
      <c r="A221">
        <v>302</v>
      </c>
      <c r="B221" t="s">
        <v>194</v>
      </c>
      <c r="C221" t="s">
        <v>353</v>
      </c>
      <c r="D221" t="s">
        <v>75</v>
      </c>
      <c r="E221" t="s">
        <v>9</v>
      </c>
    </row>
    <row r="222" spans="1:5" x14ac:dyDescent="0.2">
      <c r="A222">
        <v>303</v>
      </c>
      <c r="B222" t="s">
        <v>212</v>
      </c>
      <c r="C222" t="s">
        <v>354</v>
      </c>
      <c r="D222" t="s">
        <v>75</v>
      </c>
      <c r="E222" t="s">
        <v>9</v>
      </c>
    </row>
    <row r="223" spans="1:5" x14ac:dyDescent="0.2">
      <c r="A223">
        <v>305</v>
      </c>
      <c r="B223" t="s">
        <v>185</v>
      </c>
      <c r="C223" t="s">
        <v>355</v>
      </c>
      <c r="D223" t="s">
        <v>75</v>
      </c>
      <c r="E223" t="s">
        <v>9</v>
      </c>
    </row>
    <row r="224" spans="1:5" x14ac:dyDescent="0.2">
      <c r="A224">
        <v>306</v>
      </c>
      <c r="B224" t="s">
        <v>194</v>
      </c>
      <c r="C224" t="s">
        <v>356</v>
      </c>
      <c r="D224" t="s">
        <v>75</v>
      </c>
      <c r="E224" t="s">
        <v>9</v>
      </c>
    </row>
    <row r="225" spans="1:8" x14ac:dyDescent="0.2">
      <c r="A225">
        <v>307</v>
      </c>
      <c r="B225" t="s">
        <v>185</v>
      </c>
      <c r="C225" t="s">
        <v>357</v>
      </c>
      <c r="D225" t="s">
        <v>75</v>
      </c>
      <c r="E225" t="s">
        <v>9</v>
      </c>
    </row>
    <row r="226" spans="1:8" x14ac:dyDescent="0.2">
      <c r="A226">
        <v>308</v>
      </c>
      <c r="B226" t="s">
        <v>194</v>
      </c>
      <c r="C226" t="s">
        <v>358</v>
      </c>
      <c r="D226" t="s">
        <v>75</v>
      </c>
      <c r="E226" t="s">
        <v>9</v>
      </c>
    </row>
    <row r="227" spans="1:8" x14ac:dyDescent="0.2">
      <c r="A227">
        <v>309</v>
      </c>
      <c r="B227" t="s">
        <v>212</v>
      </c>
      <c r="C227" t="s">
        <v>358</v>
      </c>
      <c r="D227" t="s">
        <v>75</v>
      </c>
      <c r="E227" t="s">
        <v>9</v>
      </c>
    </row>
    <row r="228" spans="1:8" x14ac:dyDescent="0.2">
      <c r="A228">
        <v>310</v>
      </c>
      <c r="B228" t="s">
        <v>194</v>
      </c>
      <c r="C228" t="s">
        <v>358</v>
      </c>
      <c r="D228" t="s">
        <v>75</v>
      </c>
      <c r="E228" t="s">
        <v>9</v>
      </c>
    </row>
    <row r="229" spans="1:8" x14ac:dyDescent="0.2">
      <c r="A229">
        <v>311</v>
      </c>
      <c r="B229" t="s">
        <v>194</v>
      </c>
      <c r="C229" t="s">
        <v>358</v>
      </c>
      <c r="D229" t="s">
        <v>75</v>
      </c>
      <c r="E229" t="s">
        <v>9</v>
      </c>
    </row>
    <row r="230" spans="1:8" x14ac:dyDescent="0.2">
      <c r="A230">
        <v>312</v>
      </c>
      <c r="B230" t="s">
        <v>194</v>
      </c>
      <c r="C230" t="s">
        <v>359</v>
      </c>
      <c r="D230" t="s">
        <v>75</v>
      </c>
      <c r="E230" t="s">
        <v>9</v>
      </c>
    </row>
    <row r="231" spans="1:8" x14ac:dyDescent="0.2">
      <c r="A231">
        <v>318</v>
      </c>
      <c r="B231" t="s">
        <v>194</v>
      </c>
      <c r="C231" t="s">
        <v>360</v>
      </c>
      <c r="D231" t="s">
        <v>75</v>
      </c>
      <c r="E231" t="s">
        <v>9</v>
      </c>
    </row>
    <row r="232" spans="1:8" x14ac:dyDescent="0.2">
      <c r="A232">
        <v>319</v>
      </c>
      <c r="B232" t="s">
        <v>215</v>
      </c>
      <c r="C232" t="s">
        <v>361</v>
      </c>
      <c r="D232" t="s">
        <v>75</v>
      </c>
      <c r="E232" t="s">
        <v>9</v>
      </c>
    </row>
    <row r="233" spans="1:8" x14ac:dyDescent="0.2">
      <c r="A233">
        <v>320</v>
      </c>
      <c r="B233" t="s">
        <v>194</v>
      </c>
      <c r="C233" t="s">
        <v>362</v>
      </c>
      <c r="D233" t="s">
        <v>75</v>
      </c>
      <c r="E233" t="s">
        <v>9</v>
      </c>
    </row>
    <row r="234" spans="1:8" x14ac:dyDescent="0.2">
      <c r="A234">
        <v>321</v>
      </c>
      <c r="B234" t="s">
        <v>194</v>
      </c>
      <c r="C234" t="s">
        <v>363</v>
      </c>
      <c r="D234" t="s">
        <v>75</v>
      </c>
      <c r="E234" t="s">
        <v>9</v>
      </c>
    </row>
    <row r="235" spans="1:8" x14ac:dyDescent="0.2">
      <c r="A235">
        <v>326</v>
      </c>
      <c r="B235" t="s">
        <v>194</v>
      </c>
      <c r="C235" t="s">
        <v>364</v>
      </c>
      <c r="D235" t="s">
        <v>75</v>
      </c>
      <c r="E235" t="s">
        <v>9</v>
      </c>
    </row>
    <row r="236" spans="1:8" x14ac:dyDescent="0.2">
      <c r="A236">
        <v>0</v>
      </c>
      <c r="B236" t="s">
        <v>365</v>
      </c>
      <c r="C236" t="s">
        <v>366</v>
      </c>
      <c r="D236" t="s">
        <v>8</v>
      </c>
      <c r="E236" t="str">
        <f>HYPERLINK("https://github.com/wagtail/wagtail/issues/17", "open")</f>
        <v>open</v>
      </c>
    </row>
    <row r="237" spans="1:8" x14ac:dyDescent="0.2">
      <c r="A237">
        <v>4</v>
      </c>
      <c r="B237" t="s">
        <v>367</v>
      </c>
      <c r="C237" t="s">
        <v>368</v>
      </c>
      <c r="D237" t="s">
        <v>8</v>
      </c>
      <c r="E237" t="str">
        <f>HYPERLINK("https://github.com/wagtail/wagtail/issues/929", "open")</f>
        <v>open</v>
      </c>
    </row>
    <row r="238" spans="1:8" x14ac:dyDescent="0.2">
      <c r="A238">
        <v>12</v>
      </c>
      <c r="B238" t="s">
        <v>367</v>
      </c>
      <c r="C238" t="s">
        <v>369</v>
      </c>
      <c r="D238" t="s">
        <v>8</v>
      </c>
      <c r="E238" t="str">
        <f>HYPERLINK("https://github.com/wagtail/wagtail/issues/2090", "open")</f>
        <v>open</v>
      </c>
      <c r="F238" t="s">
        <v>10</v>
      </c>
      <c r="H238" t="s">
        <v>598</v>
      </c>
    </row>
    <row r="239" spans="1:8" x14ac:dyDescent="0.2">
      <c r="A239">
        <v>16</v>
      </c>
      <c r="B239" t="s">
        <v>367</v>
      </c>
      <c r="C239" t="s">
        <v>370</v>
      </c>
      <c r="D239" t="s">
        <v>8</v>
      </c>
      <c r="E239" t="str">
        <f>HYPERLINK("https://github.com/wagtail/wagtail/issues/3210", "open")</f>
        <v>open</v>
      </c>
      <c r="F239" t="s">
        <v>584</v>
      </c>
      <c r="H239" t="s">
        <v>597</v>
      </c>
    </row>
    <row r="240" spans="1:8" x14ac:dyDescent="0.2">
      <c r="A240">
        <v>22</v>
      </c>
      <c r="B240" t="s">
        <v>367</v>
      </c>
      <c r="C240" t="s">
        <v>371</v>
      </c>
      <c r="D240" t="s">
        <v>8</v>
      </c>
      <c r="E240" t="str">
        <f>HYPERLINK("https://github.com/wagtail/wagtail/issues/4663", "open")</f>
        <v>open</v>
      </c>
      <c r="F240" t="s">
        <v>10</v>
      </c>
      <c r="H240" t="s">
        <v>490</v>
      </c>
    </row>
    <row r="241" spans="1:8" x14ac:dyDescent="0.2">
      <c r="A241">
        <v>23</v>
      </c>
      <c r="B241" t="s">
        <v>197</v>
      </c>
      <c r="C241" t="s">
        <v>198</v>
      </c>
      <c r="D241" t="s">
        <v>8</v>
      </c>
      <c r="E241" t="str">
        <f>HYPERLINK("https://github.com/wagtail/wagtail/issues/4663", "open")</f>
        <v>open</v>
      </c>
      <c r="F241" t="s">
        <v>584</v>
      </c>
      <c r="H241" t="s">
        <v>596</v>
      </c>
    </row>
    <row r="242" spans="1:8" x14ac:dyDescent="0.2">
      <c r="A242">
        <v>24</v>
      </c>
      <c r="B242" t="s">
        <v>367</v>
      </c>
      <c r="C242" t="s">
        <v>198</v>
      </c>
      <c r="D242" t="s">
        <v>8</v>
      </c>
      <c r="E242" t="str">
        <f>HYPERLINK("https://github.com/wagtail/wagtail/issues/4663", "open")</f>
        <v>open</v>
      </c>
      <c r="F242" t="s">
        <v>10</v>
      </c>
      <c r="H242" t="s">
        <v>580</v>
      </c>
    </row>
    <row r="243" spans="1:8" x14ac:dyDescent="0.2">
      <c r="A243">
        <v>25</v>
      </c>
      <c r="B243" t="s">
        <v>372</v>
      </c>
      <c r="C243" t="s">
        <v>373</v>
      </c>
      <c r="D243" t="s">
        <v>8</v>
      </c>
      <c r="E243" t="str">
        <f>HYPERLINK("https://github.com/wagtail/wagtail/pull/4747", "open")</f>
        <v>open</v>
      </c>
      <c r="F243" t="s">
        <v>10</v>
      </c>
      <c r="H243" t="s">
        <v>593</v>
      </c>
    </row>
    <row r="244" spans="1:8" x14ac:dyDescent="0.2">
      <c r="A244">
        <v>32</v>
      </c>
      <c r="B244" t="s">
        <v>204</v>
      </c>
      <c r="C244" t="s">
        <v>205</v>
      </c>
      <c r="D244" t="s">
        <v>8</v>
      </c>
      <c r="E244" t="str">
        <f>HYPERLINK("https://github.com/wagtail/wagtail/pull/6994", "open")</f>
        <v>open</v>
      </c>
      <c r="F244" t="s">
        <v>584</v>
      </c>
      <c r="G244" s="3" t="s">
        <v>595</v>
      </c>
      <c r="H244" t="s">
        <v>594</v>
      </c>
    </row>
    <row r="245" spans="1:8" x14ac:dyDescent="0.2">
      <c r="A245">
        <v>42</v>
      </c>
      <c r="B245" t="s">
        <v>367</v>
      </c>
      <c r="C245" t="s">
        <v>374</v>
      </c>
      <c r="D245" t="s">
        <v>8</v>
      </c>
      <c r="E245" t="str">
        <f>HYPERLINK("https://github.com/wagtail/wagtail/pull/9550", "open")</f>
        <v>open</v>
      </c>
      <c r="F245" t="s">
        <v>576</v>
      </c>
      <c r="H245" t="s">
        <v>585</v>
      </c>
    </row>
    <row r="246" spans="1:8" x14ac:dyDescent="0.2">
      <c r="A246">
        <v>55</v>
      </c>
      <c r="B246" t="s">
        <v>367</v>
      </c>
      <c r="C246" t="s">
        <v>375</v>
      </c>
      <c r="D246" t="s">
        <v>8</v>
      </c>
      <c r="E246" t="str">
        <f>HYPERLINK("https://github.com/wagtail/wagtail/issues/13411", "open")</f>
        <v>open</v>
      </c>
      <c r="F246" t="s">
        <v>10</v>
      </c>
      <c r="H246" t="s">
        <v>592</v>
      </c>
    </row>
    <row r="247" spans="1:8" x14ac:dyDescent="0.2">
      <c r="A247">
        <v>58</v>
      </c>
      <c r="B247" t="s">
        <v>367</v>
      </c>
      <c r="C247" t="s">
        <v>376</v>
      </c>
      <c r="D247" t="s">
        <v>75</v>
      </c>
      <c r="E247" t="str">
        <f>HYPERLINK("https://github.com/wagtail/wagtail/issues/285", "open")</f>
        <v>open</v>
      </c>
      <c r="F247" t="s">
        <v>576</v>
      </c>
      <c r="H247" t="s">
        <v>591</v>
      </c>
    </row>
    <row r="248" spans="1:8" x14ac:dyDescent="0.2">
      <c r="A248">
        <v>63</v>
      </c>
      <c r="B248" t="s">
        <v>270</v>
      </c>
      <c r="C248" t="s">
        <v>271</v>
      </c>
      <c r="D248" t="s">
        <v>75</v>
      </c>
      <c r="E248" t="str">
        <f>HYPERLINK("https://github.com/wagtail/wagtail/issues/1203", "open")</f>
        <v>open</v>
      </c>
      <c r="F248" t="s">
        <v>590</v>
      </c>
      <c r="G248" t="s">
        <v>588</v>
      </c>
      <c r="H248" t="s">
        <v>589</v>
      </c>
    </row>
    <row r="249" spans="1:8" x14ac:dyDescent="0.2">
      <c r="A249">
        <v>75</v>
      </c>
      <c r="B249" t="s">
        <v>367</v>
      </c>
      <c r="C249" t="s">
        <v>377</v>
      </c>
      <c r="D249" t="s">
        <v>75</v>
      </c>
      <c r="E249" t="str">
        <f>HYPERLINK("https://github.com/wagtail/wagtail/pull/4418", "open")</f>
        <v>open</v>
      </c>
      <c r="F249" t="s">
        <v>576</v>
      </c>
      <c r="G249" s="3" t="s">
        <v>586</v>
      </c>
      <c r="H249" s="5" t="s">
        <v>587</v>
      </c>
    </row>
    <row r="250" spans="1:8" x14ac:dyDescent="0.2">
      <c r="A250">
        <v>81</v>
      </c>
      <c r="B250" t="s">
        <v>365</v>
      </c>
      <c r="C250" t="s">
        <v>378</v>
      </c>
      <c r="D250" t="s">
        <v>75</v>
      </c>
      <c r="E250" t="str">
        <f>HYPERLINK("https://github.com/wagtail/wagtail/issues/5289", "open")</f>
        <v>open</v>
      </c>
      <c r="F250" t="s">
        <v>584</v>
      </c>
      <c r="H250" t="s">
        <v>585</v>
      </c>
    </row>
    <row r="251" spans="1:8" x14ac:dyDescent="0.2">
      <c r="A251">
        <v>86</v>
      </c>
      <c r="B251" t="s">
        <v>278</v>
      </c>
      <c r="C251" t="s">
        <v>279</v>
      </c>
      <c r="D251" t="s">
        <v>75</v>
      </c>
      <c r="E251" t="str">
        <f>HYPERLINK("https://github.com/wagtail/wagtail/pull/6741", "open")</f>
        <v>open</v>
      </c>
      <c r="F251" s="6" t="s">
        <v>584</v>
      </c>
      <c r="G251" s="3" t="s">
        <v>582</v>
      </c>
      <c r="H251" s="5" t="s">
        <v>583</v>
      </c>
    </row>
    <row r="252" spans="1:8" x14ac:dyDescent="0.2">
      <c r="A252">
        <v>101</v>
      </c>
      <c r="B252" t="s">
        <v>379</v>
      </c>
      <c r="C252" t="s">
        <v>380</v>
      </c>
      <c r="D252" t="s">
        <v>75</v>
      </c>
      <c r="E252" t="str">
        <f>HYPERLINK("https://github.com/wagtail/wagtail/issues/9754", "open")</f>
        <v>open</v>
      </c>
      <c r="F252" t="s">
        <v>10</v>
      </c>
      <c r="H252" t="s">
        <v>581</v>
      </c>
    </row>
    <row r="253" spans="1:8" x14ac:dyDescent="0.2">
      <c r="A253">
        <v>102</v>
      </c>
      <c r="B253" t="s">
        <v>306</v>
      </c>
      <c r="C253" t="s">
        <v>307</v>
      </c>
      <c r="D253" t="s">
        <v>75</v>
      </c>
      <c r="E253" t="str">
        <f>HYPERLINK("https://github.com/wagtail/wagtail/issues/10243", "open")</f>
        <v>open</v>
      </c>
      <c r="F253" t="s">
        <v>10</v>
      </c>
      <c r="H253" t="s">
        <v>580</v>
      </c>
    </row>
    <row r="254" spans="1:8" x14ac:dyDescent="0.2">
      <c r="A254">
        <v>103</v>
      </c>
      <c r="B254" t="s">
        <v>306</v>
      </c>
      <c r="C254" t="s">
        <v>308</v>
      </c>
      <c r="D254" t="s">
        <v>75</v>
      </c>
      <c r="E254" t="str">
        <f>HYPERLINK("https://github.com/wagtail/wagtail/issues/10243", "open")</f>
        <v>open</v>
      </c>
      <c r="F254" t="s">
        <v>10</v>
      </c>
      <c r="H254" t="s">
        <v>579</v>
      </c>
    </row>
    <row r="255" spans="1:8" x14ac:dyDescent="0.2">
      <c r="A255">
        <v>105</v>
      </c>
      <c r="B255" t="s">
        <v>367</v>
      </c>
      <c r="C255" t="s">
        <v>381</v>
      </c>
      <c r="D255" t="s">
        <v>75</v>
      </c>
      <c r="E255" t="str">
        <f>HYPERLINK("https://github.com/wagtail/wagtail/pull/10781", "open")</f>
        <v>open</v>
      </c>
      <c r="F255" t="s">
        <v>10</v>
      </c>
      <c r="H255" t="s">
        <v>490</v>
      </c>
    </row>
    <row r="256" spans="1:8" x14ac:dyDescent="0.2">
      <c r="A256">
        <v>106</v>
      </c>
      <c r="B256" t="s">
        <v>367</v>
      </c>
      <c r="C256" t="s">
        <v>381</v>
      </c>
      <c r="D256" t="s">
        <v>75</v>
      </c>
      <c r="E256" t="str">
        <f>HYPERLINK("https://github.com/wagtail/wagtail/pull/10781", "open")</f>
        <v>open</v>
      </c>
      <c r="F256" s="6" t="s">
        <v>576</v>
      </c>
      <c r="G256" t="s">
        <v>577</v>
      </c>
      <c r="H256" s="5" t="s">
        <v>578</v>
      </c>
    </row>
    <row r="257" spans="1:8" x14ac:dyDescent="0.2">
      <c r="A257">
        <v>108</v>
      </c>
      <c r="B257" t="s">
        <v>365</v>
      </c>
      <c r="C257" t="s">
        <v>382</v>
      </c>
      <c r="D257" t="s">
        <v>75</v>
      </c>
      <c r="E257" t="str">
        <f>HYPERLINK("https://github.com/wagtail/wagtail/issues/11068", "open")</f>
        <v>open</v>
      </c>
      <c r="F257" t="s">
        <v>10</v>
      </c>
      <c r="H257" t="s">
        <v>574</v>
      </c>
    </row>
    <row r="258" spans="1:8" x14ac:dyDescent="0.2">
      <c r="A258">
        <v>109</v>
      </c>
      <c r="B258" t="s">
        <v>367</v>
      </c>
      <c r="C258" t="s">
        <v>383</v>
      </c>
      <c r="D258" t="s">
        <v>75</v>
      </c>
      <c r="E258" t="str">
        <f>HYPERLINK("https://github.com/wagtail/wagtail/pull/11167", "open")</f>
        <v>open</v>
      </c>
      <c r="F258" t="s">
        <v>10</v>
      </c>
      <c r="H258" t="s">
        <v>575</v>
      </c>
    </row>
    <row r="259" spans="1:8" x14ac:dyDescent="0.2">
      <c r="A259">
        <v>111</v>
      </c>
      <c r="B259" t="s">
        <v>344</v>
      </c>
      <c r="C259" t="s">
        <v>345</v>
      </c>
      <c r="D259" t="s">
        <v>75</v>
      </c>
      <c r="E259" t="str">
        <f>HYPERLINK("https://github.com/wagtail/wagtail/issues/11890", "open")</f>
        <v>open</v>
      </c>
      <c r="F259" t="s">
        <v>10</v>
      </c>
      <c r="H259" t="s">
        <v>573</v>
      </c>
    </row>
    <row r="260" spans="1:8" x14ac:dyDescent="0.2">
      <c r="A260">
        <v>115</v>
      </c>
      <c r="B260" t="s">
        <v>384</v>
      </c>
      <c r="C260" t="s">
        <v>385</v>
      </c>
      <c r="D260" t="s">
        <v>75</v>
      </c>
      <c r="E260" t="str">
        <f>HYPERLINK("https://github.com/wagtail/wagtail/issues/12389", "open")</f>
        <v>open</v>
      </c>
      <c r="F260" t="s">
        <v>10</v>
      </c>
      <c r="H260" t="s">
        <v>490</v>
      </c>
    </row>
    <row r="261" spans="1:8" x14ac:dyDescent="0.2">
      <c r="A261">
        <v>116</v>
      </c>
      <c r="B261" t="s">
        <v>384</v>
      </c>
      <c r="C261" t="s">
        <v>385</v>
      </c>
      <c r="D261" t="s">
        <v>75</v>
      </c>
      <c r="E261" t="str">
        <f>HYPERLINK("https://github.com/wagtail/wagtail/issues/12389", "open")</f>
        <v>open</v>
      </c>
      <c r="F261" t="s">
        <v>10</v>
      </c>
      <c r="H261" t="s">
        <v>572</v>
      </c>
    </row>
    <row r="262" spans="1:8" x14ac:dyDescent="0.2">
      <c r="A262">
        <v>118</v>
      </c>
      <c r="B262" t="s">
        <v>386</v>
      </c>
      <c r="C262" t="s">
        <v>387</v>
      </c>
      <c r="D262" t="s">
        <v>75</v>
      </c>
      <c r="E262" t="str">
        <f>HYPERLINK("https://github.com/wagtail/wagtail/issues/12705", "open")</f>
        <v>open</v>
      </c>
      <c r="F262" t="s">
        <v>571</v>
      </c>
      <c r="H262" s="5" t="s">
        <v>570</v>
      </c>
    </row>
  </sheetData>
  <hyperlinks>
    <hyperlink ref="G249" r:id="rId1" xr:uid="{231E52E6-29CC-F04B-90DC-B320AF7CF4BE}"/>
    <hyperlink ref="G251" r:id="rId2" xr:uid="{BED5106C-80CC-9B44-81F6-5B2D0425579B}"/>
    <hyperlink ref="G244" r:id="rId3" xr:uid="{A5D3ED7C-218C-F248-89CC-FAE3155A977F}"/>
  </hyperlink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34"/>
  <sheetViews>
    <sheetView tabSelected="1" workbookViewId="0">
      <selection activeCell="F2" sqref="F2"/>
    </sheetView>
  </sheetViews>
  <sheetFormatPr baseColWidth="10" defaultColWidth="8.83203125" defaultRowHeight="15" x14ac:dyDescent="0.2"/>
  <sheetData>
    <row r="1" spans="1:8" x14ac:dyDescent="0.2">
      <c r="A1" s="1" t="s">
        <v>0</v>
      </c>
      <c r="B1" s="1" t="s">
        <v>1</v>
      </c>
      <c r="C1" s="1" t="s">
        <v>2</v>
      </c>
      <c r="D1" s="1" t="s">
        <v>3</v>
      </c>
      <c r="E1" s="1" t="s">
        <v>4</v>
      </c>
      <c r="F1" s="1" t="s">
        <v>5</v>
      </c>
      <c r="G1" s="9" t="s">
        <v>613</v>
      </c>
      <c r="H1" s="9" t="s">
        <v>484</v>
      </c>
    </row>
    <row r="2" spans="1:8" x14ac:dyDescent="0.2">
      <c r="A2">
        <v>0</v>
      </c>
      <c r="B2" t="s">
        <v>388</v>
      </c>
      <c r="C2" t="s">
        <v>389</v>
      </c>
      <c r="D2" t="s">
        <v>183</v>
      </c>
      <c r="E2" t="str">
        <f t="shared" ref="E2:E7" si="0">HYPERLINK("https://github.com/wagtail/wagtail/tree/v7.1.1/wagtail/images/models.py", "open")</f>
        <v>open</v>
      </c>
      <c r="F2" t="s">
        <v>600</v>
      </c>
      <c r="H2" t="s">
        <v>601</v>
      </c>
    </row>
    <row r="3" spans="1:8" x14ac:dyDescent="0.2">
      <c r="A3">
        <v>1</v>
      </c>
      <c r="B3" t="s">
        <v>390</v>
      </c>
      <c r="C3" t="s">
        <v>389</v>
      </c>
      <c r="D3" t="s">
        <v>183</v>
      </c>
      <c r="E3" t="str">
        <f t="shared" si="0"/>
        <v>open</v>
      </c>
      <c r="F3" t="s">
        <v>10</v>
      </c>
      <c r="H3" t="s">
        <v>580</v>
      </c>
    </row>
    <row r="4" spans="1:8" x14ac:dyDescent="0.2">
      <c r="A4">
        <v>2</v>
      </c>
      <c r="B4" t="s">
        <v>391</v>
      </c>
      <c r="C4" t="s">
        <v>392</v>
      </c>
      <c r="D4" t="s">
        <v>183</v>
      </c>
      <c r="E4" t="str">
        <f t="shared" si="0"/>
        <v>open</v>
      </c>
      <c r="F4" t="s">
        <v>10</v>
      </c>
      <c r="H4" t="s">
        <v>580</v>
      </c>
    </row>
    <row r="5" spans="1:8" x14ac:dyDescent="0.2">
      <c r="A5">
        <v>3</v>
      </c>
      <c r="B5" t="s">
        <v>393</v>
      </c>
      <c r="C5" t="s">
        <v>394</v>
      </c>
      <c r="D5" t="s">
        <v>183</v>
      </c>
      <c r="E5" t="str">
        <f t="shared" si="0"/>
        <v>open</v>
      </c>
      <c r="F5" t="s">
        <v>10</v>
      </c>
      <c r="H5" t="s">
        <v>580</v>
      </c>
    </row>
    <row r="6" spans="1:8" x14ac:dyDescent="0.2">
      <c r="A6">
        <v>4</v>
      </c>
      <c r="B6" t="s">
        <v>395</v>
      </c>
      <c r="C6" t="s">
        <v>396</v>
      </c>
      <c r="D6" t="s">
        <v>183</v>
      </c>
      <c r="E6" t="str">
        <f t="shared" si="0"/>
        <v>open</v>
      </c>
      <c r="F6" t="s">
        <v>10</v>
      </c>
      <c r="H6" t="s">
        <v>580</v>
      </c>
    </row>
    <row r="7" spans="1:8" x14ac:dyDescent="0.2">
      <c r="A7">
        <v>5</v>
      </c>
      <c r="B7" t="s">
        <v>395</v>
      </c>
      <c r="C7" t="s">
        <v>397</v>
      </c>
      <c r="D7" t="s">
        <v>183</v>
      </c>
      <c r="E7" t="str">
        <f t="shared" si="0"/>
        <v>open</v>
      </c>
      <c r="F7" t="s">
        <v>10</v>
      </c>
      <c r="H7" t="s">
        <v>580</v>
      </c>
    </row>
    <row r="8" spans="1:8" x14ac:dyDescent="0.2">
      <c r="A8">
        <v>6</v>
      </c>
      <c r="B8" t="s">
        <v>388</v>
      </c>
      <c r="C8" t="s">
        <v>398</v>
      </c>
      <c r="D8" t="s">
        <v>183</v>
      </c>
      <c r="E8" t="str">
        <f>HYPERLINK("https://github.com/wagtail/wagtail/tree/v7.1.1/wagtail/images/fields.py", "open")</f>
        <v>open</v>
      </c>
      <c r="F8" t="s">
        <v>10</v>
      </c>
      <c r="H8" t="s">
        <v>593</v>
      </c>
    </row>
    <row r="9" spans="1:8" x14ac:dyDescent="0.2">
      <c r="A9">
        <v>8</v>
      </c>
      <c r="B9" t="s">
        <v>390</v>
      </c>
      <c r="C9" t="s">
        <v>399</v>
      </c>
      <c r="D9" t="s">
        <v>183</v>
      </c>
      <c r="E9" t="str">
        <f>HYPERLINK("https://github.com/wagtail/wagtail/tree/v7.1.1/wagtail/images/tests/test_image_operations.py", "open")</f>
        <v>open</v>
      </c>
      <c r="F9" t="s">
        <v>10</v>
      </c>
      <c r="H9" t="s">
        <v>599</v>
      </c>
    </row>
    <row r="10" spans="1:8" x14ac:dyDescent="0.2">
      <c r="A10">
        <v>9</v>
      </c>
      <c r="B10" t="s">
        <v>390</v>
      </c>
      <c r="C10" t="s">
        <v>400</v>
      </c>
      <c r="D10" t="s">
        <v>183</v>
      </c>
      <c r="E10" t="str">
        <f>HYPERLINK("https://github.com/wagtail/wagtail/tree/v7.1.1/wagtail/images/tests/test_image_operations.py", "open")</f>
        <v>open</v>
      </c>
      <c r="F10" t="s">
        <v>10</v>
      </c>
      <c r="H10" t="s">
        <v>599</v>
      </c>
    </row>
    <row r="11" spans="1:8" x14ac:dyDescent="0.2">
      <c r="A11">
        <v>10</v>
      </c>
      <c r="B11" t="s">
        <v>388</v>
      </c>
      <c r="C11" t="s">
        <v>401</v>
      </c>
      <c r="D11" t="s">
        <v>183</v>
      </c>
      <c r="E11" t="str">
        <f>HYPERLINK("https://github.com/wagtail/wagtail/tree/v7.1.1/wagtail/images/tests/test_admin_views.py", "open")</f>
        <v>open</v>
      </c>
      <c r="F11" t="s">
        <v>10</v>
      </c>
      <c r="H11" t="s">
        <v>599</v>
      </c>
    </row>
    <row r="12" spans="1:8" x14ac:dyDescent="0.2">
      <c r="A12">
        <v>11</v>
      </c>
      <c r="B12" t="s">
        <v>388</v>
      </c>
      <c r="C12" t="s">
        <v>402</v>
      </c>
      <c r="D12" t="s">
        <v>183</v>
      </c>
      <c r="E12" t="str">
        <f>HYPERLINK("https://github.com/wagtail/wagtail/tree/v7.1.1/wagtail/images/tests/test_admin_views.py", "open")</f>
        <v>open</v>
      </c>
      <c r="F12" t="s">
        <v>10</v>
      </c>
      <c r="H12" t="s">
        <v>599</v>
      </c>
    </row>
    <row r="13" spans="1:8" x14ac:dyDescent="0.2">
      <c r="A13">
        <v>12</v>
      </c>
      <c r="B13" t="s">
        <v>388</v>
      </c>
      <c r="C13" t="s">
        <v>403</v>
      </c>
      <c r="D13" t="s">
        <v>183</v>
      </c>
      <c r="E13" t="str">
        <f>HYPERLINK("https://github.com/wagtail/wagtail/tree/v7.1.1/wagtail/images/tests/test_admin_views.py", "open")</f>
        <v>open</v>
      </c>
      <c r="F13" t="s">
        <v>10</v>
      </c>
      <c r="H13" t="s">
        <v>599</v>
      </c>
    </row>
    <row r="14" spans="1:8" x14ac:dyDescent="0.2">
      <c r="A14">
        <v>13</v>
      </c>
      <c r="B14" t="s">
        <v>388</v>
      </c>
      <c r="C14" t="s">
        <v>404</v>
      </c>
      <c r="D14" t="s">
        <v>183</v>
      </c>
      <c r="E14" t="str">
        <f>HYPERLINK("https://github.com/wagtail/wagtail/tree/v7.1.1/wagtail/images/tests/test_admin_views.py", "open")</f>
        <v>open</v>
      </c>
      <c r="F14" t="s">
        <v>10</v>
      </c>
      <c r="H14" t="s">
        <v>599</v>
      </c>
    </row>
    <row r="15" spans="1:8" x14ac:dyDescent="0.2">
      <c r="A15">
        <v>14</v>
      </c>
      <c r="B15" t="s">
        <v>405</v>
      </c>
      <c r="C15" t="s">
        <v>406</v>
      </c>
      <c r="D15" t="s">
        <v>183</v>
      </c>
      <c r="E15" t="str">
        <f>HYPERLINK("https://github.com/wagtail/wagtail/tree/v7.1.1/wagtail/images/tests/test_templatetags.py", "open")</f>
        <v>open</v>
      </c>
      <c r="F15" t="s">
        <v>10</v>
      </c>
      <c r="H15" t="s">
        <v>599</v>
      </c>
    </row>
    <row r="16" spans="1:8" x14ac:dyDescent="0.2">
      <c r="A16">
        <v>15</v>
      </c>
      <c r="B16" t="s">
        <v>395</v>
      </c>
      <c r="C16" t="s">
        <v>406</v>
      </c>
      <c r="D16" t="s">
        <v>183</v>
      </c>
      <c r="E16" t="str">
        <f>HYPERLINK("https://github.com/wagtail/wagtail/tree/v7.1.1/wagtail/images/tests/test_templatetags.py", "open")</f>
        <v>open</v>
      </c>
      <c r="F16" t="s">
        <v>10</v>
      </c>
      <c r="H16" t="s">
        <v>599</v>
      </c>
    </row>
    <row r="17" spans="1:8" x14ac:dyDescent="0.2">
      <c r="A17">
        <v>16</v>
      </c>
      <c r="B17" t="s">
        <v>395</v>
      </c>
      <c r="C17" t="s">
        <v>407</v>
      </c>
      <c r="D17" t="s">
        <v>183</v>
      </c>
      <c r="E17" t="str">
        <f>HYPERLINK("https://github.com/wagtail/wagtail/tree/v7.1.1/wagtail/images/tests/test_templatetags.py", "open")</f>
        <v>open</v>
      </c>
      <c r="F17" t="s">
        <v>10</v>
      </c>
      <c r="H17" t="s">
        <v>599</v>
      </c>
    </row>
    <row r="18" spans="1:8" x14ac:dyDescent="0.2">
      <c r="A18">
        <v>17</v>
      </c>
      <c r="B18" t="s">
        <v>405</v>
      </c>
      <c r="C18" t="s">
        <v>406</v>
      </c>
      <c r="D18" t="s">
        <v>183</v>
      </c>
      <c r="E18" t="str">
        <f t="shared" ref="E18:E25" si="1">HYPERLINK("https://github.com/wagtail/wagtail/tree/v7.1.1/wagtail/images/tests/test_jinja2.py", "open")</f>
        <v>open</v>
      </c>
      <c r="F18" t="s">
        <v>10</v>
      </c>
      <c r="H18" t="s">
        <v>599</v>
      </c>
    </row>
    <row r="19" spans="1:8" x14ac:dyDescent="0.2">
      <c r="A19">
        <v>18</v>
      </c>
      <c r="B19" t="s">
        <v>395</v>
      </c>
      <c r="C19" t="s">
        <v>406</v>
      </c>
      <c r="D19" t="s">
        <v>183</v>
      </c>
      <c r="E19" t="str">
        <f t="shared" si="1"/>
        <v>open</v>
      </c>
      <c r="F19" t="s">
        <v>10</v>
      </c>
      <c r="H19" t="s">
        <v>599</v>
      </c>
    </row>
    <row r="20" spans="1:8" x14ac:dyDescent="0.2">
      <c r="A20">
        <v>19</v>
      </c>
      <c r="B20" t="s">
        <v>405</v>
      </c>
      <c r="C20" t="s">
        <v>408</v>
      </c>
      <c r="D20" t="s">
        <v>183</v>
      </c>
      <c r="E20" t="str">
        <f t="shared" si="1"/>
        <v>open</v>
      </c>
      <c r="F20" t="s">
        <v>10</v>
      </c>
      <c r="H20" t="s">
        <v>599</v>
      </c>
    </row>
    <row r="21" spans="1:8" x14ac:dyDescent="0.2">
      <c r="A21">
        <v>20</v>
      </c>
      <c r="B21" t="s">
        <v>395</v>
      </c>
      <c r="C21" t="s">
        <v>408</v>
      </c>
      <c r="D21" t="s">
        <v>183</v>
      </c>
      <c r="E21" t="str">
        <f t="shared" si="1"/>
        <v>open</v>
      </c>
      <c r="F21" t="s">
        <v>10</v>
      </c>
      <c r="H21" t="s">
        <v>599</v>
      </c>
    </row>
    <row r="22" spans="1:8" x14ac:dyDescent="0.2">
      <c r="A22">
        <v>21</v>
      </c>
      <c r="B22" t="s">
        <v>395</v>
      </c>
      <c r="C22" t="s">
        <v>409</v>
      </c>
      <c r="D22" t="s">
        <v>183</v>
      </c>
      <c r="E22" t="str">
        <f t="shared" si="1"/>
        <v>open</v>
      </c>
      <c r="F22" t="s">
        <v>10</v>
      </c>
      <c r="H22" t="s">
        <v>599</v>
      </c>
    </row>
    <row r="23" spans="1:8" x14ac:dyDescent="0.2">
      <c r="A23">
        <v>22</v>
      </c>
      <c r="B23" t="s">
        <v>390</v>
      </c>
      <c r="C23" t="s">
        <v>409</v>
      </c>
      <c r="D23" t="s">
        <v>183</v>
      </c>
      <c r="E23" t="str">
        <f t="shared" si="1"/>
        <v>open</v>
      </c>
      <c r="F23" t="s">
        <v>10</v>
      </c>
      <c r="H23" t="s">
        <v>599</v>
      </c>
    </row>
    <row r="24" spans="1:8" x14ac:dyDescent="0.2">
      <c r="A24">
        <v>23</v>
      </c>
      <c r="B24" t="s">
        <v>395</v>
      </c>
      <c r="C24" t="s">
        <v>410</v>
      </c>
      <c r="D24" t="s">
        <v>183</v>
      </c>
      <c r="E24" t="str">
        <f t="shared" si="1"/>
        <v>open</v>
      </c>
      <c r="F24" t="s">
        <v>10</v>
      </c>
      <c r="H24" t="s">
        <v>599</v>
      </c>
    </row>
    <row r="25" spans="1:8" x14ac:dyDescent="0.2">
      <c r="A25">
        <v>24</v>
      </c>
      <c r="B25" t="s">
        <v>390</v>
      </c>
      <c r="C25" t="s">
        <v>410</v>
      </c>
      <c r="D25" t="s">
        <v>183</v>
      </c>
      <c r="E25" t="str">
        <f t="shared" si="1"/>
        <v>open</v>
      </c>
      <c r="F25" t="s">
        <v>10</v>
      </c>
      <c r="H25" t="s">
        <v>599</v>
      </c>
    </row>
    <row r="26" spans="1:8" x14ac:dyDescent="0.2">
      <c r="A26">
        <v>25</v>
      </c>
      <c r="B26" t="s">
        <v>367</v>
      </c>
      <c r="C26" t="s">
        <v>411</v>
      </c>
      <c r="D26" t="s">
        <v>183</v>
      </c>
      <c r="E26" t="str">
        <f>HYPERLINK("https://github.com/wagtail/wagtail/tree/v7.1.1/wagtail/images/static_src/wagtailimages/js/focal-point-chooser.js", "open")</f>
        <v>open</v>
      </c>
      <c r="F26" t="s">
        <v>10</v>
      </c>
      <c r="H26" t="s">
        <v>599</v>
      </c>
    </row>
    <row r="27" spans="1:8" x14ac:dyDescent="0.2">
      <c r="A27">
        <v>26</v>
      </c>
      <c r="B27" t="s">
        <v>405</v>
      </c>
      <c r="C27" t="s">
        <v>412</v>
      </c>
      <c r="D27" t="s">
        <v>183</v>
      </c>
      <c r="E27" t="str">
        <f>HYPERLINK("https://github.com/wagtail/wagtail/tree/v7.1.1/wagtail/models/preview.py", "open")</f>
        <v>open</v>
      </c>
      <c r="F27" t="s">
        <v>10</v>
      </c>
      <c r="H27" t="s">
        <v>593</v>
      </c>
    </row>
    <row r="28" spans="1:8" x14ac:dyDescent="0.2">
      <c r="A28">
        <v>28</v>
      </c>
      <c r="B28" t="s">
        <v>413</v>
      </c>
      <c r="C28" t="s">
        <v>414</v>
      </c>
      <c r="D28" t="s">
        <v>183</v>
      </c>
      <c r="E28" t="str">
        <f t="shared" ref="E28:E33" si="2">HYPERLINK("https://github.com/wagtail/wagtail/tree/v7.1.1/client/webpack.config.js", "open")</f>
        <v>open</v>
      </c>
      <c r="F28" t="s">
        <v>10</v>
      </c>
      <c r="H28" t="s">
        <v>602</v>
      </c>
    </row>
    <row r="29" spans="1:8" x14ac:dyDescent="0.2">
      <c r="A29">
        <v>29</v>
      </c>
      <c r="B29" t="s">
        <v>415</v>
      </c>
      <c r="C29" t="s">
        <v>416</v>
      </c>
      <c r="D29" t="s">
        <v>183</v>
      </c>
      <c r="E29" t="str">
        <f t="shared" si="2"/>
        <v>open</v>
      </c>
      <c r="F29" t="s">
        <v>10</v>
      </c>
      <c r="H29" t="s">
        <v>602</v>
      </c>
    </row>
    <row r="30" spans="1:8" x14ac:dyDescent="0.2">
      <c r="A30">
        <v>30</v>
      </c>
      <c r="B30" t="s">
        <v>417</v>
      </c>
      <c r="C30" t="s">
        <v>418</v>
      </c>
      <c r="D30" t="s">
        <v>183</v>
      </c>
      <c r="E30" t="str">
        <f t="shared" si="2"/>
        <v>open</v>
      </c>
      <c r="F30" t="s">
        <v>10</v>
      </c>
      <c r="H30" t="s">
        <v>602</v>
      </c>
    </row>
    <row r="31" spans="1:8" x14ac:dyDescent="0.2">
      <c r="A31">
        <v>31</v>
      </c>
      <c r="B31" t="s">
        <v>413</v>
      </c>
      <c r="C31" t="s">
        <v>419</v>
      </c>
      <c r="D31" t="s">
        <v>183</v>
      </c>
      <c r="E31" t="str">
        <f t="shared" si="2"/>
        <v>open</v>
      </c>
      <c r="F31" t="s">
        <v>10</v>
      </c>
      <c r="H31" t="s">
        <v>602</v>
      </c>
    </row>
    <row r="32" spans="1:8" x14ac:dyDescent="0.2">
      <c r="A32">
        <v>32</v>
      </c>
      <c r="B32" t="s">
        <v>417</v>
      </c>
      <c r="C32" t="s">
        <v>420</v>
      </c>
      <c r="D32" t="s">
        <v>183</v>
      </c>
      <c r="E32" t="str">
        <f t="shared" si="2"/>
        <v>open</v>
      </c>
      <c r="F32" t="s">
        <v>10</v>
      </c>
      <c r="H32" t="s">
        <v>602</v>
      </c>
    </row>
    <row r="33" spans="1:8" x14ac:dyDescent="0.2">
      <c r="A33">
        <v>33</v>
      </c>
      <c r="B33" t="s">
        <v>417</v>
      </c>
      <c r="C33" t="s">
        <v>421</v>
      </c>
      <c r="D33" t="s">
        <v>183</v>
      </c>
      <c r="E33" t="str">
        <f t="shared" si="2"/>
        <v>open</v>
      </c>
      <c r="F33" t="s">
        <v>10</v>
      </c>
      <c r="H33" t="s">
        <v>602</v>
      </c>
    </row>
    <row r="34" spans="1:8" x14ac:dyDescent="0.2">
      <c r="A34">
        <v>34</v>
      </c>
      <c r="B34" t="s">
        <v>413</v>
      </c>
      <c r="C34" t="s">
        <v>422</v>
      </c>
      <c r="D34" t="s">
        <v>183</v>
      </c>
      <c r="E34" t="str">
        <f>HYPERLINK("https://github.com/wagtail/wagtail/tree/v7.1.1/client/storybook/main.js", "open")</f>
        <v>open</v>
      </c>
      <c r="F34" t="s">
        <v>10</v>
      </c>
      <c r="H34" t="s">
        <v>593</v>
      </c>
    </row>
  </sheetData>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46"/>
  <sheetViews>
    <sheetView workbookViewId="0">
      <selection activeCell="F1" sqref="F1:F1048576"/>
    </sheetView>
  </sheetViews>
  <sheetFormatPr baseColWidth="10" defaultColWidth="8.83203125" defaultRowHeight="15" x14ac:dyDescent="0.2"/>
  <sheetData>
    <row r="1" spans="1:8" x14ac:dyDescent="0.2">
      <c r="A1" s="1" t="s">
        <v>0</v>
      </c>
      <c r="B1" s="1" t="s">
        <v>1</v>
      </c>
      <c r="C1" s="1" t="s">
        <v>2</v>
      </c>
      <c r="D1" s="1" t="s">
        <v>3</v>
      </c>
      <c r="E1" s="1" t="s">
        <v>4</v>
      </c>
      <c r="F1" s="1" t="s">
        <v>5</v>
      </c>
      <c r="G1" s="9" t="s">
        <v>613</v>
      </c>
      <c r="H1" s="9" t="s">
        <v>484</v>
      </c>
    </row>
    <row r="2" spans="1:8" x14ac:dyDescent="0.2">
      <c r="A2">
        <v>2</v>
      </c>
      <c r="B2" t="s">
        <v>423</v>
      </c>
      <c r="C2" t="s">
        <v>424</v>
      </c>
      <c r="D2" t="s">
        <v>8</v>
      </c>
      <c r="E2" t="str">
        <f>HYPERLINK("https://github.com/wagtail/wagtail/issues/541", "open")</f>
        <v>open</v>
      </c>
      <c r="F2" t="s">
        <v>10</v>
      </c>
      <c r="H2" s="7" t="s">
        <v>423</v>
      </c>
    </row>
    <row r="3" spans="1:8" x14ac:dyDescent="0.2">
      <c r="A3">
        <v>11</v>
      </c>
      <c r="B3" t="s">
        <v>425</v>
      </c>
      <c r="C3" t="s">
        <v>426</v>
      </c>
      <c r="D3" t="s">
        <v>8</v>
      </c>
      <c r="E3" t="str">
        <f>HYPERLINK("https://github.com/wagtail/wagtail/issues/1708", "open")</f>
        <v>open</v>
      </c>
      <c r="F3" t="s">
        <v>10</v>
      </c>
      <c r="H3" t="s">
        <v>605</v>
      </c>
    </row>
    <row r="4" spans="1:8" x14ac:dyDescent="0.2">
      <c r="A4">
        <v>15</v>
      </c>
      <c r="B4" t="s">
        <v>427</v>
      </c>
      <c r="C4" t="s">
        <v>428</v>
      </c>
      <c r="D4" t="s">
        <v>8</v>
      </c>
      <c r="E4" t="str">
        <f>HYPERLINK("https://github.com/wagtail/wagtail/pull/3170", "open")</f>
        <v>open</v>
      </c>
      <c r="F4" t="s">
        <v>10</v>
      </c>
      <c r="H4" t="s">
        <v>606</v>
      </c>
    </row>
    <row r="5" spans="1:8" x14ac:dyDescent="0.2">
      <c r="A5">
        <v>19</v>
      </c>
      <c r="B5" t="s">
        <v>429</v>
      </c>
      <c r="C5" t="s">
        <v>430</v>
      </c>
      <c r="D5" t="s">
        <v>8</v>
      </c>
      <c r="E5" t="str">
        <f>HYPERLINK("https://github.com/wagtail/wagtail/issues/3639", "open")</f>
        <v>open</v>
      </c>
      <c r="F5" t="s">
        <v>10</v>
      </c>
      <c r="H5" t="s">
        <v>607</v>
      </c>
    </row>
    <row r="6" spans="1:8" x14ac:dyDescent="0.2">
      <c r="A6">
        <v>20</v>
      </c>
      <c r="B6" t="s">
        <v>431</v>
      </c>
      <c r="C6" t="s">
        <v>432</v>
      </c>
      <c r="D6" t="s">
        <v>8</v>
      </c>
      <c r="E6" t="str">
        <f>HYPERLINK("https://github.com/wagtail/wagtail/issues/3761", "open")</f>
        <v>open</v>
      </c>
      <c r="F6" t="s">
        <v>10</v>
      </c>
      <c r="H6" t="s">
        <v>608</v>
      </c>
    </row>
    <row r="7" spans="1:8" x14ac:dyDescent="0.2">
      <c r="A7">
        <v>26</v>
      </c>
      <c r="B7" t="s">
        <v>433</v>
      </c>
      <c r="C7" t="s">
        <v>434</v>
      </c>
      <c r="D7" t="s">
        <v>8</v>
      </c>
      <c r="E7" t="str">
        <f>HYPERLINK("https://github.com/wagtail/wagtail/pull/5009", "open")</f>
        <v>open</v>
      </c>
      <c r="F7" t="s">
        <v>10</v>
      </c>
      <c r="H7" t="s">
        <v>609</v>
      </c>
    </row>
    <row r="8" spans="1:8" x14ac:dyDescent="0.2">
      <c r="A8">
        <v>27</v>
      </c>
      <c r="B8" t="s">
        <v>423</v>
      </c>
      <c r="C8" t="s">
        <v>435</v>
      </c>
      <c r="D8" t="s">
        <v>8</v>
      </c>
      <c r="E8" t="str">
        <f>HYPERLINK("https://github.com/wagtail/wagtail/issues/5246", "open")</f>
        <v>open</v>
      </c>
      <c r="F8" t="s">
        <v>10</v>
      </c>
      <c r="H8" t="s">
        <v>423</v>
      </c>
    </row>
    <row r="9" spans="1:8" x14ac:dyDescent="0.2">
      <c r="A9">
        <v>29</v>
      </c>
      <c r="B9" t="s">
        <v>427</v>
      </c>
      <c r="C9" t="s">
        <v>436</v>
      </c>
      <c r="D9" t="s">
        <v>8</v>
      </c>
      <c r="E9" t="str">
        <f>HYPERLINK("https://github.com/wagtail/wagtail/pull/6639", "open")</f>
        <v>open</v>
      </c>
      <c r="F9" t="s">
        <v>10</v>
      </c>
      <c r="H9" t="s">
        <v>608</v>
      </c>
    </row>
    <row r="10" spans="1:8" x14ac:dyDescent="0.2">
      <c r="A10">
        <v>34</v>
      </c>
      <c r="B10" t="s">
        <v>431</v>
      </c>
      <c r="C10" t="s">
        <v>437</v>
      </c>
      <c r="D10" t="s">
        <v>8</v>
      </c>
      <c r="E10" t="str">
        <f>HYPERLINK("https://github.com/wagtail/wagtail/issues/7731", "open")</f>
        <v>open</v>
      </c>
      <c r="F10" t="s">
        <v>10</v>
      </c>
      <c r="H10" t="s">
        <v>608</v>
      </c>
    </row>
    <row r="11" spans="1:8" x14ac:dyDescent="0.2">
      <c r="A11">
        <v>35</v>
      </c>
      <c r="B11" t="s">
        <v>427</v>
      </c>
      <c r="C11" t="s">
        <v>438</v>
      </c>
      <c r="D11" t="s">
        <v>8</v>
      </c>
      <c r="E11" t="str">
        <f>HYPERLINK("https://github.com/wagtail/wagtail/issues/7766", "open")</f>
        <v>open</v>
      </c>
    </row>
    <row r="12" spans="1:8" x14ac:dyDescent="0.2">
      <c r="A12">
        <v>36</v>
      </c>
      <c r="B12" t="s">
        <v>427</v>
      </c>
      <c r="C12" t="s">
        <v>439</v>
      </c>
      <c r="D12" t="s">
        <v>8</v>
      </c>
      <c r="E12" t="str">
        <f>HYPERLINK("https://github.com/wagtail/wagtail/issues/7766", "open")</f>
        <v>open</v>
      </c>
    </row>
    <row r="13" spans="1:8" x14ac:dyDescent="0.2">
      <c r="A13">
        <v>37</v>
      </c>
      <c r="B13" t="s">
        <v>427</v>
      </c>
      <c r="C13" t="s">
        <v>440</v>
      </c>
      <c r="D13" t="s">
        <v>8</v>
      </c>
      <c r="E13" t="str">
        <f>HYPERLINK("https://github.com/wagtail/wagtail/issues/7766", "open")</f>
        <v>open</v>
      </c>
    </row>
    <row r="14" spans="1:8" x14ac:dyDescent="0.2">
      <c r="A14">
        <v>38</v>
      </c>
      <c r="B14" t="s">
        <v>441</v>
      </c>
      <c r="C14" t="s">
        <v>442</v>
      </c>
      <c r="D14" t="s">
        <v>8</v>
      </c>
      <c r="E14" t="str">
        <f>HYPERLINK("https://github.com/wagtail/wagtail/pull/8209", "open")</f>
        <v>open</v>
      </c>
    </row>
    <row r="15" spans="1:8" x14ac:dyDescent="0.2">
      <c r="A15">
        <v>41</v>
      </c>
      <c r="B15" t="s">
        <v>427</v>
      </c>
      <c r="C15" t="s">
        <v>443</v>
      </c>
      <c r="D15" t="s">
        <v>8</v>
      </c>
      <c r="E15" t="str">
        <f>HYPERLINK("https://github.com/wagtail/wagtail/pull/9445", "open")</f>
        <v>open</v>
      </c>
    </row>
    <row r="16" spans="1:8" x14ac:dyDescent="0.2">
      <c r="A16">
        <v>43</v>
      </c>
      <c r="B16" t="s">
        <v>427</v>
      </c>
      <c r="C16" t="s">
        <v>444</v>
      </c>
      <c r="D16" t="s">
        <v>8</v>
      </c>
      <c r="E16" t="str">
        <f>HYPERLINK("https://github.com/wagtail/wagtail/issues/9571", "open")</f>
        <v>open</v>
      </c>
    </row>
    <row r="17" spans="1:8" x14ac:dyDescent="0.2">
      <c r="A17">
        <v>44</v>
      </c>
      <c r="B17" t="s">
        <v>427</v>
      </c>
      <c r="C17" t="s">
        <v>445</v>
      </c>
      <c r="D17" t="s">
        <v>8</v>
      </c>
      <c r="E17" t="str">
        <f>HYPERLINK("https://github.com/wagtail/wagtail/issues/9571", "open")</f>
        <v>open</v>
      </c>
    </row>
    <row r="18" spans="1:8" x14ac:dyDescent="0.2">
      <c r="A18">
        <v>45</v>
      </c>
      <c r="B18" t="s">
        <v>446</v>
      </c>
      <c r="C18" t="s">
        <v>447</v>
      </c>
      <c r="D18" t="s">
        <v>8</v>
      </c>
      <c r="E18" t="str">
        <f>HYPERLINK("https://github.com/wagtail/wagtail/issues/9800", "open")</f>
        <v>open</v>
      </c>
    </row>
    <row r="19" spans="1:8" x14ac:dyDescent="0.2">
      <c r="A19">
        <v>50</v>
      </c>
      <c r="B19" t="s">
        <v>429</v>
      </c>
      <c r="C19" t="s">
        <v>448</v>
      </c>
      <c r="D19" t="s">
        <v>8</v>
      </c>
      <c r="E19" t="str">
        <f>HYPERLINK("https://github.com/wagtail/wagtail/issues/11590", "open")</f>
        <v>open</v>
      </c>
    </row>
    <row r="20" spans="1:8" x14ac:dyDescent="0.2">
      <c r="A20">
        <v>56</v>
      </c>
      <c r="B20" t="s">
        <v>423</v>
      </c>
      <c r="C20" t="s">
        <v>449</v>
      </c>
      <c r="D20" t="s">
        <v>49</v>
      </c>
      <c r="E20" t="str">
        <f>HYPERLINK("https://github.com/wagtail/wagtail/releases/tag/v2.6", "open")</f>
        <v>open</v>
      </c>
    </row>
    <row r="21" spans="1:8" x14ac:dyDescent="0.2">
      <c r="A21">
        <v>57</v>
      </c>
      <c r="B21" t="s">
        <v>423</v>
      </c>
      <c r="C21" t="s">
        <v>449</v>
      </c>
      <c r="D21" t="s">
        <v>49</v>
      </c>
      <c r="E21" t="str">
        <f>HYPERLINK("https://github.com/wagtail/wagtail/releases/tag/v2.6rc1", "open")</f>
        <v>open</v>
      </c>
    </row>
    <row r="22" spans="1:8" x14ac:dyDescent="0.2">
      <c r="A22">
        <v>59</v>
      </c>
      <c r="B22" t="s">
        <v>450</v>
      </c>
      <c r="C22" t="s">
        <v>451</v>
      </c>
      <c r="D22" t="s">
        <v>75</v>
      </c>
      <c r="E22" t="str">
        <f>HYPERLINK("https://github.com/wagtail/wagtail/pull/665", "open")</f>
        <v>open</v>
      </c>
      <c r="F22" t="s">
        <v>10</v>
      </c>
      <c r="H22" t="s">
        <v>593</v>
      </c>
    </row>
    <row r="23" spans="1:8" x14ac:dyDescent="0.2">
      <c r="A23">
        <v>61</v>
      </c>
      <c r="B23" t="s">
        <v>452</v>
      </c>
      <c r="C23" t="s">
        <v>453</v>
      </c>
      <c r="D23" t="s">
        <v>75</v>
      </c>
      <c r="E23" t="str">
        <f>HYPERLINK("https://github.com/wagtail/wagtail/issues/896", "open")</f>
        <v>open</v>
      </c>
    </row>
    <row r="24" spans="1:8" x14ac:dyDescent="0.2">
      <c r="A24">
        <v>62</v>
      </c>
      <c r="B24" t="s">
        <v>454</v>
      </c>
      <c r="C24" t="s">
        <v>455</v>
      </c>
      <c r="D24" t="s">
        <v>75</v>
      </c>
      <c r="E24" t="str">
        <f>HYPERLINK("https://github.com/wagtail/wagtail/issues/968", "open")</f>
        <v>open</v>
      </c>
    </row>
    <row r="25" spans="1:8" x14ac:dyDescent="0.2">
      <c r="A25">
        <v>69</v>
      </c>
      <c r="B25" t="s">
        <v>456</v>
      </c>
      <c r="C25" t="s">
        <v>457</v>
      </c>
      <c r="D25" t="s">
        <v>75</v>
      </c>
      <c r="E25" t="str">
        <f>HYPERLINK("https://github.com/wagtail/wagtail/issues/2916", "open")</f>
        <v>open</v>
      </c>
      <c r="F25" t="s">
        <v>611</v>
      </c>
      <c r="H25" t="s">
        <v>610</v>
      </c>
    </row>
    <row r="26" spans="1:8" x14ac:dyDescent="0.2">
      <c r="A26">
        <v>70</v>
      </c>
      <c r="B26" t="s">
        <v>458</v>
      </c>
      <c r="C26" t="s">
        <v>459</v>
      </c>
      <c r="D26" t="s">
        <v>75</v>
      </c>
      <c r="E26" t="str">
        <f>HYPERLINK("https://github.com/wagtail/wagtail/pull/2919", "open")</f>
        <v>open</v>
      </c>
      <c r="F26" t="s">
        <v>611</v>
      </c>
      <c r="H26" t="s">
        <v>490</v>
      </c>
    </row>
    <row r="27" spans="1:8" x14ac:dyDescent="0.2">
      <c r="A27">
        <v>71</v>
      </c>
      <c r="B27" t="s">
        <v>460</v>
      </c>
      <c r="C27" t="s">
        <v>461</v>
      </c>
      <c r="D27" t="s">
        <v>75</v>
      </c>
      <c r="E27" t="str">
        <f>HYPERLINK("https://github.com/wagtail/wagtail/pull/2959", "open")</f>
        <v>open</v>
      </c>
    </row>
    <row r="28" spans="1:8" x14ac:dyDescent="0.2">
      <c r="A28">
        <v>76</v>
      </c>
      <c r="B28" t="s">
        <v>462</v>
      </c>
      <c r="C28" t="s">
        <v>463</v>
      </c>
      <c r="D28" t="s">
        <v>75</v>
      </c>
      <c r="E28" t="str">
        <f>HYPERLINK("https://github.com/wagtail/wagtail/pull/4873", "open")</f>
        <v>open</v>
      </c>
    </row>
    <row r="29" spans="1:8" x14ac:dyDescent="0.2">
      <c r="A29">
        <v>77</v>
      </c>
      <c r="B29" t="s">
        <v>423</v>
      </c>
      <c r="C29" t="s">
        <v>464</v>
      </c>
      <c r="D29" t="s">
        <v>75</v>
      </c>
      <c r="E29" t="str">
        <f>HYPERLINK("https://github.com/wagtail/wagtail/pull/4979", "open")</f>
        <v>open</v>
      </c>
    </row>
    <row r="30" spans="1:8" x14ac:dyDescent="0.2">
      <c r="A30">
        <v>78</v>
      </c>
      <c r="B30" t="s">
        <v>431</v>
      </c>
      <c r="C30" t="s">
        <v>465</v>
      </c>
      <c r="D30" t="s">
        <v>75</v>
      </c>
      <c r="E30" t="str">
        <f>HYPERLINK("https://github.com/wagtail/wagtail/issues/5096", "open")</f>
        <v>open</v>
      </c>
    </row>
    <row r="31" spans="1:8" x14ac:dyDescent="0.2">
      <c r="A31">
        <v>79</v>
      </c>
      <c r="B31" t="s">
        <v>431</v>
      </c>
      <c r="C31" t="s">
        <v>465</v>
      </c>
      <c r="D31" t="s">
        <v>75</v>
      </c>
      <c r="E31" t="str">
        <f>HYPERLINK("https://github.com/wagtail/wagtail/issues/5096", "open")</f>
        <v>open</v>
      </c>
    </row>
    <row r="32" spans="1:8" x14ac:dyDescent="0.2">
      <c r="A32">
        <v>80</v>
      </c>
      <c r="B32" t="s">
        <v>423</v>
      </c>
      <c r="C32" t="s">
        <v>466</v>
      </c>
      <c r="D32" t="s">
        <v>75</v>
      </c>
      <c r="E32" t="str">
        <f>HYPERLINK("https://github.com/wagtail/wagtail/pull/5215", "open")</f>
        <v>open</v>
      </c>
    </row>
    <row r="33" spans="1:8" x14ac:dyDescent="0.2">
      <c r="A33">
        <v>83</v>
      </c>
      <c r="B33" t="s">
        <v>429</v>
      </c>
      <c r="C33" t="s">
        <v>467</v>
      </c>
      <c r="D33" t="s">
        <v>75</v>
      </c>
      <c r="E33" t="str">
        <f>HYPERLINK("https://github.com/wagtail/wagtail/issues/5585", "open")</f>
        <v>open</v>
      </c>
    </row>
    <row r="34" spans="1:8" x14ac:dyDescent="0.2">
      <c r="A34">
        <v>85</v>
      </c>
      <c r="B34" t="s">
        <v>431</v>
      </c>
      <c r="C34" t="s">
        <v>468</v>
      </c>
      <c r="D34" t="s">
        <v>75</v>
      </c>
      <c r="E34" t="str">
        <f>HYPERLINK("https://github.com/wagtail/wagtail/pull/6310", "open")</f>
        <v>open</v>
      </c>
    </row>
    <row r="35" spans="1:8" x14ac:dyDescent="0.2">
      <c r="A35">
        <v>93</v>
      </c>
      <c r="B35" t="s">
        <v>423</v>
      </c>
      <c r="C35" t="s">
        <v>469</v>
      </c>
      <c r="D35" t="s">
        <v>75</v>
      </c>
      <c r="E35" t="str">
        <f>HYPERLINK("https://github.com/wagtail/wagtail/pull/7825", "open")</f>
        <v>open</v>
      </c>
    </row>
    <row r="36" spans="1:8" x14ac:dyDescent="0.2">
      <c r="A36">
        <v>94</v>
      </c>
      <c r="B36" t="s">
        <v>427</v>
      </c>
      <c r="C36" t="s">
        <v>470</v>
      </c>
      <c r="D36" t="s">
        <v>75</v>
      </c>
      <c r="E36" t="str">
        <f>HYPERLINK("https://github.com/wagtail/wagtail/issues/8042", "open")</f>
        <v>open</v>
      </c>
    </row>
    <row r="37" spans="1:8" x14ac:dyDescent="0.2">
      <c r="A37">
        <v>95</v>
      </c>
      <c r="B37" t="s">
        <v>427</v>
      </c>
      <c r="C37" t="s">
        <v>470</v>
      </c>
      <c r="D37" t="s">
        <v>75</v>
      </c>
      <c r="E37" t="str">
        <f>HYPERLINK("https://github.com/wagtail/wagtail/issues/8042", "open")</f>
        <v>open</v>
      </c>
    </row>
    <row r="38" spans="1:8" x14ac:dyDescent="0.2">
      <c r="A38">
        <v>96</v>
      </c>
      <c r="B38" t="s">
        <v>427</v>
      </c>
      <c r="C38" t="s">
        <v>470</v>
      </c>
      <c r="D38" t="s">
        <v>75</v>
      </c>
      <c r="E38" t="str">
        <f>HYPERLINK("https://github.com/wagtail/wagtail/issues/8042", "open")</f>
        <v>open</v>
      </c>
    </row>
    <row r="39" spans="1:8" x14ac:dyDescent="0.2">
      <c r="A39">
        <v>99</v>
      </c>
      <c r="B39" t="s">
        <v>427</v>
      </c>
      <c r="C39" t="s">
        <v>471</v>
      </c>
      <c r="D39" t="s">
        <v>75</v>
      </c>
      <c r="E39" t="str">
        <f>HYPERLINK("https://github.com/wagtail/wagtail/pull/9445", "open")</f>
        <v>open</v>
      </c>
    </row>
    <row r="40" spans="1:8" x14ac:dyDescent="0.2">
      <c r="A40">
        <v>100</v>
      </c>
      <c r="B40" t="s">
        <v>427</v>
      </c>
      <c r="C40" t="s">
        <v>471</v>
      </c>
      <c r="D40" t="s">
        <v>75</v>
      </c>
      <c r="E40" t="str">
        <f>HYPERLINK("https://github.com/wagtail/wagtail/pull/9445", "open")</f>
        <v>open</v>
      </c>
    </row>
    <row r="41" spans="1:8" x14ac:dyDescent="0.2">
      <c r="A41">
        <v>104</v>
      </c>
      <c r="B41" t="s">
        <v>472</v>
      </c>
      <c r="C41" t="s">
        <v>473</v>
      </c>
      <c r="D41" t="s">
        <v>75</v>
      </c>
      <c r="E41" t="str">
        <f>HYPERLINK("https://github.com/wagtail/wagtail/issues/10472", "open")</f>
        <v>open</v>
      </c>
      <c r="F41" t="s">
        <v>10</v>
      </c>
      <c r="H41" t="s">
        <v>612</v>
      </c>
    </row>
    <row r="42" spans="1:8" x14ac:dyDescent="0.2">
      <c r="A42">
        <v>110</v>
      </c>
      <c r="B42" t="s">
        <v>474</v>
      </c>
      <c r="C42" t="s">
        <v>475</v>
      </c>
      <c r="D42" t="s">
        <v>75</v>
      </c>
      <c r="E42" t="str">
        <f>HYPERLINK("https://github.com/wagtail/wagtail/issues/11644", "open")</f>
        <v>open</v>
      </c>
    </row>
    <row r="43" spans="1:8" x14ac:dyDescent="0.2">
      <c r="A43">
        <v>112</v>
      </c>
      <c r="B43" t="s">
        <v>423</v>
      </c>
      <c r="C43" t="s">
        <v>476</v>
      </c>
      <c r="D43" t="s">
        <v>75</v>
      </c>
      <c r="E43" t="str">
        <f>HYPERLINK("https://github.com/wagtail/wagtail/pull/12028", "open")</f>
        <v>open</v>
      </c>
    </row>
    <row r="44" spans="1:8" x14ac:dyDescent="0.2">
      <c r="A44">
        <v>113</v>
      </c>
      <c r="B44" t="s">
        <v>423</v>
      </c>
      <c r="C44" t="s">
        <v>477</v>
      </c>
      <c r="D44" t="s">
        <v>75</v>
      </c>
      <c r="E44" t="str">
        <f>HYPERLINK("https://github.com/wagtail/wagtail/pull/12087", "open")</f>
        <v>open</v>
      </c>
    </row>
    <row r="45" spans="1:8" x14ac:dyDescent="0.2">
      <c r="A45">
        <v>114</v>
      </c>
      <c r="B45" t="s">
        <v>452</v>
      </c>
      <c r="C45" t="s">
        <v>478</v>
      </c>
      <c r="D45" t="s">
        <v>75</v>
      </c>
      <c r="E45" t="str">
        <f>HYPERLINK("https://github.com/wagtail/wagtail/issues/12187", "open")</f>
        <v>open</v>
      </c>
    </row>
    <row r="46" spans="1:8" x14ac:dyDescent="0.2">
      <c r="A46">
        <v>119</v>
      </c>
      <c r="B46" t="s">
        <v>450</v>
      </c>
      <c r="C46" t="s">
        <v>479</v>
      </c>
      <c r="D46" t="s">
        <v>75</v>
      </c>
      <c r="E46" t="str">
        <f>HYPERLINK("https://github.com/wagtail/wagtail/issues/13251", "open")</f>
        <v>open</v>
      </c>
    </row>
  </sheetData>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4"/>
  <sheetViews>
    <sheetView workbookViewId="0">
      <selection activeCell="G2" sqref="G2"/>
    </sheetView>
  </sheetViews>
  <sheetFormatPr baseColWidth="10" defaultColWidth="8.83203125" defaultRowHeight="15" x14ac:dyDescent="0.2"/>
  <sheetData>
    <row r="1" spans="1:8" x14ac:dyDescent="0.2">
      <c r="A1" s="1" t="s">
        <v>0</v>
      </c>
      <c r="B1" s="1" t="s">
        <v>1</v>
      </c>
      <c r="C1" s="1" t="s">
        <v>2</v>
      </c>
      <c r="D1" s="1" t="s">
        <v>3</v>
      </c>
      <c r="E1" s="1" t="s">
        <v>4</v>
      </c>
      <c r="F1" s="1" t="s">
        <v>5</v>
      </c>
      <c r="G1" s="9" t="s">
        <v>613</v>
      </c>
      <c r="H1" s="9" t="s">
        <v>484</v>
      </c>
    </row>
    <row r="2" spans="1:8" x14ac:dyDescent="0.2">
      <c r="A2">
        <v>9</v>
      </c>
      <c r="B2" t="s">
        <v>480</v>
      </c>
      <c r="C2" t="s">
        <v>481</v>
      </c>
      <c r="D2" t="s">
        <v>183</v>
      </c>
      <c r="E2" t="s">
        <v>9</v>
      </c>
    </row>
    <row r="3" spans="1:8" x14ac:dyDescent="0.2">
      <c r="A3">
        <v>7</v>
      </c>
      <c r="B3" t="s">
        <v>427</v>
      </c>
      <c r="C3" t="s">
        <v>482</v>
      </c>
      <c r="D3" t="s">
        <v>183</v>
      </c>
      <c r="E3" t="str">
        <f>HYPERLINK("https://github.com/wagtail/wagtail/tree/v7.1.1/wagtail/images/tests/test_image_operations.py", "open")</f>
        <v>open</v>
      </c>
      <c r="F3" t="s">
        <v>10</v>
      </c>
      <c r="H3" t="s">
        <v>603</v>
      </c>
    </row>
    <row r="4" spans="1:8" x14ac:dyDescent="0.2">
      <c r="A4">
        <v>27</v>
      </c>
      <c r="B4" t="s">
        <v>431</v>
      </c>
      <c r="C4" t="s">
        <v>483</v>
      </c>
      <c r="D4" t="s">
        <v>183</v>
      </c>
      <c r="E4" t="str">
        <f>HYPERLINK("https://github.com/wagtail/wagtail/tree/v7.1.1/wagtail/models/pages.py", "open")</f>
        <v>open</v>
      </c>
      <c r="F4" t="s">
        <v>10</v>
      </c>
      <c r="H4" t="s">
        <v>604</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Arbeitsblätter</vt:lpstr>
      </vt:variant>
      <vt:variant>
        <vt:i4>6</vt:i4>
      </vt:variant>
    </vt:vector>
  </HeadingPairs>
  <TitlesOfParts>
    <vt:vector size="6" baseType="lpstr">
      <vt:lpstr>git_datatransfer</vt:lpstr>
      <vt:lpstr>comments_datatransfer</vt:lpstr>
      <vt:lpstr>git_ui</vt:lpstr>
      <vt:lpstr>comments_ui</vt:lpstr>
      <vt:lpstr>git_code_optimization</vt:lpstr>
      <vt:lpstr>comments_code_optimization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Dana Rapp</cp:lastModifiedBy>
  <dcterms:created xsi:type="dcterms:W3CDTF">2025-09-29T14:11:53Z</dcterms:created>
  <dcterms:modified xsi:type="dcterms:W3CDTF">2025-10-06T16:44:29Z</dcterms:modified>
</cp:coreProperties>
</file>