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ralco-my.sharepoint.com/personal/dahee_kim_trushrimpcompany_com/Documents/Documents/VScode_project/R_project/Data/"/>
    </mc:Choice>
  </mc:AlternateContent>
  <xr:revisionPtr revIDLastSave="76" documentId="13_ncr:1_{A33E9589-115D-4BED-81EB-8682F4187A42}" xr6:coauthVersionLast="47" xr6:coauthVersionMax="47" xr10:uidLastSave="{A36D5035-3B0E-4EB0-AE65-61553DAB0C9E}"/>
  <bookViews>
    <workbookView xWindow="-120" yWindow="-120" windowWidth="38640" windowHeight="15840" xr2:uid="{00000000-000D-0000-FFFF-FFFF00000000}"/>
  </bookViews>
  <sheets>
    <sheet name="Sheet1" sheetId="1" r:id="rId1"/>
    <sheet name="Sheet2" sheetId="6" r:id="rId2"/>
    <sheet name="variable" sheetId="3" r:id="rId3"/>
    <sheet name="Label" sheetId="2" r:id="rId4"/>
    <sheet name="Mean table" sheetId="4" r:id="rId5"/>
    <sheet name="Multiple comparison" sheetId="5" r:id="rId6"/>
  </sheets>
  <definedNames>
    <definedName name="_xlnm._FilterDatabase" localSheetId="0" hidden="1">Sheet1!$A$1:$V$145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3" i="4" l="1"/>
  <c r="D43" i="4"/>
  <c r="E43" i="4"/>
  <c r="F43" i="4"/>
  <c r="G43" i="4"/>
  <c r="C44" i="4"/>
  <c r="D44" i="4"/>
  <c r="E44" i="4"/>
  <c r="F44" i="4"/>
  <c r="G44" i="4"/>
  <c r="C45" i="4"/>
  <c r="D45" i="4"/>
  <c r="E45" i="4"/>
  <c r="F45" i="4"/>
  <c r="G45" i="4"/>
  <c r="B45" i="4"/>
  <c r="B44" i="4"/>
  <c r="B43" i="4"/>
  <c r="C42" i="4"/>
  <c r="D42" i="4"/>
  <c r="E42" i="4"/>
  <c r="F42" i="4"/>
  <c r="G42" i="4"/>
  <c r="B42" i="4"/>
  <c r="T139" i="1" l="1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2" i="1"/>
  <c r="T98" i="1"/>
  <c r="T34" i="1"/>
  <c r="T106" i="1"/>
  <c r="T58" i="1"/>
  <c r="T2" i="1"/>
  <c r="T130" i="1"/>
  <c r="T107" i="1"/>
  <c r="T74" i="1"/>
  <c r="T43" i="1"/>
  <c r="T75" i="1"/>
  <c r="T50" i="1"/>
  <c r="T114" i="1"/>
  <c r="T26" i="1"/>
  <c r="T59" i="1"/>
  <c r="T99" i="1"/>
  <c r="T122" i="1"/>
  <c r="T66" i="1"/>
  <c r="T82" i="1"/>
  <c r="T115" i="1"/>
  <c r="T35" i="1"/>
  <c r="T83" i="1"/>
  <c r="T90" i="1"/>
  <c r="T3" i="1"/>
  <c r="T123" i="1"/>
  <c r="T51" i="1"/>
  <c r="T91" i="1"/>
  <c r="T131" i="1"/>
  <c r="T138" i="1"/>
  <c r="T10" i="1"/>
  <c r="T27" i="1"/>
  <c r="T18" i="1"/>
  <c r="T11" i="1"/>
  <c r="T19" i="1"/>
  <c r="T67" i="1"/>
  <c r="T84" i="1"/>
  <c r="T52" i="1"/>
  <c r="T100" i="1"/>
  <c r="T44" i="1"/>
  <c r="T132" i="1"/>
  <c r="T53" i="1"/>
  <c r="T12" i="1"/>
  <c r="T92" i="1"/>
  <c r="T93" i="1"/>
  <c r="T108" i="1"/>
  <c r="T116" i="1"/>
  <c r="T85" i="1"/>
  <c r="T117" i="1"/>
  <c r="T36" i="1"/>
  <c r="T13" i="1"/>
  <c r="T4" i="1"/>
  <c r="T109" i="1"/>
  <c r="T140" i="1"/>
  <c r="T141" i="1"/>
  <c r="T68" i="1"/>
  <c r="T124" i="1"/>
  <c r="T60" i="1"/>
  <c r="T28" i="1"/>
  <c r="T20" i="1"/>
  <c r="T101" i="1"/>
  <c r="T125" i="1"/>
  <c r="T69" i="1"/>
  <c r="T21" i="1"/>
  <c r="T76" i="1"/>
  <c r="T29" i="1"/>
  <c r="T45" i="1"/>
  <c r="T5" i="1"/>
  <c r="T61" i="1"/>
  <c r="T133" i="1"/>
  <c r="T77" i="1"/>
  <c r="T37" i="1"/>
  <c r="T86" i="1"/>
  <c r="T6" i="1"/>
  <c r="T14" i="1"/>
  <c r="T94" i="1"/>
  <c r="T95" i="1"/>
  <c r="T30" i="1"/>
  <c r="T54" i="1"/>
  <c r="T38" i="1"/>
  <c r="T62" i="1"/>
  <c r="T134" i="1"/>
  <c r="T7" i="1"/>
  <c r="T15" i="1"/>
  <c r="T87" i="1"/>
  <c r="T46" i="1"/>
  <c r="T110" i="1"/>
  <c r="T22" i="1"/>
  <c r="T55" i="1"/>
  <c r="T23" i="1"/>
  <c r="T70" i="1"/>
  <c r="T63" i="1"/>
  <c r="T78" i="1"/>
  <c r="T118" i="1"/>
  <c r="T47" i="1"/>
  <c r="T126" i="1"/>
  <c r="T31" i="1"/>
  <c r="T71" i="1"/>
  <c r="T135" i="1"/>
  <c r="T142" i="1"/>
  <c r="T102" i="1"/>
  <c r="T143" i="1"/>
  <c r="T127" i="1"/>
  <c r="T79" i="1"/>
  <c r="T111" i="1"/>
  <c r="T39" i="1"/>
  <c r="T119" i="1"/>
  <c r="T103" i="1"/>
  <c r="T40" i="1"/>
  <c r="T16" i="1"/>
  <c r="T24" i="1"/>
  <c r="T144" i="1"/>
  <c r="T104" i="1"/>
  <c r="T48" i="1"/>
  <c r="T64" i="1"/>
  <c r="T72" i="1"/>
  <c r="T41" i="1"/>
  <c r="T112" i="1"/>
  <c r="T49" i="1"/>
  <c r="T120" i="1"/>
  <c r="T80" i="1"/>
  <c r="T136" i="1"/>
  <c r="T56" i="1"/>
  <c r="T8" i="1"/>
  <c r="T25" i="1"/>
  <c r="T88" i="1"/>
  <c r="T145" i="1"/>
  <c r="T128" i="1"/>
  <c r="T137" i="1"/>
  <c r="T9" i="1"/>
  <c r="T105" i="1"/>
  <c r="T113" i="1"/>
  <c r="T121" i="1"/>
  <c r="T17" i="1"/>
  <c r="T32" i="1"/>
  <c r="T81" i="1"/>
  <c r="T129" i="1"/>
  <c r="T33" i="1"/>
  <c r="T89" i="1"/>
  <c r="T57" i="1"/>
  <c r="T65" i="1"/>
  <c r="T73" i="1"/>
  <c r="T96" i="1"/>
  <c r="T97" i="1"/>
  <c r="T42" i="1"/>
  <c r="L98" i="1"/>
  <c r="L34" i="1"/>
  <c r="L106" i="1"/>
  <c r="L58" i="1"/>
  <c r="L2" i="1"/>
  <c r="L130" i="1"/>
  <c r="L107" i="1"/>
  <c r="L74" i="1"/>
  <c r="L43" i="1"/>
  <c r="L75" i="1"/>
  <c r="L50" i="1"/>
  <c r="L114" i="1"/>
  <c r="L26" i="1"/>
  <c r="L59" i="1"/>
  <c r="L99" i="1"/>
  <c r="L122" i="1"/>
  <c r="L66" i="1"/>
  <c r="L82" i="1"/>
  <c r="L115" i="1"/>
  <c r="L35" i="1"/>
  <c r="L83" i="1"/>
  <c r="L90" i="1"/>
  <c r="L3" i="1"/>
  <c r="L123" i="1"/>
  <c r="L51" i="1"/>
  <c r="L91" i="1"/>
  <c r="L131" i="1"/>
  <c r="L138" i="1"/>
  <c r="L10" i="1"/>
  <c r="L27" i="1"/>
  <c r="L18" i="1"/>
  <c r="L11" i="1"/>
  <c r="L139" i="1"/>
  <c r="L19" i="1"/>
  <c r="L67" i="1"/>
  <c r="L84" i="1"/>
  <c r="L52" i="1"/>
  <c r="L100" i="1"/>
  <c r="L44" i="1"/>
  <c r="L132" i="1"/>
  <c r="L53" i="1"/>
  <c r="L12" i="1"/>
  <c r="L92" i="1"/>
  <c r="L93" i="1"/>
  <c r="L108" i="1"/>
  <c r="L116" i="1"/>
  <c r="L85" i="1"/>
  <c r="L117" i="1"/>
  <c r="L36" i="1"/>
  <c r="L13" i="1"/>
  <c r="L4" i="1"/>
  <c r="L109" i="1"/>
  <c r="L140" i="1"/>
  <c r="L141" i="1"/>
  <c r="L68" i="1"/>
  <c r="L124" i="1"/>
  <c r="L60" i="1"/>
  <c r="L28" i="1"/>
  <c r="L20" i="1"/>
  <c r="L101" i="1"/>
  <c r="L125" i="1"/>
  <c r="L69" i="1"/>
  <c r="L21" i="1"/>
  <c r="L76" i="1"/>
  <c r="L29" i="1"/>
  <c r="L45" i="1"/>
  <c r="L5" i="1"/>
  <c r="L61" i="1"/>
  <c r="L133" i="1"/>
  <c r="L77" i="1"/>
  <c r="L37" i="1"/>
  <c r="L86" i="1"/>
  <c r="L6" i="1"/>
  <c r="L14" i="1"/>
  <c r="L94" i="1"/>
  <c r="L95" i="1"/>
  <c r="L30" i="1"/>
  <c r="L54" i="1"/>
  <c r="L38" i="1"/>
  <c r="L62" i="1"/>
  <c r="L134" i="1"/>
  <c r="L7" i="1"/>
  <c r="L15" i="1"/>
  <c r="L87" i="1"/>
  <c r="L46" i="1"/>
  <c r="L110" i="1"/>
  <c r="L22" i="1"/>
  <c r="L55" i="1"/>
  <c r="L23" i="1"/>
  <c r="L70" i="1"/>
  <c r="L63" i="1"/>
  <c r="L78" i="1"/>
  <c r="L118" i="1"/>
  <c r="L47" i="1"/>
  <c r="L126" i="1"/>
  <c r="L31" i="1"/>
  <c r="L71" i="1"/>
  <c r="L135" i="1"/>
  <c r="L142" i="1"/>
  <c r="L102" i="1"/>
  <c r="L143" i="1"/>
  <c r="L127" i="1"/>
  <c r="L79" i="1"/>
  <c r="L111" i="1"/>
  <c r="L39" i="1"/>
  <c r="L119" i="1"/>
  <c r="L103" i="1"/>
  <c r="L40" i="1"/>
  <c r="L16" i="1"/>
  <c r="L24" i="1"/>
  <c r="L144" i="1"/>
  <c r="L104" i="1"/>
  <c r="L48" i="1"/>
  <c r="L64" i="1"/>
  <c r="L72" i="1"/>
  <c r="L41" i="1"/>
  <c r="L112" i="1"/>
  <c r="L49" i="1"/>
  <c r="L120" i="1"/>
  <c r="L80" i="1"/>
  <c r="L136" i="1"/>
  <c r="L56" i="1"/>
  <c r="L8" i="1"/>
  <c r="L25" i="1"/>
  <c r="L88" i="1"/>
  <c r="L145" i="1"/>
  <c r="L128" i="1"/>
  <c r="L137" i="1"/>
  <c r="L9" i="1"/>
  <c r="L105" i="1"/>
  <c r="L113" i="1"/>
  <c r="L121" i="1"/>
  <c r="L17" i="1"/>
  <c r="L32" i="1"/>
  <c r="L81" i="1"/>
  <c r="L129" i="1"/>
  <c r="L33" i="1"/>
  <c r="L89" i="1"/>
  <c r="L57" i="1"/>
  <c r="L65" i="1"/>
  <c r="L73" i="1"/>
  <c r="L96" i="1"/>
  <c r="L97" i="1"/>
  <c r="L42" i="1"/>
  <c r="P97" i="1"/>
  <c r="P96" i="1"/>
  <c r="P73" i="1"/>
  <c r="P65" i="1"/>
  <c r="P57" i="1"/>
  <c r="P89" i="1"/>
  <c r="P33" i="1"/>
  <c r="P129" i="1"/>
  <c r="P81" i="1"/>
  <c r="P32" i="1"/>
  <c r="P17" i="1"/>
  <c r="P121" i="1"/>
  <c r="P113" i="1"/>
  <c r="P105" i="1"/>
  <c r="P9" i="1"/>
  <c r="P137" i="1"/>
  <c r="P128" i="1"/>
  <c r="P145" i="1"/>
  <c r="P88" i="1"/>
  <c r="P25" i="1"/>
  <c r="P8" i="1"/>
  <c r="P56" i="1"/>
  <c r="P136" i="1"/>
  <c r="P80" i="1"/>
  <c r="P120" i="1"/>
  <c r="P49" i="1"/>
  <c r="P112" i="1"/>
  <c r="P41" i="1"/>
  <c r="P72" i="1"/>
  <c r="P64" i="1"/>
  <c r="P48" i="1"/>
  <c r="P104" i="1"/>
  <c r="P144" i="1"/>
  <c r="P24" i="1"/>
  <c r="P16" i="1"/>
  <c r="P40" i="1"/>
  <c r="P52" i="1"/>
  <c r="P100" i="1"/>
  <c r="P44" i="1"/>
  <c r="P132" i="1"/>
  <c r="P53" i="1"/>
  <c r="P12" i="1"/>
  <c r="P92" i="1"/>
  <c r="P93" i="1"/>
  <c r="P108" i="1"/>
  <c r="P116" i="1"/>
  <c r="P85" i="1"/>
  <c r="P117" i="1"/>
  <c r="P36" i="1"/>
  <c r="P13" i="1"/>
  <c r="P4" i="1"/>
  <c r="P109" i="1"/>
  <c r="P140" i="1"/>
  <c r="P141" i="1"/>
  <c r="P68" i="1"/>
  <c r="P124" i="1"/>
  <c r="P60" i="1"/>
  <c r="P28" i="1"/>
  <c r="P20" i="1"/>
  <c r="P101" i="1"/>
  <c r="P125" i="1"/>
  <c r="P69" i="1"/>
  <c r="P21" i="1"/>
  <c r="P76" i="1"/>
  <c r="P29" i="1"/>
  <c r="P45" i="1"/>
  <c r="P5" i="1"/>
  <c r="P61" i="1"/>
  <c r="P133" i="1"/>
  <c r="P77" i="1"/>
  <c r="P37" i="1"/>
  <c r="P84" i="1"/>
  <c r="I98" i="1"/>
  <c r="I34" i="1"/>
  <c r="I106" i="1"/>
  <c r="I58" i="1"/>
  <c r="I2" i="1"/>
  <c r="I130" i="1"/>
  <c r="I107" i="1"/>
  <c r="I74" i="1"/>
  <c r="I43" i="1"/>
  <c r="I75" i="1"/>
  <c r="I50" i="1"/>
  <c r="I114" i="1"/>
  <c r="I26" i="1"/>
  <c r="I59" i="1"/>
  <c r="I99" i="1"/>
  <c r="I122" i="1"/>
  <c r="I66" i="1"/>
  <c r="I82" i="1"/>
  <c r="I115" i="1"/>
  <c r="I35" i="1"/>
  <c r="I83" i="1"/>
  <c r="I90" i="1"/>
  <c r="I3" i="1"/>
  <c r="I123" i="1"/>
  <c r="I51" i="1"/>
  <c r="I91" i="1"/>
  <c r="I131" i="1"/>
  <c r="I138" i="1"/>
  <c r="I10" i="1"/>
  <c r="I27" i="1"/>
  <c r="I18" i="1"/>
  <c r="I11" i="1"/>
  <c r="I139" i="1"/>
  <c r="I19" i="1"/>
  <c r="I67" i="1"/>
  <c r="I84" i="1"/>
  <c r="I52" i="1"/>
  <c r="I100" i="1"/>
  <c r="I44" i="1"/>
  <c r="I132" i="1"/>
  <c r="I53" i="1"/>
  <c r="I12" i="1"/>
  <c r="I92" i="1"/>
  <c r="I93" i="1"/>
  <c r="I108" i="1"/>
  <c r="I116" i="1"/>
  <c r="I85" i="1"/>
  <c r="I117" i="1"/>
  <c r="I36" i="1"/>
  <c r="I13" i="1"/>
  <c r="I4" i="1"/>
  <c r="I109" i="1"/>
  <c r="I140" i="1"/>
  <c r="I141" i="1"/>
  <c r="I68" i="1"/>
  <c r="I124" i="1"/>
  <c r="I60" i="1"/>
  <c r="I28" i="1"/>
  <c r="I20" i="1"/>
  <c r="I101" i="1"/>
  <c r="I125" i="1"/>
  <c r="I69" i="1"/>
  <c r="I21" i="1"/>
  <c r="I76" i="1"/>
  <c r="I29" i="1"/>
  <c r="I45" i="1"/>
  <c r="I5" i="1"/>
  <c r="I61" i="1"/>
  <c r="I133" i="1"/>
  <c r="I77" i="1"/>
  <c r="I37" i="1"/>
  <c r="I86" i="1"/>
  <c r="I6" i="1"/>
  <c r="I14" i="1"/>
  <c r="I94" i="1"/>
  <c r="I95" i="1"/>
  <c r="I30" i="1"/>
  <c r="I54" i="1"/>
  <c r="I38" i="1"/>
  <c r="I62" i="1"/>
  <c r="I134" i="1"/>
  <c r="I7" i="1"/>
  <c r="I15" i="1"/>
  <c r="I87" i="1"/>
  <c r="I46" i="1"/>
  <c r="I110" i="1"/>
  <c r="I22" i="1"/>
  <c r="I55" i="1"/>
  <c r="I23" i="1"/>
  <c r="I70" i="1"/>
  <c r="I63" i="1"/>
  <c r="I78" i="1"/>
  <c r="I118" i="1"/>
  <c r="I47" i="1"/>
  <c r="I126" i="1"/>
  <c r="I31" i="1"/>
  <c r="I71" i="1"/>
  <c r="I135" i="1"/>
  <c r="I142" i="1"/>
  <c r="I102" i="1"/>
  <c r="I143" i="1"/>
  <c r="I127" i="1"/>
  <c r="I79" i="1"/>
  <c r="I111" i="1"/>
  <c r="I39" i="1"/>
  <c r="I119" i="1"/>
  <c r="I103" i="1"/>
  <c r="I40" i="1"/>
  <c r="I16" i="1"/>
  <c r="I24" i="1"/>
  <c r="I144" i="1"/>
  <c r="I104" i="1"/>
  <c r="I48" i="1"/>
  <c r="I64" i="1"/>
  <c r="I72" i="1"/>
  <c r="I41" i="1"/>
  <c r="I112" i="1"/>
  <c r="I49" i="1"/>
  <c r="I120" i="1"/>
  <c r="I80" i="1"/>
  <c r="I136" i="1"/>
  <c r="I56" i="1"/>
  <c r="I8" i="1"/>
  <c r="I25" i="1"/>
  <c r="I88" i="1"/>
  <c r="I145" i="1"/>
  <c r="I128" i="1"/>
  <c r="I137" i="1"/>
  <c r="I9" i="1"/>
  <c r="I105" i="1"/>
  <c r="I113" i="1"/>
  <c r="I121" i="1"/>
  <c r="I17" i="1"/>
  <c r="I32" i="1"/>
  <c r="I81" i="1"/>
  <c r="I129" i="1"/>
  <c r="I33" i="1"/>
  <c r="I89" i="1"/>
  <c r="I57" i="1"/>
  <c r="I65" i="1"/>
  <c r="I73" i="1"/>
  <c r="I96" i="1"/>
  <c r="I97" i="1"/>
  <c r="I42" i="1"/>
  <c r="S9" i="1" l="1"/>
  <c r="S23" i="1"/>
  <c r="S29" i="1"/>
  <c r="S60" i="1"/>
  <c r="S36" i="1"/>
  <c r="S43" i="1"/>
  <c r="S98" i="1"/>
  <c r="S42" i="1"/>
  <c r="S129" i="1"/>
  <c r="S137" i="1"/>
  <c r="S80" i="1"/>
  <c r="S104" i="1"/>
  <c r="S111" i="1"/>
  <c r="S31" i="1"/>
  <c r="S55" i="1"/>
  <c r="S62" i="1"/>
  <c r="S86" i="1"/>
  <c r="S76" i="1"/>
  <c r="S124" i="1"/>
  <c r="S117" i="1"/>
  <c r="S132" i="1"/>
  <c r="S11" i="1"/>
  <c r="S123" i="1"/>
  <c r="S122" i="1"/>
  <c r="S74" i="1"/>
  <c r="S48" i="1"/>
  <c r="S6" i="1"/>
  <c r="S139" i="1"/>
  <c r="S97" i="1"/>
  <c r="S128" i="1"/>
  <c r="S79" i="1"/>
  <c r="S22" i="1"/>
  <c r="S37" i="1"/>
  <c r="S68" i="1"/>
  <c r="S44" i="1"/>
  <c r="S3" i="1"/>
  <c r="S99" i="1"/>
  <c r="S96" i="1"/>
  <c r="S32" i="1"/>
  <c r="S145" i="1"/>
  <c r="S49" i="1"/>
  <c r="S24" i="1"/>
  <c r="S127" i="1"/>
  <c r="S47" i="1"/>
  <c r="S110" i="1"/>
  <c r="S54" i="1"/>
  <c r="S77" i="1"/>
  <c r="S69" i="1"/>
  <c r="S141" i="1"/>
  <c r="S116" i="1"/>
  <c r="S100" i="1"/>
  <c r="S27" i="1"/>
  <c r="S90" i="1"/>
  <c r="S59" i="1"/>
  <c r="S130" i="1"/>
  <c r="S33" i="1"/>
  <c r="S71" i="1"/>
  <c r="S66" i="1"/>
  <c r="S81" i="1"/>
  <c r="S120" i="1"/>
  <c r="S144" i="1"/>
  <c r="S126" i="1"/>
  <c r="S38" i="1"/>
  <c r="S21" i="1"/>
  <c r="S85" i="1"/>
  <c r="S18" i="1"/>
  <c r="S107" i="1"/>
  <c r="S73" i="1"/>
  <c r="S17" i="1"/>
  <c r="S88" i="1"/>
  <c r="S112" i="1"/>
  <c r="S16" i="1"/>
  <c r="S143" i="1"/>
  <c r="S118" i="1"/>
  <c r="S46" i="1"/>
  <c r="S30" i="1"/>
  <c r="S133" i="1"/>
  <c r="S125" i="1"/>
  <c r="S140" i="1"/>
  <c r="S108" i="1"/>
  <c r="S52" i="1"/>
  <c r="S10" i="1"/>
  <c r="S83" i="1"/>
  <c r="S26" i="1"/>
  <c r="S2" i="1"/>
  <c r="S136" i="1"/>
  <c r="S134" i="1"/>
  <c r="S53" i="1"/>
  <c r="S121" i="1"/>
  <c r="S41" i="1"/>
  <c r="S102" i="1"/>
  <c r="S87" i="1"/>
  <c r="S61" i="1"/>
  <c r="S109" i="1"/>
  <c r="S84" i="1"/>
  <c r="S35" i="1"/>
  <c r="S58" i="1"/>
  <c r="S57" i="1"/>
  <c r="S113" i="1"/>
  <c r="S8" i="1"/>
  <c r="S72" i="1"/>
  <c r="S103" i="1"/>
  <c r="S142" i="1"/>
  <c r="S63" i="1"/>
  <c r="S15" i="1"/>
  <c r="S94" i="1"/>
  <c r="S5" i="1"/>
  <c r="S20" i="1"/>
  <c r="S4" i="1"/>
  <c r="S92" i="1"/>
  <c r="S67" i="1"/>
  <c r="S131" i="1"/>
  <c r="S115" i="1"/>
  <c r="S50" i="1"/>
  <c r="S106" i="1"/>
  <c r="S39" i="1"/>
  <c r="S51" i="1"/>
  <c r="S65" i="1"/>
  <c r="S25" i="1"/>
  <c r="S40" i="1"/>
  <c r="S78" i="1"/>
  <c r="S95" i="1"/>
  <c r="S101" i="1"/>
  <c r="S93" i="1"/>
  <c r="S138" i="1"/>
  <c r="S114" i="1"/>
  <c r="S89" i="1"/>
  <c r="S105" i="1"/>
  <c r="S56" i="1"/>
  <c r="S64" i="1"/>
  <c r="S119" i="1"/>
  <c r="S135" i="1"/>
  <c r="S70" i="1"/>
  <c r="S7" i="1"/>
  <c r="S14" i="1"/>
  <c r="S45" i="1"/>
  <c r="S28" i="1"/>
  <c r="S13" i="1"/>
  <c r="S12" i="1"/>
  <c r="S19" i="1"/>
  <c r="S91" i="1"/>
  <c r="S82" i="1"/>
  <c r="S75" i="1"/>
  <c r="S34" i="1"/>
  <c r="Q42" i="1"/>
  <c r="R42" i="1"/>
  <c r="U42" i="1" s="1"/>
  <c r="Q2" i="1"/>
  <c r="Q97" i="1"/>
  <c r="Q144" i="1"/>
  <c r="Q126" i="1"/>
  <c r="Q38" i="1"/>
  <c r="Q21" i="1"/>
  <c r="Q85" i="1"/>
  <c r="Q3" i="1"/>
  <c r="Q107" i="1"/>
  <c r="Q32" i="1"/>
  <c r="Q49" i="1"/>
  <c r="Q127" i="1"/>
  <c r="Q110" i="1"/>
  <c r="Q77" i="1"/>
  <c r="Q141" i="1"/>
  <c r="Q100" i="1"/>
  <c r="Q90" i="1"/>
  <c r="Q130" i="1"/>
  <c r="Q73" i="1"/>
  <c r="Q17" i="1"/>
  <c r="Q88" i="1"/>
  <c r="Q112" i="1"/>
  <c r="Q16" i="1"/>
  <c r="Q143" i="1"/>
  <c r="Q118" i="1"/>
  <c r="Q46" i="1"/>
  <c r="Q30" i="1"/>
  <c r="Q133" i="1"/>
  <c r="Q125" i="1"/>
  <c r="Q140" i="1"/>
  <c r="Q108" i="1"/>
  <c r="Q52" i="1"/>
  <c r="Q10" i="1"/>
  <c r="Q83" i="1"/>
  <c r="Q26" i="1"/>
  <c r="Q128" i="1"/>
  <c r="Q79" i="1"/>
  <c r="Q22" i="1"/>
  <c r="Q37" i="1"/>
  <c r="Q68" i="1"/>
  <c r="Q44" i="1"/>
  <c r="Q99" i="1"/>
  <c r="Q96" i="1"/>
  <c r="Q145" i="1"/>
  <c r="Q24" i="1"/>
  <c r="Q47" i="1"/>
  <c r="Q54" i="1"/>
  <c r="Q69" i="1"/>
  <c r="Q116" i="1"/>
  <c r="Q27" i="1"/>
  <c r="Q59" i="1"/>
  <c r="Q65" i="1"/>
  <c r="Q121" i="1"/>
  <c r="Q25" i="1"/>
  <c r="Q41" i="1"/>
  <c r="Q40" i="1"/>
  <c r="Q102" i="1"/>
  <c r="Q78" i="1"/>
  <c r="Q87" i="1"/>
  <c r="Q95" i="1"/>
  <c r="Q61" i="1"/>
  <c r="Q101" i="1"/>
  <c r="Q109" i="1"/>
  <c r="Q93" i="1"/>
  <c r="Q84" i="1"/>
  <c r="Q138" i="1"/>
  <c r="Q35" i="1"/>
  <c r="Q114" i="1"/>
  <c r="Q58" i="1"/>
  <c r="Q18" i="1"/>
  <c r="Q57" i="1"/>
  <c r="Q113" i="1"/>
  <c r="Q8" i="1"/>
  <c r="Q72" i="1"/>
  <c r="Q103" i="1"/>
  <c r="Q142" i="1"/>
  <c r="Q63" i="1"/>
  <c r="Q15" i="1"/>
  <c r="Q94" i="1"/>
  <c r="Q5" i="1"/>
  <c r="Q20" i="1"/>
  <c r="Q4" i="1"/>
  <c r="Q92" i="1"/>
  <c r="Q67" i="1"/>
  <c r="Q131" i="1"/>
  <c r="Q115" i="1"/>
  <c r="Q50" i="1"/>
  <c r="Q106" i="1"/>
  <c r="Q120" i="1"/>
  <c r="Q105" i="1"/>
  <c r="Q64" i="1"/>
  <c r="Q135" i="1"/>
  <c r="Q7" i="1"/>
  <c r="Q45" i="1"/>
  <c r="Q13" i="1"/>
  <c r="Q19" i="1"/>
  <c r="Q75" i="1"/>
  <c r="Q81" i="1"/>
  <c r="Q89" i="1"/>
  <c r="Q56" i="1"/>
  <c r="Q119" i="1"/>
  <c r="Q70" i="1"/>
  <c r="Q14" i="1"/>
  <c r="Q28" i="1"/>
  <c r="Q12" i="1"/>
  <c r="Q91" i="1"/>
  <c r="Q82" i="1"/>
  <c r="Q34" i="1"/>
  <c r="Q33" i="1"/>
  <c r="Q9" i="1"/>
  <c r="Q136" i="1"/>
  <c r="Q48" i="1"/>
  <c r="Q39" i="1"/>
  <c r="Q71" i="1"/>
  <c r="Q23" i="1"/>
  <c r="Q134" i="1"/>
  <c r="Q6" i="1"/>
  <c r="Q29" i="1"/>
  <c r="Q60" i="1"/>
  <c r="Q36" i="1"/>
  <c r="Q53" i="1"/>
  <c r="Q139" i="1"/>
  <c r="Q51" i="1"/>
  <c r="Q66" i="1"/>
  <c r="Q43" i="1"/>
  <c r="Q98" i="1"/>
  <c r="Q129" i="1"/>
  <c r="Q137" i="1"/>
  <c r="Q80" i="1"/>
  <c r="Q104" i="1"/>
  <c r="Q111" i="1"/>
  <c r="Q31" i="1"/>
  <c r="Q55" i="1"/>
  <c r="Q62" i="1"/>
  <c r="Q86" i="1"/>
  <c r="Q76" i="1"/>
  <c r="Q124" i="1"/>
  <c r="Q117" i="1"/>
  <c r="Q132" i="1"/>
  <c r="Q11" i="1"/>
  <c r="Q123" i="1"/>
  <c r="Q122" i="1"/>
  <c r="Q74" i="1"/>
  <c r="R76" i="1"/>
  <c r="U76" i="1" s="1"/>
  <c r="R129" i="1"/>
  <c r="U129" i="1" s="1"/>
  <c r="R117" i="1"/>
  <c r="U117" i="1" s="1"/>
  <c r="R62" i="1"/>
  <c r="U62" i="1" s="1"/>
  <c r="R47" i="1"/>
  <c r="U47" i="1" s="1"/>
  <c r="R121" i="1"/>
  <c r="U121" i="1" s="1"/>
  <c r="R87" i="1"/>
  <c r="U87" i="1" s="1"/>
  <c r="R61" i="1"/>
  <c r="U61" i="1" s="1"/>
  <c r="R109" i="1"/>
  <c r="U109" i="1" s="1"/>
  <c r="R93" i="1"/>
  <c r="U93" i="1" s="1"/>
  <c r="R84" i="1"/>
  <c r="U84" i="1" s="1"/>
  <c r="R138" i="1"/>
  <c r="U138" i="1" s="1"/>
  <c r="R35" i="1"/>
  <c r="U35" i="1" s="1"/>
  <c r="R114" i="1"/>
  <c r="U114" i="1" s="1"/>
  <c r="R58" i="1"/>
  <c r="U58" i="1" s="1"/>
  <c r="R56" i="1"/>
  <c r="U56" i="1" s="1"/>
  <c r="R64" i="1"/>
  <c r="U64" i="1" s="1"/>
  <c r="R119" i="1"/>
  <c r="U119" i="1" s="1"/>
  <c r="R135" i="1"/>
  <c r="U135" i="1" s="1"/>
  <c r="R105" i="1"/>
  <c r="U105" i="1" s="1"/>
  <c r="R11" i="1"/>
  <c r="U11" i="1" s="1"/>
  <c r="R145" i="1"/>
  <c r="U145" i="1" s="1"/>
  <c r="R49" i="1"/>
  <c r="U49" i="1" s="1"/>
  <c r="R122" i="1"/>
  <c r="U122" i="1" s="1"/>
  <c r="R80" i="1"/>
  <c r="U80" i="1" s="1"/>
  <c r="R104" i="1"/>
  <c r="U104" i="1" s="1"/>
  <c r="R111" i="1"/>
  <c r="U111" i="1" s="1"/>
  <c r="R31" i="1"/>
  <c r="U31" i="1" s="1"/>
  <c r="R132" i="1"/>
  <c r="U132" i="1" s="1"/>
  <c r="R123" i="1"/>
  <c r="U123" i="1" s="1"/>
  <c r="R74" i="1"/>
  <c r="U74" i="1" s="1"/>
  <c r="R24" i="1"/>
  <c r="U24" i="1" s="1"/>
  <c r="R127" i="1"/>
  <c r="U127" i="1" s="1"/>
  <c r="R33" i="1"/>
  <c r="U33" i="1" s="1"/>
  <c r="R17" i="1"/>
  <c r="U17" i="1" s="1"/>
  <c r="R9" i="1"/>
  <c r="U9" i="1" s="1"/>
  <c r="R112" i="1"/>
  <c r="U112" i="1" s="1"/>
  <c r="R88" i="1"/>
  <c r="U88" i="1" s="1"/>
  <c r="R97" i="1"/>
  <c r="U97" i="1" s="1"/>
  <c r="R57" i="1"/>
  <c r="U57" i="1" s="1"/>
  <c r="R81" i="1"/>
  <c r="U81" i="1" s="1"/>
  <c r="R113" i="1"/>
  <c r="U113" i="1" s="1"/>
  <c r="R128" i="1"/>
  <c r="U128" i="1" s="1"/>
  <c r="R8" i="1"/>
  <c r="U8" i="1" s="1"/>
  <c r="R120" i="1"/>
  <c r="U120" i="1" s="1"/>
  <c r="R72" i="1"/>
  <c r="U72" i="1" s="1"/>
  <c r="R144" i="1"/>
  <c r="U144" i="1" s="1"/>
  <c r="R103" i="1"/>
  <c r="U103" i="1" s="1"/>
  <c r="R79" i="1"/>
  <c r="U79" i="1" s="1"/>
  <c r="R142" i="1"/>
  <c r="U142" i="1" s="1"/>
  <c r="R126" i="1"/>
  <c r="U126" i="1" s="1"/>
  <c r="R63" i="1"/>
  <c r="U63" i="1" s="1"/>
  <c r="R22" i="1"/>
  <c r="U22" i="1" s="1"/>
  <c r="R15" i="1"/>
  <c r="U15" i="1" s="1"/>
  <c r="R38" i="1"/>
  <c r="U38" i="1" s="1"/>
  <c r="R94" i="1"/>
  <c r="U94" i="1" s="1"/>
  <c r="R37" i="1"/>
  <c r="U37" i="1" s="1"/>
  <c r="R5" i="1"/>
  <c r="U5" i="1" s="1"/>
  <c r="R21" i="1"/>
  <c r="U21" i="1" s="1"/>
  <c r="R20" i="1"/>
  <c r="U20" i="1" s="1"/>
  <c r="R68" i="1"/>
  <c r="U68" i="1" s="1"/>
  <c r="R4" i="1"/>
  <c r="U4" i="1" s="1"/>
  <c r="R85" i="1"/>
  <c r="U85" i="1" s="1"/>
  <c r="R92" i="1"/>
  <c r="U92" i="1" s="1"/>
  <c r="R44" i="1"/>
  <c r="U44" i="1" s="1"/>
  <c r="R67" i="1"/>
  <c r="U67" i="1" s="1"/>
  <c r="R18" i="1"/>
  <c r="U18" i="1" s="1"/>
  <c r="R131" i="1"/>
  <c r="U131" i="1" s="1"/>
  <c r="R3" i="1"/>
  <c r="U3" i="1" s="1"/>
  <c r="R115" i="1"/>
  <c r="U115" i="1" s="1"/>
  <c r="R99" i="1"/>
  <c r="U99" i="1" s="1"/>
  <c r="R50" i="1"/>
  <c r="U50" i="1" s="1"/>
  <c r="R107" i="1"/>
  <c r="U107" i="1" s="1"/>
  <c r="R106" i="1"/>
  <c r="U106" i="1" s="1"/>
  <c r="R73" i="1"/>
  <c r="U73" i="1" s="1"/>
  <c r="R96" i="1"/>
  <c r="U96" i="1" s="1"/>
  <c r="R89" i="1"/>
  <c r="U89" i="1" s="1"/>
  <c r="R32" i="1"/>
  <c r="U32" i="1" s="1"/>
  <c r="R70" i="1"/>
  <c r="U70" i="1" s="1"/>
  <c r="R110" i="1"/>
  <c r="U110" i="1" s="1"/>
  <c r="R7" i="1"/>
  <c r="U7" i="1" s="1"/>
  <c r="R54" i="1"/>
  <c r="U54" i="1" s="1"/>
  <c r="R14" i="1"/>
  <c r="U14" i="1" s="1"/>
  <c r="R77" i="1"/>
  <c r="U77" i="1" s="1"/>
  <c r="R45" i="1"/>
  <c r="U45" i="1" s="1"/>
  <c r="R69" i="1"/>
  <c r="U69" i="1" s="1"/>
  <c r="R28" i="1"/>
  <c r="U28" i="1" s="1"/>
  <c r="R141" i="1"/>
  <c r="U141" i="1" s="1"/>
  <c r="R13" i="1"/>
  <c r="U13" i="1" s="1"/>
  <c r="R116" i="1"/>
  <c r="U116" i="1" s="1"/>
  <c r="R12" i="1"/>
  <c r="U12" i="1" s="1"/>
  <c r="R100" i="1"/>
  <c r="U100" i="1" s="1"/>
  <c r="R19" i="1"/>
  <c r="U19" i="1" s="1"/>
  <c r="R27" i="1"/>
  <c r="U27" i="1" s="1"/>
  <c r="R91" i="1"/>
  <c r="U91" i="1" s="1"/>
  <c r="R90" i="1"/>
  <c r="U90" i="1" s="1"/>
  <c r="R82" i="1"/>
  <c r="U82" i="1" s="1"/>
  <c r="R59" i="1"/>
  <c r="U59" i="1" s="1"/>
  <c r="R75" i="1"/>
  <c r="U75" i="1" s="1"/>
  <c r="R130" i="1"/>
  <c r="U130" i="1" s="1"/>
  <c r="R34" i="1"/>
  <c r="U34" i="1" s="1"/>
  <c r="R65" i="1"/>
  <c r="U65" i="1" s="1"/>
  <c r="R25" i="1"/>
  <c r="U25" i="1" s="1"/>
  <c r="R41" i="1"/>
  <c r="U41" i="1" s="1"/>
  <c r="R40" i="1"/>
  <c r="U40" i="1" s="1"/>
  <c r="R102" i="1"/>
  <c r="U102" i="1" s="1"/>
  <c r="R78" i="1"/>
  <c r="U78" i="1" s="1"/>
  <c r="R95" i="1"/>
  <c r="U95" i="1" s="1"/>
  <c r="R101" i="1"/>
  <c r="U101" i="1" s="1"/>
  <c r="R136" i="1"/>
  <c r="U136" i="1" s="1"/>
  <c r="R48" i="1"/>
  <c r="U48" i="1" s="1"/>
  <c r="R16" i="1"/>
  <c r="U16" i="1" s="1"/>
  <c r="R39" i="1"/>
  <c r="U39" i="1" s="1"/>
  <c r="R143" i="1"/>
  <c r="U143" i="1" s="1"/>
  <c r="R71" i="1"/>
  <c r="U71" i="1" s="1"/>
  <c r="R118" i="1"/>
  <c r="U118" i="1" s="1"/>
  <c r="R23" i="1"/>
  <c r="U23" i="1" s="1"/>
  <c r="R46" i="1"/>
  <c r="U46" i="1" s="1"/>
  <c r="R134" i="1"/>
  <c r="U134" i="1" s="1"/>
  <c r="R30" i="1"/>
  <c r="U30" i="1" s="1"/>
  <c r="R6" i="1"/>
  <c r="U6" i="1" s="1"/>
  <c r="R133" i="1"/>
  <c r="U133" i="1" s="1"/>
  <c r="R29" i="1"/>
  <c r="U29" i="1" s="1"/>
  <c r="R125" i="1"/>
  <c r="U125" i="1" s="1"/>
  <c r="R60" i="1"/>
  <c r="U60" i="1" s="1"/>
  <c r="R140" i="1"/>
  <c r="U140" i="1" s="1"/>
  <c r="R36" i="1"/>
  <c r="U36" i="1" s="1"/>
  <c r="R108" i="1"/>
  <c r="U108" i="1" s="1"/>
  <c r="R53" i="1"/>
  <c r="U53" i="1" s="1"/>
  <c r="R52" i="1"/>
  <c r="U52" i="1" s="1"/>
  <c r="R139" i="1"/>
  <c r="U139" i="1" s="1"/>
  <c r="R10" i="1"/>
  <c r="U10" i="1" s="1"/>
  <c r="R51" i="1"/>
  <c r="U51" i="1" s="1"/>
  <c r="R83" i="1"/>
  <c r="U83" i="1" s="1"/>
  <c r="R66" i="1"/>
  <c r="U66" i="1" s="1"/>
  <c r="R26" i="1"/>
  <c r="U26" i="1" s="1"/>
  <c r="R43" i="1"/>
  <c r="U43" i="1" s="1"/>
  <c r="R2" i="1"/>
  <c r="U2" i="1" s="1"/>
  <c r="R98" i="1"/>
  <c r="U98" i="1" s="1"/>
  <c r="R137" i="1"/>
  <c r="U137" i="1" s="1"/>
  <c r="R55" i="1"/>
  <c r="U55" i="1" s="1"/>
  <c r="R86" i="1"/>
  <c r="U86" i="1" s="1"/>
  <c r="R124" i="1"/>
  <c r="U124" i="1" s="1"/>
</calcChain>
</file>

<file path=xl/sharedStrings.xml><?xml version="1.0" encoding="utf-8"?>
<sst xmlns="http://schemas.openxmlformats.org/spreadsheetml/2006/main" count="898" uniqueCount="195">
  <si>
    <t>Tank</t>
  </si>
  <si>
    <t>MIA</t>
  </si>
  <si>
    <t>Treatment</t>
  </si>
  <si>
    <t>D</t>
  </si>
  <si>
    <t>P</t>
  </si>
  <si>
    <t>Ctrl 2</t>
  </si>
  <si>
    <t>Q</t>
  </si>
  <si>
    <t>F</t>
  </si>
  <si>
    <t>A</t>
  </si>
  <si>
    <t>Y</t>
  </si>
  <si>
    <t>H</t>
  </si>
  <si>
    <t>E</t>
  </si>
  <si>
    <t>R</t>
  </si>
  <si>
    <t>Ctrl 1</t>
  </si>
  <si>
    <t>X</t>
  </si>
  <si>
    <t>G</t>
  </si>
  <si>
    <t>K</t>
  </si>
  <si>
    <t>L</t>
  </si>
  <si>
    <t>Z</t>
  </si>
  <si>
    <t>B</t>
  </si>
  <si>
    <t>C</t>
  </si>
  <si>
    <t>Days</t>
  </si>
  <si>
    <t>ADG</t>
  </si>
  <si>
    <t>FCR</t>
  </si>
  <si>
    <t>Label</t>
  </si>
  <si>
    <t>2.7% lysine..no FGAA</t>
  </si>
  <si>
    <t>2.7% lysine..-3% CP</t>
  </si>
  <si>
    <t>2.7% lysine..-6% CP</t>
  </si>
  <si>
    <t>40% CP diet - Zeigler</t>
  </si>
  <si>
    <t>35% CP diet - Zeigler</t>
  </si>
  <si>
    <t>3.0% lysine. limited FGAA</t>
  </si>
  <si>
    <t>3.0% lysine. -3% CP</t>
  </si>
  <si>
    <t>3.0% lysine. -6% CP</t>
  </si>
  <si>
    <t>3.3% lysine. limited FGAA</t>
  </si>
  <si>
    <t>3.3% lysine. -3% CP</t>
  </si>
  <si>
    <t>3.6% lysine. -3% CP</t>
  </si>
  <si>
    <t>3.6% lysine. -6% CP</t>
  </si>
  <si>
    <t>45% CP diet - tru Shrimp</t>
  </si>
  <si>
    <t>45% CP diet - PAT</t>
  </si>
  <si>
    <t>45% CP diet - Zeigler</t>
  </si>
  <si>
    <t>3.3% lysine. -6% CP</t>
  </si>
  <si>
    <t>3.6% lysine. limited FGAA</t>
  </si>
  <si>
    <t>3.3% lysine. Limited FGAA w/Vit Premix Sub.</t>
  </si>
  <si>
    <t>Trials</t>
  </si>
  <si>
    <t xml:space="preserve">4 levels of Lysine (2.7, 3.0, 3.3, 3.3) * 3 levels of protein (45, 42, 38) </t>
  </si>
  <si>
    <t>45% CP diet formulas testing</t>
  </si>
  <si>
    <t>CP increments Zeigler formulas testing</t>
  </si>
  <si>
    <t>Min/Vit premix substitution</t>
  </si>
  <si>
    <t>Survival</t>
  </si>
  <si>
    <t>Initial_count</t>
  </si>
  <si>
    <t>Initial_group_weight</t>
  </si>
  <si>
    <t>Initial_ind_weight</t>
  </si>
  <si>
    <t xml:space="preserve"> Final_group_weight</t>
  </si>
  <si>
    <t>Final_ind_weight</t>
  </si>
  <si>
    <t>Feed</t>
  </si>
  <si>
    <t>Weight_gain</t>
  </si>
  <si>
    <t>Biomass_gain</t>
  </si>
  <si>
    <t>Final_count</t>
  </si>
  <si>
    <t>The value of each variable is expressed as the means ± SE.
Statistical analysis was performed using SPSS software (Ver
17.0). Statistical significance was determined using one-way
ANOVA and post hoc Duncan’s multiple range tests.
Significance was set at P &lt; 0.05. All data were tested for normality,
homogeneity, and independence prior to ANOVA.</t>
  </si>
  <si>
    <t>FI = feed offered, g/the number of
shrimp/day; FCR = FI, g/total weight gain,</t>
  </si>
  <si>
    <t>WGR = weight gain/time (weeks),
SGR=100 × (ln final weight − ln initial weight)/time
(days), and FCR = feed (dry weight)/shrimp weight gain.</t>
  </si>
  <si>
    <t>Feed_orig</t>
  </si>
  <si>
    <t>Weight_gain_orig</t>
  </si>
  <si>
    <t>P-value</t>
  </si>
  <si>
    <t>34.94 ± 1.86</t>
  </si>
  <si>
    <t>100 ± 0</t>
  </si>
  <si>
    <t>35.8 ± 2.25</t>
  </si>
  <si>
    <t>73.01 ± 13.7</t>
  </si>
  <si>
    <t>96.43 ± 6.61</t>
  </si>
  <si>
    <t>35.91 ± 1.63</t>
  </si>
  <si>
    <t>65 ± 8.49</t>
  </si>
  <si>
    <t>94.64 ± 7.39</t>
  </si>
  <si>
    <t>36.14 ± 1.38</t>
  </si>
  <si>
    <t>79.28 ± 12.28</t>
  </si>
  <si>
    <t>35.55 ± 2.04</t>
  </si>
  <si>
    <t>98.21 ± 5.05</t>
  </si>
  <si>
    <t>35.21 ± 2.15</t>
  </si>
  <si>
    <t>35.8 ± 1.94</t>
  </si>
  <si>
    <t>35.2 ± 1.93</t>
  </si>
  <si>
    <t>35.44 ± 1.98</t>
  </si>
  <si>
    <t>35.38 ± 1.54</t>
  </si>
  <si>
    <t>35.75 ± 1.87</t>
  </si>
  <si>
    <t>35.78 ± 1.38</t>
  </si>
  <si>
    <t>35.6 ± 2.41</t>
  </si>
  <si>
    <t>35.61 ± 1.4</t>
  </si>
  <si>
    <t>96.43 ± 10.1</t>
  </si>
  <si>
    <t>35.74 ± 2.05</t>
  </si>
  <si>
    <t>35.76 ± 1.42</t>
  </si>
  <si>
    <t>35.54 ± 1.82</t>
  </si>
  <si>
    <t>Test Statisc (χ2)</t>
  </si>
  <si>
    <t>Mean</t>
  </si>
  <si>
    <t>Std</t>
  </si>
  <si>
    <r>
      <t>251.73 ± 33.59</t>
    </r>
    <r>
      <rPr>
        <vertAlign val="superscript"/>
        <sz val="11"/>
        <color theme="1"/>
        <rFont val="Calibri"/>
        <family val="2"/>
        <scheme val="minor"/>
      </rPr>
      <t>a</t>
    </r>
  </si>
  <si>
    <r>
      <t>142.42 ± 16.15</t>
    </r>
    <r>
      <rPr>
        <vertAlign val="superscript"/>
        <sz val="11"/>
        <color theme="1"/>
        <rFont val="Calibri"/>
        <family val="2"/>
        <scheme val="minor"/>
      </rPr>
      <t>b</t>
    </r>
  </si>
  <si>
    <r>
      <t>230.92 ± 17.98</t>
    </r>
    <r>
      <rPr>
        <vertAlign val="superscript"/>
        <sz val="11"/>
        <color theme="1"/>
        <rFont val="Calibri"/>
        <family val="2"/>
        <scheme val="minor"/>
      </rPr>
      <t>a</t>
    </r>
  </si>
  <si>
    <r>
      <t>0.42 ± 0.03</t>
    </r>
    <r>
      <rPr>
        <vertAlign val="superscript"/>
        <sz val="11"/>
        <color theme="1"/>
        <rFont val="Calibri"/>
        <family val="2"/>
        <scheme val="minor"/>
      </rPr>
      <t>a</t>
    </r>
  </si>
  <si>
    <r>
      <t>0.29 ± 0.03</t>
    </r>
    <r>
      <rPr>
        <vertAlign val="superscript"/>
        <sz val="11"/>
        <color theme="1"/>
        <rFont val="Calibri"/>
        <family val="2"/>
        <scheme val="minor"/>
      </rPr>
      <t>b</t>
    </r>
  </si>
  <si>
    <r>
      <t>0.4 ± 0.03</t>
    </r>
    <r>
      <rPr>
        <vertAlign val="superscript"/>
        <sz val="11"/>
        <color theme="1"/>
        <rFont val="Calibri"/>
        <family val="2"/>
        <scheme val="minor"/>
      </rPr>
      <t>a</t>
    </r>
  </si>
  <si>
    <r>
      <t>86.93 ± 11.44</t>
    </r>
    <r>
      <rPr>
        <vertAlign val="superscript"/>
        <sz val="11"/>
        <color theme="1"/>
        <rFont val="Calibri"/>
        <family val="2"/>
        <scheme val="minor"/>
      </rPr>
      <t>a</t>
    </r>
  </si>
  <si>
    <r>
      <t>47.16 ± 9.3</t>
    </r>
    <r>
      <rPr>
        <vertAlign val="superscript"/>
        <sz val="11"/>
        <color theme="1"/>
        <rFont val="Calibri"/>
        <family val="2"/>
        <scheme val="minor"/>
      </rPr>
      <t>b</t>
    </r>
  </si>
  <si>
    <r>
      <t>79.28 ± 12.28</t>
    </r>
    <r>
      <rPr>
        <vertAlign val="superscript"/>
        <sz val="11"/>
        <color theme="1"/>
        <rFont val="Calibri"/>
        <family val="2"/>
        <scheme val="minor"/>
      </rPr>
      <t>a</t>
    </r>
  </si>
  <si>
    <r>
      <t>2.1 ± 0.23</t>
    </r>
    <r>
      <rPr>
        <vertAlign val="superscript"/>
        <sz val="11"/>
        <color theme="1"/>
        <rFont val="Calibri"/>
        <family val="2"/>
        <scheme val="minor"/>
      </rPr>
      <t>a</t>
    </r>
  </si>
  <si>
    <r>
      <t>3.76 ± 0.54</t>
    </r>
    <r>
      <rPr>
        <vertAlign val="superscript"/>
        <sz val="11"/>
        <color theme="1"/>
        <rFont val="Calibri"/>
        <family val="2"/>
        <scheme val="minor"/>
      </rPr>
      <t>b</t>
    </r>
  </si>
  <si>
    <r>
      <t>2.24 ± 0.19</t>
    </r>
    <r>
      <rPr>
        <vertAlign val="superscript"/>
        <sz val="11"/>
        <color theme="1"/>
        <rFont val="Calibri"/>
        <family val="2"/>
        <scheme val="minor"/>
      </rPr>
      <t>a</t>
    </r>
  </si>
  <si>
    <r>
      <t>215.97 ± 33.3</t>
    </r>
    <r>
      <rPr>
        <vertAlign val="superscript"/>
        <sz val="11"/>
        <color theme="1"/>
        <rFont val="Calibri"/>
        <family val="2"/>
        <scheme val="minor"/>
      </rPr>
      <t>ab</t>
    </r>
  </si>
  <si>
    <r>
      <t>197.58 ± 16.98</t>
    </r>
    <r>
      <rPr>
        <vertAlign val="superscript"/>
        <sz val="11"/>
        <color theme="1"/>
        <rFont val="Calibri"/>
        <family val="2"/>
        <scheme val="minor"/>
      </rPr>
      <t>a</t>
    </r>
  </si>
  <si>
    <r>
      <t>230.92 ± 17.98</t>
    </r>
    <r>
      <rPr>
        <vertAlign val="superscript"/>
        <sz val="11"/>
        <color theme="1"/>
        <rFont val="Calibri"/>
        <family val="2"/>
        <scheme val="minor"/>
      </rPr>
      <t>b</t>
    </r>
  </si>
  <si>
    <r>
      <t>0.38 ± 0.03</t>
    </r>
    <r>
      <rPr>
        <vertAlign val="superscript"/>
        <sz val="11"/>
        <color theme="1"/>
        <rFont val="Calibri"/>
        <family val="2"/>
        <scheme val="minor"/>
      </rPr>
      <t>ab</t>
    </r>
  </si>
  <si>
    <r>
      <t>0.36 ± 0.02</t>
    </r>
    <r>
      <rPr>
        <vertAlign val="superscript"/>
        <sz val="11"/>
        <color theme="1"/>
        <rFont val="Calibri"/>
        <family val="2"/>
        <scheme val="minor"/>
      </rPr>
      <t>a</t>
    </r>
  </si>
  <si>
    <r>
      <t>0.4 ± 0.03</t>
    </r>
    <r>
      <rPr>
        <vertAlign val="superscript"/>
        <sz val="11"/>
        <color theme="1"/>
        <rFont val="Calibri"/>
        <family val="2"/>
        <scheme val="minor"/>
      </rPr>
      <t>b</t>
    </r>
  </si>
  <si>
    <r>
      <t>2.43 ± 0.35</t>
    </r>
    <r>
      <rPr>
        <vertAlign val="superscript"/>
        <sz val="11"/>
        <color theme="1"/>
        <rFont val="Calibri"/>
        <family val="2"/>
        <scheme val="minor"/>
      </rPr>
      <t>ab</t>
    </r>
  </si>
  <si>
    <r>
      <t>2.63 ± 0.22</t>
    </r>
    <r>
      <rPr>
        <vertAlign val="superscript"/>
        <sz val="11"/>
        <color theme="1"/>
        <rFont val="Calibri"/>
        <family val="2"/>
        <scheme val="minor"/>
      </rPr>
      <t>a</t>
    </r>
  </si>
  <si>
    <r>
      <t>2.24 ± 0.19</t>
    </r>
    <r>
      <rPr>
        <vertAlign val="superscript"/>
        <sz val="11"/>
        <color theme="1"/>
        <rFont val="Calibri"/>
        <family val="2"/>
        <scheme val="minor"/>
      </rPr>
      <t>b</t>
    </r>
  </si>
  <si>
    <r>
      <t>34.94 ± 1.86</t>
    </r>
    <r>
      <rPr>
        <vertAlign val="superscript"/>
        <sz val="11"/>
        <color theme="1"/>
        <rFont val="Calibri"/>
        <family val="2"/>
        <scheme val="minor"/>
      </rPr>
      <t>a</t>
    </r>
  </si>
  <si>
    <r>
      <t>35.84 ± 1.35</t>
    </r>
    <r>
      <rPr>
        <vertAlign val="superscript"/>
        <sz val="11"/>
        <color theme="1"/>
        <rFont val="Calibri"/>
        <family val="2"/>
        <scheme val="minor"/>
      </rPr>
      <t>b</t>
    </r>
  </si>
  <si>
    <r>
      <t>255.9 ± 33.11</t>
    </r>
    <r>
      <rPr>
        <vertAlign val="superscript"/>
        <sz val="11"/>
        <color theme="1"/>
        <rFont val="Calibri"/>
        <family val="2"/>
        <scheme val="minor"/>
      </rPr>
      <t>a</t>
    </r>
  </si>
  <si>
    <r>
      <t>0.42 ± 0.04</t>
    </r>
    <r>
      <rPr>
        <vertAlign val="superscript"/>
        <sz val="11"/>
        <color theme="1"/>
        <rFont val="Calibri"/>
        <family val="2"/>
        <scheme val="minor"/>
      </rPr>
      <t>a</t>
    </r>
  </si>
  <si>
    <r>
      <t>89.29 ± 10.9</t>
    </r>
    <r>
      <rPr>
        <vertAlign val="superscript"/>
        <sz val="11"/>
        <color theme="1"/>
        <rFont val="Calibri"/>
        <family val="2"/>
        <scheme val="minor"/>
      </rPr>
      <t>a</t>
    </r>
  </si>
  <si>
    <r>
      <t>2.14 ± 0.31</t>
    </r>
    <r>
      <rPr>
        <vertAlign val="superscript"/>
        <sz val="11"/>
        <color theme="1"/>
        <rFont val="Calibri"/>
        <family val="2"/>
        <scheme val="minor"/>
      </rPr>
      <t>a</t>
    </r>
  </si>
  <si>
    <r>
      <t>100 ± 0</t>
    </r>
    <r>
      <rPr>
        <vertAlign val="superscript"/>
        <sz val="11"/>
        <color theme="1"/>
        <rFont val="Calibri"/>
        <family val="2"/>
        <scheme val="minor"/>
      </rPr>
      <t>a</t>
    </r>
  </si>
  <si>
    <r>
      <t>77.21 ± 26.36</t>
    </r>
    <r>
      <rPr>
        <vertAlign val="superscript"/>
        <sz val="11"/>
        <color theme="1"/>
        <rFont val="Calibri"/>
        <family val="2"/>
        <scheme val="minor"/>
      </rPr>
      <t>b</t>
    </r>
  </si>
  <si>
    <r>
      <t>0.21 ± 0.03</t>
    </r>
    <r>
      <rPr>
        <vertAlign val="superscript"/>
        <sz val="11"/>
        <color theme="1"/>
        <rFont val="Calibri"/>
        <family val="2"/>
        <scheme val="minor"/>
      </rPr>
      <t>b</t>
    </r>
  </si>
  <si>
    <r>
      <t>6.69 ± 2.59</t>
    </r>
    <r>
      <rPr>
        <vertAlign val="superscript"/>
        <sz val="11"/>
        <color theme="1"/>
        <rFont val="Calibri"/>
        <family val="2"/>
        <scheme val="minor"/>
      </rPr>
      <t>b</t>
    </r>
  </si>
  <si>
    <r>
      <t>51.79 ± 7.39</t>
    </r>
    <r>
      <rPr>
        <vertAlign val="superscript"/>
        <sz val="11"/>
        <color theme="1"/>
        <rFont val="Calibri"/>
        <family val="2"/>
        <scheme val="minor"/>
      </rPr>
      <t>b</t>
    </r>
  </si>
  <si>
    <r>
      <t>300.63 ± 32.62</t>
    </r>
    <r>
      <rPr>
        <vertAlign val="superscript"/>
        <sz val="11"/>
        <color theme="1"/>
        <rFont val="Calibri"/>
        <family val="2"/>
        <scheme val="minor"/>
      </rPr>
      <t>a</t>
    </r>
  </si>
  <si>
    <r>
      <t>0.43 ± 0.04</t>
    </r>
    <r>
      <rPr>
        <vertAlign val="superscript"/>
        <sz val="11"/>
        <color theme="1"/>
        <rFont val="Calibri"/>
        <family val="2"/>
        <scheme val="minor"/>
      </rPr>
      <t>abc</t>
    </r>
  </si>
  <si>
    <r>
      <t>0.44 ± 0.02</t>
    </r>
    <r>
      <rPr>
        <vertAlign val="superscript"/>
        <sz val="11"/>
        <color theme="1"/>
        <rFont val="Calibri"/>
        <family val="2"/>
        <scheme val="minor"/>
      </rPr>
      <t>abc</t>
    </r>
  </si>
  <si>
    <r>
      <t>0.43 ± 0.02</t>
    </r>
    <r>
      <rPr>
        <vertAlign val="superscript"/>
        <sz val="11"/>
        <color theme="1"/>
        <rFont val="Calibri"/>
        <family val="2"/>
        <scheme val="minor"/>
      </rPr>
      <t>abc</t>
    </r>
  </si>
  <si>
    <r>
      <t>0.45 ± 0.02</t>
    </r>
    <r>
      <rPr>
        <vertAlign val="superscript"/>
        <sz val="11"/>
        <color theme="1"/>
        <rFont val="Calibri"/>
        <family val="2"/>
        <scheme val="minor"/>
      </rPr>
      <t>abc</t>
    </r>
  </si>
  <si>
    <r>
      <t>0.48 ± 0.03</t>
    </r>
    <r>
      <rPr>
        <vertAlign val="superscript"/>
        <sz val="11"/>
        <color theme="1"/>
        <rFont val="Calibri"/>
        <family val="2"/>
        <scheme val="minor"/>
      </rPr>
      <t>a</t>
    </r>
  </si>
  <si>
    <r>
      <t>0.42 ± 0.04</t>
    </r>
    <r>
      <rPr>
        <vertAlign val="superscript"/>
        <sz val="11"/>
        <color theme="1"/>
        <rFont val="Calibri"/>
        <family val="2"/>
        <scheme val="minor"/>
      </rPr>
      <t>abc</t>
    </r>
  </si>
  <si>
    <r>
      <t>0.42 ± 0.02</t>
    </r>
    <r>
      <rPr>
        <vertAlign val="superscript"/>
        <sz val="11"/>
        <color theme="1"/>
        <rFont val="Calibri"/>
        <family val="2"/>
        <scheme val="minor"/>
      </rPr>
      <t>bc</t>
    </r>
  </si>
  <si>
    <r>
      <t>0.36 ± 0.09</t>
    </r>
    <r>
      <rPr>
        <vertAlign val="superscript"/>
        <sz val="11"/>
        <color theme="1"/>
        <rFont val="Calibri"/>
        <family val="2"/>
        <scheme val="minor"/>
      </rPr>
      <t>b</t>
    </r>
  </si>
  <si>
    <r>
      <t>0.46 ± 0.03</t>
    </r>
    <r>
      <rPr>
        <vertAlign val="superscript"/>
        <sz val="11"/>
        <color theme="1"/>
        <rFont val="Calibri"/>
        <family val="2"/>
        <scheme val="minor"/>
      </rPr>
      <t>ac</t>
    </r>
  </si>
  <si>
    <r>
      <t>0.4 ± 0.05</t>
    </r>
    <r>
      <rPr>
        <vertAlign val="superscript"/>
        <sz val="11"/>
        <color theme="1"/>
        <rFont val="Calibri"/>
        <family val="2"/>
        <scheme val="minor"/>
      </rPr>
      <t>bc</t>
    </r>
  </si>
  <si>
    <r>
      <t>89.79 ± 10.19</t>
    </r>
    <r>
      <rPr>
        <vertAlign val="superscript"/>
        <sz val="11"/>
        <color theme="1"/>
        <rFont val="Calibri"/>
        <family val="2"/>
        <scheme val="minor"/>
      </rPr>
      <t>ab</t>
    </r>
  </si>
  <si>
    <r>
      <t>96.39 ± 6.28</t>
    </r>
    <r>
      <rPr>
        <vertAlign val="superscript"/>
        <sz val="11"/>
        <color theme="1"/>
        <rFont val="Calibri"/>
        <family val="2"/>
        <scheme val="minor"/>
      </rPr>
      <t>ab</t>
    </r>
  </si>
  <si>
    <r>
      <t>93.49 ± 10.03</t>
    </r>
    <r>
      <rPr>
        <vertAlign val="superscript"/>
        <sz val="11"/>
        <color theme="1"/>
        <rFont val="Calibri"/>
        <family val="2"/>
        <scheme val="minor"/>
      </rPr>
      <t>ab</t>
    </r>
  </si>
  <si>
    <r>
      <t>91.94 ± 6.69</t>
    </r>
    <r>
      <rPr>
        <vertAlign val="superscript"/>
        <sz val="11"/>
        <color theme="1"/>
        <rFont val="Calibri"/>
        <family val="2"/>
        <scheme val="minor"/>
      </rPr>
      <t>ab</t>
    </r>
  </si>
  <si>
    <r>
      <t>96.16 ± 10.87</t>
    </r>
    <r>
      <rPr>
        <vertAlign val="superscript"/>
        <sz val="11"/>
        <color theme="1"/>
        <rFont val="Calibri"/>
        <family val="2"/>
        <scheme val="minor"/>
      </rPr>
      <t>ab</t>
    </r>
  </si>
  <si>
    <r>
      <t>104.86 ± 13.5</t>
    </r>
    <r>
      <rPr>
        <vertAlign val="superscript"/>
        <sz val="11"/>
        <color theme="1"/>
        <rFont val="Calibri"/>
        <family val="2"/>
        <scheme val="minor"/>
      </rPr>
      <t>a</t>
    </r>
  </si>
  <si>
    <r>
      <t>89.29 ± 10.9</t>
    </r>
    <r>
      <rPr>
        <vertAlign val="superscript"/>
        <sz val="11"/>
        <color theme="1"/>
        <rFont val="Calibri"/>
        <family val="2"/>
        <scheme val="minor"/>
      </rPr>
      <t>ab</t>
    </r>
  </si>
  <si>
    <r>
      <t>88.46 ± 6.24</t>
    </r>
    <r>
      <rPr>
        <vertAlign val="superscript"/>
        <sz val="11"/>
        <color theme="1"/>
        <rFont val="Calibri"/>
        <family val="2"/>
        <scheme val="minor"/>
      </rPr>
      <t>ab</t>
    </r>
  </si>
  <si>
    <r>
      <t>68.75 ± 28.4</t>
    </r>
    <r>
      <rPr>
        <vertAlign val="superscript"/>
        <sz val="11"/>
        <color theme="1"/>
        <rFont val="Calibri"/>
        <family val="2"/>
        <scheme val="minor"/>
      </rPr>
      <t>b</t>
    </r>
  </si>
  <si>
    <r>
      <t>90.73 ± 10.97</t>
    </r>
    <r>
      <rPr>
        <vertAlign val="superscript"/>
        <sz val="11"/>
        <color theme="1"/>
        <rFont val="Calibri"/>
        <family val="2"/>
        <scheme val="minor"/>
      </rPr>
      <t>ab</t>
    </r>
  </si>
  <si>
    <r>
      <t>98.3 ± 10.91</t>
    </r>
    <r>
      <rPr>
        <vertAlign val="superscript"/>
        <sz val="11"/>
        <color theme="1"/>
        <rFont val="Calibri"/>
        <family val="2"/>
        <scheme val="minor"/>
      </rPr>
      <t>ab</t>
    </r>
  </si>
  <si>
    <r>
      <t>83.18 ± 13.5</t>
    </r>
    <r>
      <rPr>
        <vertAlign val="superscript"/>
        <sz val="11"/>
        <color theme="1"/>
        <rFont val="Calibri"/>
        <family val="2"/>
        <scheme val="minor"/>
      </rPr>
      <t>ab</t>
    </r>
  </si>
  <si>
    <r>
      <t>2.04 ± 0.24</t>
    </r>
    <r>
      <rPr>
        <vertAlign val="superscript"/>
        <sz val="11"/>
        <color theme="1"/>
        <rFont val="Calibri"/>
        <family val="2"/>
        <scheme val="minor"/>
      </rPr>
      <t>abc</t>
    </r>
  </si>
  <si>
    <r>
      <t>1.93 ± 0.12</t>
    </r>
    <r>
      <rPr>
        <vertAlign val="superscript"/>
        <sz val="11"/>
        <color theme="1"/>
        <rFont val="Calibri"/>
        <family val="2"/>
        <scheme val="minor"/>
      </rPr>
      <t>abc</t>
    </r>
  </si>
  <si>
    <r>
      <t>2.01 ± 0.27</t>
    </r>
    <r>
      <rPr>
        <vertAlign val="superscript"/>
        <sz val="11"/>
        <color theme="1"/>
        <rFont val="Calibri"/>
        <family val="2"/>
        <scheme val="minor"/>
      </rPr>
      <t>abc</t>
    </r>
  </si>
  <si>
    <r>
      <t>2.03 ± 0.16</t>
    </r>
    <r>
      <rPr>
        <vertAlign val="superscript"/>
        <sz val="11"/>
        <color theme="1"/>
        <rFont val="Calibri"/>
        <family val="2"/>
        <scheme val="minor"/>
      </rPr>
      <t>abc</t>
    </r>
  </si>
  <si>
    <r>
      <t>1.89 ± 0.14</t>
    </r>
    <r>
      <rPr>
        <vertAlign val="superscript"/>
        <sz val="11"/>
        <color theme="1"/>
        <rFont val="Calibri"/>
        <family val="2"/>
        <scheme val="minor"/>
      </rPr>
      <t>abc</t>
    </r>
  </si>
  <si>
    <r>
      <t>1.74 ± 0.14</t>
    </r>
    <r>
      <rPr>
        <vertAlign val="superscript"/>
        <sz val="11"/>
        <color theme="1"/>
        <rFont val="Calibri"/>
        <family val="2"/>
        <scheme val="minor"/>
      </rPr>
      <t>a</t>
    </r>
  </si>
  <si>
    <r>
      <t>2.14 ± 0.31</t>
    </r>
    <r>
      <rPr>
        <vertAlign val="superscript"/>
        <sz val="11"/>
        <color theme="1"/>
        <rFont val="Calibri"/>
        <family val="2"/>
        <scheme val="minor"/>
      </rPr>
      <t>abc</t>
    </r>
  </si>
  <si>
    <r>
      <t>2.11 ± 0.14</t>
    </r>
    <r>
      <rPr>
        <vertAlign val="superscript"/>
        <sz val="11"/>
        <color theme="1"/>
        <rFont val="Calibri"/>
        <family val="2"/>
        <scheme val="minor"/>
      </rPr>
      <t>bc</t>
    </r>
  </si>
  <si>
    <r>
      <t>3.29 ± 2.46</t>
    </r>
    <r>
      <rPr>
        <vertAlign val="superscript"/>
        <sz val="11"/>
        <color theme="1"/>
        <rFont val="Calibri"/>
        <family val="2"/>
        <scheme val="minor"/>
      </rPr>
      <t>b</t>
    </r>
  </si>
  <si>
    <r>
      <t>2.04 ± 0.31</t>
    </r>
    <r>
      <rPr>
        <vertAlign val="superscript"/>
        <sz val="11"/>
        <color theme="1"/>
        <rFont val="Calibri"/>
        <family val="2"/>
        <scheme val="minor"/>
      </rPr>
      <t>abc</t>
    </r>
  </si>
  <si>
    <r>
      <t>1.86 ± 0.18</t>
    </r>
    <r>
      <rPr>
        <vertAlign val="superscript"/>
        <sz val="11"/>
        <color theme="1"/>
        <rFont val="Calibri"/>
        <family val="2"/>
        <scheme val="minor"/>
      </rPr>
      <t>ac</t>
    </r>
  </si>
  <si>
    <r>
      <t>2.3 ± 0.5</t>
    </r>
    <r>
      <rPr>
        <vertAlign val="superscript"/>
        <sz val="11"/>
        <color theme="1"/>
        <rFont val="Calibri"/>
        <family val="2"/>
        <scheme val="minor"/>
      </rPr>
      <t>bc</t>
    </r>
  </si>
  <si>
    <r>
      <t>258.17 ± 32.23</t>
    </r>
    <r>
      <rPr>
        <vertAlign val="superscript"/>
        <sz val="11"/>
        <color theme="1"/>
        <rFont val="Calibri"/>
        <family val="2"/>
        <scheme val="minor"/>
      </rPr>
      <t>ab</t>
    </r>
  </si>
  <si>
    <r>
      <t>274.35 ± 20.36</t>
    </r>
    <r>
      <rPr>
        <vertAlign val="superscript"/>
        <sz val="11"/>
        <color theme="1"/>
        <rFont val="Calibri"/>
        <family val="2"/>
        <scheme val="minor"/>
      </rPr>
      <t>ab</t>
    </r>
  </si>
  <si>
    <r>
      <t>264.28 ± 30.09</t>
    </r>
    <r>
      <rPr>
        <vertAlign val="superscript"/>
        <sz val="11"/>
        <color theme="1"/>
        <rFont val="Calibri"/>
        <family val="2"/>
        <scheme val="minor"/>
      </rPr>
      <t>ab</t>
    </r>
  </si>
  <si>
    <r>
      <t>260.5 ± 24.42</t>
    </r>
    <r>
      <rPr>
        <vertAlign val="superscript"/>
        <sz val="11"/>
        <color theme="1"/>
        <rFont val="Calibri"/>
        <family val="2"/>
        <scheme val="minor"/>
      </rPr>
      <t>ab</t>
    </r>
  </si>
  <si>
    <r>
      <t>276.34 ± 26.77</t>
    </r>
    <r>
      <rPr>
        <vertAlign val="superscript"/>
        <sz val="11"/>
        <color theme="1"/>
        <rFont val="Calibri"/>
        <family val="2"/>
        <scheme val="minor"/>
      </rPr>
      <t>ab</t>
    </r>
  </si>
  <si>
    <r>
      <t>255.9 ± 33.11</t>
    </r>
    <r>
      <rPr>
        <vertAlign val="superscript"/>
        <sz val="11"/>
        <color theme="1"/>
        <rFont val="Calibri"/>
        <family val="2"/>
        <scheme val="minor"/>
      </rPr>
      <t>ab</t>
    </r>
  </si>
  <si>
    <r>
      <t>249.32 ± 21.87</t>
    </r>
    <r>
      <rPr>
        <vertAlign val="superscript"/>
        <sz val="11"/>
        <color theme="1"/>
        <rFont val="Calibri"/>
        <family val="2"/>
        <scheme val="minor"/>
      </rPr>
      <t>ab</t>
    </r>
  </si>
  <si>
    <r>
      <t>205.29 ± 75.61</t>
    </r>
    <r>
      <rPr>
        <vertAlign val="superscript"/>
        <sz val="11"/>
        <color theme="1"/>
        <rFont val="Calibri"/>
        <family val="2"/>
        <scheme val="minor"/>
      </rPr>
      <t>b</t>
    </r>
  </si>
  <si>
    <r>
      <t>261.02 ± 31.78</t>
    </r>
    <r>
      <rPr>
        <vertAlign val="superscript"/>
        <sz val="11"/>
        <color theme="1"/>
        <rFont val="Calibri"/>
        <family val="2"/>
        <scheme val="minor"/>
      </rPr>
      <t>ab</t>
    </r>
  </si>
  <si>
    <r>
      <t>282.03 ± 25.74</t>
    </r>
    <r>
      <rPr>
        <vertAlign val="superscript"/>
        <sz val="11"/>
        <color theme="1"/>
        <rFont val="Calibri"/>
        <family val="2"/>
        <scheme val="minor"/>
      </rPr>
      <t>ab</t>
    </r>
  </si>
  <si>
    <r>
      <t>234.11 ± 37.15</t>
    </r>
    <r>
      <rPr>
        <vertAlign val="superscript"/>
        <sz val="11"/>
        <color theme="1"/>
        <rFont val="Calibri"/>
        <family val="2"/>
        <scheme val="minor"/>
      </rPr>
      <t>b</t>
    </r>
  </si>
  <si>
    <r>
      <t>-3.11 ± 6.38</t>
    </r>
    <r>
      <rPr>
        <vertAlign val="superscript"/>
        <sz val="11"/>
        <color theme="1"/>
        <rFont val="Calibri"/>
        <family val="2"/>
        <scheme val="minor"/>
      </rPr>
      <t>b</t>
    </r>
  </si>
  <si>
    <t>0.001*</t>
  </si>
  <si>
    <t>0.013*</t>
  </si>
  <si>
    <t>0.017*</t>
  </si>
  <si>
    <t>0.018*</t>
  </si>
  <si>
    <t>0.003*</t>
  </si>
  <si>
    <t>0.008*</t>
  </si>
  <si>
    <t>p adj</t>
  </si>
  <si>
    <t>diff</t>
  </si>
  <si>
    <t>trial 3</t>
  </si>
  <si>
    <t>Comparison</t>
  </si>
  <si>
    <t>P.unadj</t>
  </si>
  <si>
    <t>P.adj</t>
  </si>
  <si>
    <t xml:space="preserve">3.0% lysine. limited FGAA </t>
  </si>
  <si>
    <t>45% CP diet-Zeigler</t>
  </si>
  <si>
    <t>40% CP diet-Zeigler</t>
  </si>
  <si>
    <t>35% CP diet-Zeigler</t>
  </si>
  <si>
    <t>&lt; 0.001</t>
  </si>
  <si>
    <t>trial2</t>
  </si>
  <si>
    <t>trial1</t>
  </si>
  <si>
    <t>CP</t>
  </si>
  <si>
    <t>Lysine</t>
  </si>
  <si>
    <t>M_C</t>
  </si>
  <si>
    <t>v</t>
  </si>
  <si>
    <t>M +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</si>
</sst>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vertAlign val="superscript"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ont="1" applyBorder="1"/>
    <xf numFmtId="2" fontId="0" fillId="0" borderId="0" xfId="0" applyNumberFormat="1" applyBorder="1"/>
    <xf numFmtId="0" fontId="0" fillId="0" borderId="0" xfId="0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Border="1"/>
    <xf numFmtId="0" fontId="0" fillId="2" borderId="0" xfId="0" applyFill="1" applyBorder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0" fontId="0" fillId="0" borderId="0" xfId="0" applyFill="1" applyBorder="1"/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/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2" fontId="0" fillId="0" borderId="0" xfId="0" applyNumberFormat="1"/>
    <xf numFmtId="2" fontId="1" fillId="0" borderId="0" xfId="0" applyNumberFormat="1" applyFont="1" applyAlignment="1">
      <alignment vertical="center"/>
    </xf>
    <xf numFmtId="2" fontId="1" fillId="3" borderId="0" xfId="0" applyNumberFormat="1" applyFont="1" applyFill="1" applyAlignment="1">
      <alignment vertic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left"/>
    </xf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/>
    <xf numFmtId="2" fontId="0" fillId="0" borderId="0" xfId="0" applyNumberFormat="1" applyBorder="1" applyAlignment="1">
      <alignment horizont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0" fillId="2" borderId="0" xfId="0" applyFont="1" applyFill="1" applyBorder="1"/>
    <xf numFmtId="2" fontId="0" fillId="2" borderId="0" xfId="0" applyNumberFormat="1" applyFill="1" applyBorder="1"/>
    <xf numFmtId="164" fontId="0" fillId="2" borderId="0" xfId="0" applyNumberFormat="1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" sqref="C3"/>
    </sheetView>
  </sheetViews>
  <sheetFormatPr defaultColWidth="9.140625" defaultRowHeight="15" x14ac:dyDescent="0.25"/>
  <cols>
    <col min="1" max="1" width="5.140625" style="2" bestFit="1" customWidth="1"/>
    <col min="2" max="2" width="10.28515625" style="2" bestFit="1" customWidth="1"/>
    <col min="3" max="5" width="10.28515625" style="13" customWidth="1"/>
    <col min="6" max="6" width="41.28515625" style="2" bestFit="1" customWidth="1"/>
    <col min="7" max="7" width="11.5703125" style="2" bestFit="1" customWidth="1"/>
    <col min="8" max="8" width="18.5703125" style="2" bestFit="1" customWidth="1"/>
    <col min="9" max="9" width="22.42578125" style="2" bestFit="1" customWidth="1"/>
    <col min="10" max="10" width="11" style="2" bestFit="1" customWidth="1"/>
    <col min="11" max="11" width="18.140625" style="2" bestFit="1" customWidth="1"/>
    <col min="12" max="12" width="21.5703125" style="2" bestFit="1" customWidth="1"/>
    <col min="13" max="13" width="9.7109375" style="2" customWidth="1"/>
    <col min="14" max="14" width="12.140625" style="2" bestFit="1" customWidth="1"/>
    <col min="15" max="16" width="9.140625" style="2"/>
    <col min="17" max="17" width="15.28515625" style="2" bestFit="1" customWidth="1"/>
    <col min="18" max="18" width="19" style="2" bestFit="1" customWidth="1"/>
    <col min="19" max="19" width="9.140625" style="2"/>
    <col min="20" max="20" width="12.42578125" style="2" bestFit="1" customWidth="1"/>
    <col min="21" max="21" width="12.42578125" style="2" customWidth="1"/>
    <col min="22" max="16384" width="9.140625" style="2"/>
  </cols>
  <sheetData>
    <row r="1" spans="1:22" x14ac:dyDescent="0.25">
      <c r="A1" s="2" t="s">
        <v>0</v>
      </c>
      <c r="B1" s="2" t="s">
        <v>24</v>
      </c>
      <c r="C1" s="41" t="s">
        <v>190</v>
      </c>
      <c r="D1" s="41" t="s">
        <v>191</v>
      </c>
      <c r="E1" s="41" t="s">
        <v>192</v>
      </c>
      <c r="F1" s="2" t="s">
        <v>2</v>
      </c>
      <c r="G1" s="2" t="s">
        <v>49</v>
      </c>
      <c r="H1" s="9" t="s">
        <v>50</v>
      </c>
      <c r="I1" s="2" t="s">
        <v>51</v>
      </c>
      <c r="J1" s="2" t="s">
        <v>57</v>
      </c>
      <c r="K1" s="2" t="s">
        <v>52</v>
      </c>
      <c r="L1" s="2" t="s">
        <v>53</v>
      </c>
      <c r="M1" s="2" t="s">
        <v>1</v>
      </c>
      <c r="N1" s="2" t="s">
        <v>61</v>
      </c>
      <c r="O1" s="13" t="s">
        <v>54</v>
      </c>
      <c r="P1" s="2" t="s">
        <v>21</v>
      </c>
      <c r="Q1" s="9" t="s">
        <v>55</v>
      </c>
      <c r="R1" s="9" t="s">
        <v>62</v>
      </c>
      <c r="S1" s="9" t="s">
        <v>22</v>
      </c>
      <c r="T1" s="9" t="s">
        <v>56</v>
      </c>
      <c r="U1" s="9" t="s">
        <v>23</v>
      </c>
      <c r="V1" s="9" t="s">
        <v>48</v>
      </c>
    </row>
    <row r="2" spans="1:22" x14ac:dyDescent="0.25">
      <c r="A2" s="2">
        <v>6</v>
      </c>
      <c r="B2" s="2" t="s">
        <v>8</v>
      </c>
      <c r="C2" s="38">
        <v>39</v>
      </c>
      <c r="D2" s="39">
        <v>2.7</v>
      </c>
      <c r="E2" s="39">
        <v>1.54</v>
      </c>
      <c r="F2" s="3" t="s">
        <v>25</v>
      </c>
      <c r="G2" s="2">
        <v>7</v>
      </c>
      <c r="H2" s="4">
        <v>37.5</v>
      </c>
      <c r="I2" s="4">
        <f t="shared" ref="I2:I33" si="0">H2/G2</f>
        <v>5.3571428571428568</v>
      </c>
      <c r="J2" s="2">
        <v>7</v>
      </c>
      <c r="K2" s="4">
        <v>141.5</v>
      </c>
      <c r="L2" s="4">
        <f t="shared" ref="L2:L33" si="1">K2/J2</f>
        <v>20.214285714285715</v>
      </c>
      <c r="N2" s="2">
        <v>184.1</v>
      </c>
      <c r="O2" s="2">
        <v>26.3</v>
      </c>
      <c r="P2" s="2">
        <v>42</v>
      </c>
      <c r="Q2" s="2">
        <f t="shared" ref="Q2:Q33" si="2">(L2-I2)/I2*100</f>
        <v>277.33333333333337</v>
      </c>
      <c r="R2" s="4">
        <f t="shared" ref="R2:R33" si="3">L2-I2</f>
        <v>14.857142857142858</v>
      </c>
      <c r="S2" s="4">
        <f t="shared" ref="S2:S33" si="4">(L2-I2)/P2</f>
        <v>0.35374149659863946</v>
      </c>
      <c r="T2" s="4">
        <f t="shared" ref="T2:T33" si="5">K2-H2</f>
        <v>104</v>
      </c>
      <c r="U2" s="4">
        <f t="shared" ref="U2:U33" si="6">O2/R2</f>
        <v>1.7701923076923076</v>
      </c>
      <c r="V2" s="8">
        <f t="shared" ref="V2:V33" si="7">(J2*100)/G2</f>
        <v>100</v>
      </c>
    </row>
    <row r="3" spans="1:22" x14ac:dyDescent="0.25">
      <c r="A3" s="2">
        <v>24</v>
      </c>
      <c r="B3" s="2" t="s">
        <v>8</v>
      </c>
      <c r="C3" s="38">
        <v>39</v>
      </c>
      <c r="D3" s="39">
        <v>2.7</v>
      </c>
      <c r="E3" s="39">
        <v>1.54</v>
      </c>
      <c r="F3" s="3" t="s">
        <v>25</v>
      </c>
      <c r="G3" s="2">
        <v>7</v>
      </c>
      <c r="H3" s="4">
        <v>34.200000000000003</v>
      </c>
      <c r="I3" s="4">
        <f t="shared" si="0"/>
        <v>4.8857142857142861</v>
      </c>
      <c r="J3" s="2">
        <v>7</v>
      </c>
      <c r="K3" s="4">
        <v>109</v>
      </c>
      <c r="L3" s="4">
        <f t="shared" si="1"/>
        <v>15.571428571428571</v>
      </c>
      <c r="N3" s="2">
        <v>184.1</v>
      </c>
      <c r="O3" s="2">
        <v>26.300000000000004</v>
      </c>
      <c r="P3" s="2">
        <v>42</v>
      </c>
      <c r="Q3" s="2">
        <f t="shared" si="2"/>
        <v>218.71345029239762</v>
      </c>
      <c r="R3" s="4">
        <f t="shared" si="3"/>
        <v>10.685714285714285</v>
      </c>
      <c r="S3" s="4">
        <f t="shared" si="4"/>
        <v>0.25442176870748295</v>
      </c>
      <c r="T3" s="4">
        <f t="shared" si="5"/>
        <v>74.8</v>
      </c>
      <c r="U3" s="4">
        <f t="shared" si="6"/>
        <v>2.4612299465240648</v>
      </c>
      <c r="V3" s="8">
        <f t="shared" si="7"/>
        <v>100</v>
      </c>
    </row>
    <row r="4" spans="1:22" x14ac:dyDescent="0.25">
      <c r="A4" s="2">
        <v>52</v>
      </c>
      <c r="B4" s="2" t="s">
        <v>8</v>
      </c>
      <c r="C4" s="38">
        <v>39</v>
      </c>
      <c r="D4" s="39">
        <v>2.7</v>
      </c>
      <c r="E4" s="39">
        <v>1.54</v>
      </c>
      <c r="F4" s="3" t="s">
        <v>25</v>
      </c>
      <c r="G4" s="2">
        <v>7</v>
      </c>
      <c r="H4" s="4">
        <v>33.700000000000003</v>
      </c>
      <c r="I4" s="4">
        <f t="shared" si="0"/>
        <v>4.8142857142857149</v>
      </c>
      <c r="J4" s="2">
        <v>7</v>
      </c>
      <c r="K4" s="4">
        <v>124.3</v>
      </c>
      <c r="L4" s="4">
        <f t="shared" si="1"/>
        <v>17.757142857142856</v>
      </c>
      <c r="N4" s="2">
        <v>187.1</v>
      </c>
      <c r="O4" s="2">
        <v>26.728571428571431</v>
      </c>
      <c r="P4" s="2">
        <f>43</f>
        <v>43</v>
      </c>
      <c r="Q4" s="2">
        <f t="shared" si="2"/>
        <v>268.84272997032633</v>
      </c>
      <c r="R4" s="4">
        <f t="shared" si="3"/>
        <v>12.942857142857141</v>
      </c>
      <c r="S4" s="4">
        <f t="shared" si="4"/>
        <v>0.30099667774086375</v>
      </c>
      <c r="T4" s="4">
        <f t="shared" si="5"/>
        <v>90.6</v>
      </c>
      <c r="U4" s="4">
        <f t="shared" si="6"/>
        <v>2.0651214128035327</v>
      </c>
      <c r="V4" s="8">
        <f t="shared" si="7"/>
        <v>100</v>
      </c>
    </row>
    <row r="5" spans="1:22" x14ac:dyDescent="0.25">
      <c r="A5" s="2">
        <v>68</v>
      </c>
      <c r="B5" s="2" t="s">
        <v>8</v>
      </c>
      <c r="C5" s="38">
        <v>39</v>
      </c>
      <c r="D5" s="39">
        <v>2.7</v>
      </c>
      <c r="E5" s="39">
        <v>1.54</v>
      </c>
      <c r="F5" s="3" t="s">
        <v>25</v>
      </c>
      <c r="G5" s="2">
        <v>7</v>
      </c>
      <c r="H5" s="4">
        <v>34.4</v>
      </c>
      <c r="I5" s="4">
        <f t="shared" si="0"/>
        <v>4.9142857142857137</v>
      </c>
      <c r="J5" s="2">
        <v>6</v>
      </c>
      <c r="K5" s="4">
        <v>117.8</v>
      </c>
      <c r="L5" s="4">
        <f t="shared" si="1"/>
        <v>19.633333333333333</v>
      </c>
      <c r="M5" s="2">
        <v>1</v>
      </c>
      <c r="N5" s="2">
        <v>187.1</v>
      </c>
      <c r="O5" s="2">
        <v>26.728571428571431</v>
      </c>
      <c r="P5" s="2">
        <f>43</f>
        <v>43</v>
      </c>
      <c r="Q5" s="2">
        <f t="shared" si="2"/>
        <v>299.51550387596899</v>
      </c>
      <c r="R5" s="4">
        <f t="shared" si="3"/>
        <v>14.719047619047618</v>
      </c>
      <c r="S5" s="4">
        <f t="shared" si="4"/>
        <v>0.34230343300110738</v>
      </c>
      <c r="T5" s="4">
        <f t="shared" si="5"/>
        <v>83.4</v>
      </c>
      <c r="U5" s="4">
        <f t="shared" si="6"/>
        <v>1.8159171789065029</v>
      </c>
      <c r="V5" s="8">
        <f t="shared" si="7"/>
        <v>85.714285714285708</v>
      </c>
    </row>
    <row r="6" spans="1:22" x14ac:dyDescent="0.25">
      <c r="A6" s="2">
        <v>74</v>
      </c>
      <c r="B6" s="2" t="s">
        <v>8</v>
      </c>
      <c r="C6" s="38">
        <v>39</v>
      </c>
      <c r="D6" s="39">
        <v>2.7</v>
      </c>
      <c r="E6" s="39">
        <v>1.54</v>
      </c>
      <c r="F6" s="3" t="s">
        <v>25</v>
      </c>
      <c r="G6" s="2">
        <v>7</v>
      </c>
      <c r="H6" s="4">
        <v>36.299999999999997</v>
      </c>
      <c r="I6" s="4">
        <f t="shared" si="0"/>
        <v>5.1857142857142851</v>
      </c>
      <c r="J6" s="2">
        <v>7</v>
      </c>
      <c r="K6" s="4">
        <v>117.3</v>
      </c>
      <c r="L6" s="4">
        <f t="shared" si="1"/>
        <v>16.757142857142856</v>
      </c>
      <c r="N6" s="2">
        <v>184.1</v>
      </c>
      <c r="O6" s="2">
        <v>26.300000000000004</v>
      </c>
      <c r="P6" s="2">
        <v>42</v>
      </c>
      <c r="Q6" s="2">
        <f t="shared" si="2"/>
        <v>223.14049586776861</v>
      </c>
      <c r="R6" s="4">
        <f t="shared" si="3"/>
        <v>11.571428571428571</v>
      </c>
      <c r="S6" s="4">
        <f t="shared" si="4"/>
        <v>0.27551020408163263</v>
      </c>
      <c r="T6" s="4">
        <f t="shared" si="5"/>
        <v>81</v>
      </c>
      <c r="U6" s="4">
        <f t="shared" si="6"/>
        <v>2.2728395061728399</v>
      </c>
      <c r="V6" s="8">
        <f t="shared" si="7"/>
        <v>100</v>
      </c>
    </row>
    <row r="7" spans="1:22" x14ac:dyDescent="0.25">
      <c r="A7" s="2">
        <v>83</v>
      </c>
      <c r="B7" s="2" t="s">
        <v>8</v>
      </c>
      <c r="C7" s="38">
        <v>39</v>
      </c>
      <c r="D7" s="39">
        <v>2.7</v>
      </c>
      <c r="E7" s="39">
        <v>1.54</v>
      </c>
      <c r="F7" s="3" t="s">
        <v>25</v>
      </c>
      <c r="G7" s="2">
        <v>7</v>
      </c>
      <c r="H7" s="4">
        <v>38.299999999999997</v>
      </c>
      <c r="I7" s="4">
        <f t="shared" si="0"/>
        <v>5.4714285714285706</v>
      </c>
      <c r="J7" s="2">
        <v>7</v>
      </c>
      <c r="K7" s="4">
        <v>124.8</v>
      </c>
      <c r="L7" s="4">
        <f t="shared" si="1"/>
        <v>17.828571428571429</v>
      </c>
      <c r="N7" s="2">
        <v>184.1</v>
      </c>
      <c r="O7" s="2">
        <v>26.300000000000004</v>
      </c>
      <c r="P7" s="2">
        <v>42</v>
      </c>
      <c r="Q7" s="2">
        <f t="shared" si="2"/>
        <v>225.84856396866843</v>
      </c>
      <c r="R7" s="4">
        <f t="shared" si="3"/>
        <v>12.357142857142858</v>
      </c>
      <c r="S7" s="4">
        <f t="shared" si="4"/>
        <v>0.29421768707482993</v>
      </c>
      <c r="T7" s="4">
        <f t="shared" si="5"/>
        <v>86.5</v>
      </c>
      <c r="U7" s="4">
        <f t="shared" si="6"/>
        <v>2.1283236994219656</v>
      </c>
      <c r="V7" s="8">
        <f t="shared" si="7"/>
        <v>100</v>
      </c>
    </row>
    <row r="8" spans="1:22" x14ac:dyDescent="0.25">
      <c r="A8" s="2">
        <v>124</v>
      </c>
      <c r="B8" s="2" t="s">
        <v>8</v>
      </c>
      <c r="C8" s="38">
        <v>39</v>
      </c>
      <c r="D8" s="39">
        <v>2.7</v>
      </c>
      <c r="E8" s="39">
        <v>1.54</v>
      </c>
      <c r="F8" s="3" t="s">
        <v>25</v>
      </c>
      <c r="G8" s="2">
        <v>7</v>
      </c>
      <c r="H8" s="4">
        <v>34</v>
      </c>
      <c r="I8" s="4">
        <f t="shared" si="0"/>
        <v>4.8571428571428568</v>
      </c>
      <c r="J8" s="2">
        <v>7</v>
      </c>
      <c r="K8" s="4">
        <v>133.80000000000001</v>
      </c>
      <c r="L8" s="4">
        <f t="shared" si="1"/>
        <v>19.114285714285717</v>
      </c>
      <c r="N8" s="2">
        <v>187.1</v>
      </c>
      <c r="O8" s="2">
        <v>26.728571428571431</v>
      </c>
      <c r="P8" s="2">
        <f>43</f>
        <v>43</v>
      </c>
      <c r="Q8" s="2">
        <f t="shared" si="2"/>
        <v>293.52941176470597</v>
      </c>
      <c r="R8" s="4">
        <f t="shared" si="3"/>
        <v>14.25714285714286</v>
      </c>
      <c r="S8" s="4">
        <f t="shared" si="4"/>
        <v>0.33156146179402002</v>
      </c>
      <c r="T8" s="4">
        <f t="shared" si="5"/>
        <v>99.800000000000011</v>
      </c>
      <c r="U8" s="4">
        <f t="shared" si="6"/>
        <v>1.8747494989979958</v>
      </c>
      <c r="V8" s="8">
        <f t="shared" si="7"/>
        <v>100</v>
      </c>
    </row>
    <row r="9" spans="1:22" x14ac:dyDescent="0.25">
      <c r="A9" s="2">
        <v>130</v>
      </c>
      <c r="B9" s="2" t="s">
        <v>8</v>
      </c>
      <c r="C9" s="38">
        <v>39</v>
      </c>
      <c r="D9" s="39">
        <v>2.7</v>
      </c>
      <c r="E9" s="39">
        <v>1.54</v>
      </c>
      <c r="F9" s="3" t="s">
        <v>25</v>
      </c>
      <c r="G9" s="2">
        <v>7</v>
      </c>
      <c r="H9" s="4">
        <v>38</v>
      </c>
      <c r="I9" s="4">
        <f t="shared" si="0"/>
        <v>5.4285714285714288</v>
      </c>
      <c r="J9" s="2">
        <v>7</v>
      </c>
      <c r="K9" s="4">
        <v>136.19999999999999</v>
      </c>
      <c r="L9" s="4">
        <f t="shared" si="1"/>
        <v>19.457142857142856</v>
      </c>
      <c r="N9" s="2">
        <v>187.1</v>
      </c>
      <c r="O9" s="2">
        <v>26.728571428571431</v>
      </c>
      <c r="P9" s="2">
        <f>43</f>
        <v>43</v>
      </c>
      <c r="Q9" s="2">
        <f t="shared" si="2"/>
        <v>258.4210526315789</v>
      </c>
      <c r="R9" s="4">
        <f t="shared" si="3"/>
        <v>14.028571428571427</v>
      </c>
      <c r="S9" s="4">
        <f t="shared" si="4"/>
        <v>0.32624584717607968</v>
      </c>
      <c r="T9" s="4">
        <f t="shared" si="5"/>
        <v>98.199999999999989</v>
      </c>
      <c r="U9" s="4">
        <f t="shared" si="6"/>
        <v>1.9052953156822816</v>
      </c>
      <c r="V9" s="8">
        <f t="shared" si="7"/>
        <v>100</v>
      </c>
    </row>
    <row r="10" spans="1:22" x14ac:dyDescent="0.25">
      <c r="A10" s="2">
        <v>30</v>
      </c>
      <c r="B10" s="2" t="s">
        <v>19</v>
      </c>
      <c r="C10" s="38">
        <v>36</v>
      </c>
      <c r="D10" s="39">
        <v>2.7</v>
      </c>
      <c r="E10" s="39">
        <v>1.54</v>
      </c>
      <c r="F10" s="3" t="s">
        <v>26</v>
      </c>
      <c r="G10" s="2">
        <v>7</v>
      </c>
      <c r="H10" s="4">
        <v>32.1</v>
      </c>
      <c r="I10" s="4">
        <f t="shared" si="0"/>
        <v>4.5857142857142863</v>
      </c>
      <c r="J10" s="2">
        <v>7</v>
      </c>
      <c r="K10" s="4">
        <v>130</v>
      </c>
      <c r="L10" s="4">
        <f t="shared" si="1"/>
        <v>18.571428571428573</v>
      </c>
      <c r="N10" s="2">
        <v>184.1</v>
      </c>
      <c r="O10" s="2">
        <v>26.300000000000004</v>
      </c>
      <c r="P10" s="2">
        <v>42</v>
      </c>
      <c r="Q10" s="2">
        <f t="shared" si="2"/>
        <v>304.98442367601245</v>
      </c>
      <c r="R10" s="4">
        <f t="shared" si="3"/>
        <v>13.985714285714288</v>
      </c>
      <c r="S10" s="4">
        <f t="shared" si="4"/>
        <v>0.33299319727891163</v>
      </c>
      <c r="T10" s="4">
        <f t="shared" si="5"/>
        <v>97.9</v>
      </c>
      <c r="U10" s="4">
        <f t="shared" si="6"/>
        <v>1.8804902962206334</v>
      </c>
      <c r="V10" s="8">
        <f t="shared" si="7"/>
        <v>100</v>
      </c>
    </row>
    <row r="11" spans="1:22" x14ac:dyDescent="0.25">
      <c r="A11" s="2">
        <v>33</v>
      </c>
      <c r="B11" s="2" t="s">
        <v>19</v>
      </c>
      <c r="C11" s="38">
        <v>36</v>
      </c>
      <c r="D11" s="39">
        <v>2.7</v>
      </c>
      <c r="E11" s="39">
        <v>1.54</v>
      </c>
      <c r="F11" s="3" t="s">
        <v>26</v>
      </c>
      <c r="G11" s="2">
        <v>7</v>
      </c>
      <c r="H11" s="4">
        <v>37.299999999999997</v>
      </c>
      <c r="I11" s="4">
        <f t="shared" si="0"/>
        <v>5.3285714285714283</v>
      </c>
      <c r="J11" s="2">
        <v>7</v>
      </c>
      <c r="K11" s="4">
        <v>134.69999999999999</v>
      </c>
      <c r="L11" s="4">
        <f t="shared" si="1"/>
        <v>19.24285714285714</v>
      </c>
      <c r="N11" s="2">
        <v>184.1</v>
      </c>
      <c r="O11" s="2">
        <v>26.300000000000004</v>
      </c>
      <c r="P11" s="2">
        <v>42</v>
      </c>
      <c r="Q11" s="2">
        <f t="shared" si="2"/>
        <v>261.12600536193025</v>
      </c>
      <c r="R11" s="4">
        <f t="shared" si="3"/>
        <v>13.914285714285711</v>
      </c>
      <c r="S11" s="4">
        <f t="shared" si="4"/>
        <v>0.33129251700680262</v>
      </c>
      <c r="T11" s="4">
        <f t="shared" si="5"/>
        <v>97.399999999999991</v>
      </c>
      <c r="U11" s="4">
        <f t="shared" si="6"/>
        <v>1.8901437371663252</v>
      </c>
      <c r="V11" s="8">
        <f t="shared" si="7"/>
        <v>100</v>
      </c>
    </row>
    <row r="12" spans="1:22" x14ac:dyDescent="0.25">
      <c r="A12" s="2">
        <v>43</v>
      </c>
      <c r="B12" s="2" t="s">
        <v>19</v>
      </c>
      <c r="C12" s="38">
        <v>36</v>
      </c>
      <c r="D12" s="39">
        <v>2.7</v>
      </c>
      <c r="E12" s="39">
        <v>1.54</v>
      </c>
      <c r="F12" s="3" t="s">
        <v>26</v>
      </c>
      <c r="G12" s="2">
        <v>7</v>
      </c>
      <c r="H12" s="4">
        <v>33.700000000000003</v>
      </c>
      <c r="I12" s="4">
        <f t="shared" si="0"/>
        <v>4.8142857142857149</v>
      </c>
      <c r="J12" s="2">
        <v>7</v>
      </c>
      <c r="K12" s="4">
        <v>126.6</v>
      </c>
      <c r="L12" s="4">
        <f t="shared" si="1"/>
        <v>18.085714285714285</v>
      </c>
      <c r="N12" s="2">
        <v>187.1</v>
      </c>
      <c r="O12" s="2">
        <v>26.728571428571431</v>
      </c>
      <c r="P12" s="2">
        <f>43</f>
        <v>43</v>
      </c>
      <c r="Q12" s="2">
        <f t="shared" si="2"/>
        <v>275.66765578635011</v>
      </c>
      <c r="R12" s="4">
        <f t="shared" si="3"/>
        <v>13.27142857142857</v>
      </c>
      <c r="S12" s="4">
        <f t="shared" si="4"/>
        <v>0.3086378737541528</v>
      </c>
      <c r="T12" s="4">
        <f t="shared" si="5"/>
        <v>92.899999999999991</v>
      </c>
      <c r="U12" s="4">
        <f t="shared" si="6"/>
        <v>2.0139935414424115</v>
      </c>
      <c r="V12" s="8">
        <f t="shared" si="7"/>
        <v>100</v>
      </c>
    </row>
    <row r="13" spans="1:22" x14ac:dyDescent="0.25">
      <c r="A13" s="2">
        <v>51</v>
      </c>
      <c r="B13" s="2" t="s">
        <v>19</v>
      </c>
      <c r="C13" s="38">
        <v>36</v>
      </c>
      <c r="D13" s="39">
        <v>2.7</v>
      </c>
      <c r="E13" s="39">
        <v>1.54</v>
      </c>
      <c r="F13" s="3" t="s">
        <v>26</v>
      </c>
      <c r="G13" s="2">
        <v>7</v>
      </c>
      <c r="H13" s="4">
        <v>34.9</v>
      </c>
      <c r="I13" s="4">
        <f t="shared" si="0"/>
        <v>4.9857142857142858</v>
      </c>
      <c r="J13" s="2">
        <v>7</v>
      </c>
      <c r="K13" s="4">
        <v>136.30000000000001</v>
      </c>
      <c r="L13" s="4">
        <f t="shared" si="1"/>
        <v>19.471428571428572</v>
      </c>
      <c r="N13" s="2">
        <v>187.1</v>
      </c>
      <c r="O13" s="2">
        <v>26.728571428571431</v>
      </c>
      <c r="P13" s="2">
        <f>43</f>
        <v>43</v>
      </c>
      <c r="Q13" s="2">
        <f t="shared" si="2"/>
        <v>290.54441260744983</v>
      </c>
      <c r="R13" s="4">
        <f t="shared" si="3"/>
        <v>14.485714285714286</v>
      </c>
      <c r="S13" s="4">
        <f t="shared" si="4"/>
        <v>0.33687707641196013</v>
      </c>
      <c r="T13" s="4">
        <f t="shared" si="5"/>
        <v>101.4</v>
      </c>
      <c r="U13" s="4">
        <f t="shared" si="6"/>
        <v>1.8451676528599608</v>
      </c>
      <c r="V13" s="8">
        <f t="shared" si="7"/>
        <v>100</v>
      </c>
    </row>
    <row r="14" spans="1:22" x14ac:dyDescent="0.25">
      <c r="A14" s="2">
        <v>75</v>
      </c>
      <c r="B14" s="2" t="s">
        <v>19</v>
      </c>
      <c r="C14" s="38">
        <v>36</v>
      </c>
      <c r="D14" s="39">
        <v>2.7</v>
      </c>
      <c r="E14" s="39">
        <v>1.54</v>
      </c>
      <c r="F14" s="3" t="s">
        <v>26</v>
      </c>
      <c r="G14" s="2">
        <v>7</v>
      </c>
      <c r="H14" s="4">
        <v>36.5</v>
      </c>
      <c r="I14" s="4">
        <f t="shared" si="0"/>
        <v>5.2142857142857144</v>
      </c>
      <c r="J14" s="2">
        <v>7</v>
      </c>
      <c r="K14" s="4">
        <v>132.80000000000001</v>
      </c>
      <c r="L14" s="4">
        <f t="shared" si="1"/>
        <v>18.971428571428572</v>
      </c>
      <c r="N14" s="2">
        <v>184.1</v>
      </c>
      <c r="O14" s="2">
        <v>26.300000000000004</v>
      </c>
      <c r="P14" s="2">
        <v>42</v>
      </c>
      <c r="Q14" s="2">
        <f t="shared" si="2"/>
        <v>263.83561643835611</v>
      </c>
      <c r="R14" s="4">
        <f t="shared" si="3"/>
        <v>13.757142857142856</v>
      </c>
      <c r="S14" s="4">
        <f t="shared" si="4"/>
        <v>0.32755102040816325</v>
      </c>
      <c r="T14" s="4">
        <f t="shared" si="5"/>
        <v>96.300000000000011</v>
      </c>
      <c r="U14" s="4">
        <f t="shared" si="6"/>
        <v>1.9117341640706131</v>
      </c>
      <c r="V14" s="8">
        <f t="shared" si="7"/>
        <v>100</v>
      </c>
    </row>
    <row r="15" spans="1:22" x14ac:dyDescent="0.25">
      <c r="A15" s="2">
        <v>84</v>
      </c>
      <c r="B15" s="2" t="s">
        <v>19</v>
      </c>
      <c r="C15" s="38">
        <v>36</v>
      </c>
      <c r="D15" s="39">
        <v>2.7</v>
      </c>
      <c r="E15" s="39">
        <v>1.54</v>
      </c>
      <c r="F15" s="3" t="s">
        <v>26</v>
      </c>
      <c r="G15" s="2">
        <v>7</v>
      </c>
      <c r="H15" s="4">
        <v>33.5</v>
      </c>
      <c r="I15" s="4">
        <f t="shared" si="0"/>
        <v>4.7857142857142856</v>
      </c>
      <c r="J15" s="2">
        <v>7</v>
      </c>
      <c r="K15" s="4">
        <v>120.8</v>
      </c>
      <c r="L15" s="4">
        <f t="shared" si="1"/>
        <v>17.257142857142856</v>
      </c>
      <c r="N15" s="2">
        <v>184.1</v>
      </c>
      <c r="O15" s="2">
        <v>26.300000000000004</v>
      </c>
      <c r="P15" s="2">
        <v>42</v>
      </c>
      <c r="Q15" s="2">
        <f t="shared" si="2"/>
        <v>260.59701492537312</v>
      </c>
      <c r="R15" s="4">
        <f t="shared" si="3"/>
        <v>12.471428571428572</v>
      </c>
      <c r="S15" s="4">
        <f t="shared" si="4"/>
        <v>0.29693877551020409</v>
      </c>
      <c r="T15" s="4">
        <f t="shared" si="5"/>
        <v>87.3</v>
      </c>
      <c r="U15" s="4">
        <f t="shared" si="6"/>
        <v>2.1088201603665526</v>
      </c>
      <c r="V15" s="8">
        <f t="shared" si="7"/>
        <v>100</v>
      </c>
    </row>
    <row r="16" spans="1:22" x14ac:dyDescent="0.25">
      <c r="A16" s="2">
        <v>110</v>
      </c>
      <c r="B16" s="2" t="s">
        <v>19</v>
      </c>
      <c r="C16" s="38">
        <v>36</v>
      </c>
      <c r="D16" s="39">
        <v>2.7</v>
      </c>
      <c r="E16" s="39">
        <v>1.54</v>
      </c>
      <c r="F16" s="3" t="s">
        <v>26</v>
      </c>
      <c r="G16" s="2">
        <v>7</v>
      </c>
      <c r="H16" s="4">
        <v>36.6</v>
      </c>
      <c r="I16" s="4">
        <f t="shared" si="0"/>
        <v>5.2285714285714286</v>
      </c>
      <c r="J16" s="2">
        <v>7</v>
      </c>
      <c r="K16" s="4">
        <v>143.9</v>
      </c>
      <c r="L16" s="4">
        <f t="shared" si="1"/>
        <v>20.557142857142857</v>
      </c>
      <c r="N16" s="2">
        <v>187.1</v>
      </c>
      <c r="O16" s="2">
        <v>26.728571428571431</v>
      </c>
      <c r="P16" s="2">
        <f>43</f>
        <v>43</v>
      </c>
      <c r="Q16" s="2">
        <f t="shared" si="2"/>
        <v>293.16939890710387</v>
      </c>
      <c r="R16" s="4">
        <f t="shared" si="3"/>
        <v>15.328571428571429</v>
      </c>
      <c r="S16" s="4">
        <f t="shared" si="4"/>
        <v>0.35647840531561464</v>
      </c>
      <c r="T16" s="4">
        <f t="shared" si="5"/>
        <v>107.30000000000001</v>
      </c>
      <c r="U16" s="4">
        <f t="shared" si="6"/>
        <v>1.7437092264678473</v>
      </c>
      <c r="V16" s="8">
        <f t="shared" si="7"/>
        <v>100</v>
      </c>
    </row>
    <row r="17" spans="1:22" x14ac:dyDescent="0.25">
      <c r="A17" s="2">
        <v>134</v>
      </c>
      <c r="B17" s="2" t="s">
        <v>19</v>
      </c>
      <c r="C17" s="38">
        <v>36</v>
      </c>
      <c r="D17" s="39">
        <v>2.7</v>
      </c>
      <c r="E17" s="39">
        <v>1.54</v>
      </c>
      <c r="F17" s="3" t="s">
        <v>26</v>
      </c>
      <c r="G17" s="2">
        <v>7</v>
      </c>
      <c r="H17" s="4">
        <v>37</v>
      </c>
      <c r="I17" s="4">
        <f t="shared" si="0"/>
        <v>5.2857142857142856</v>
      </c>
      <c r="J17" s="2">
        <v>7</v>
      </c>
      <c r="K17" s="4">
        <v>127.6</v>
      </c>
      <c r="L17" s="4">
        <f t="shared" si="1"/>
        <v>18.228571428571428</v>
      </c>
      <c r="N17" s="2">
        <v>187.1</v>
      </c>
      <c r="O17" s="2">
        <v>26.728571428571431</v>
      </c>
      <c r="P17" s="2">
        <f>43</f>
        <v>43</v>
      </c>
      <c r="Q17" s="2">
        <f t="shared" si="2"/>
        <v>244.8648648648649</v>
      </c>
      <c r="R17" s="4">
        <f t="shared" si="3"/>
        <v>12.942857142857143</v>
      </c>
      <c r="S17" s="4">
        <f t="shared" si="4"/>
        <v>0.30099667774086381</v>
      </c>
      <c r="T17" s="4">
        <f t="shared" si="5"/>
        <v>90.6</v>
      </c>
      <c r="U17" s="4">
        <f t="shared" si="6"/>
        <v>2.0651214128035322</v>
      </c>
      <c r="V17" s="8">
        <f t="shared" si="7"/>
        <v>100</v>
      </c>
    </row>
    <row r="18" spans="1:22" x14ac:dyDescent="0.25">
      <c r="A18" s="2">
        <v>32</v>
      </c>
      <c r="B18" s="2" t="s">
        <v>20</v>
      </c>
      <c r="C18" s="38">
        <v>33</v>
      </c>
      <c r="D18" s="39">
        <v>2.7</v>
      </c>
      <c r="E18" s="39">
        <v>1.54</v>
      </c>
      <c r="F18" s="3" t="s">
        <v>27</v>
      </c>
      <c r="G18" s="2">
        <v>7</v>
      </c>
      <c r="H18" s="4">
        <v>36.5</v>
      </c>
      <c r="I18" s="4">
        <f t="shared" si="0"/>
        <v>5.2142857142857144</v>
      </c>
      <c r="J18" s="2">
        <v>7</v>
      </c>
      <c r="K18" s="4">
        <v>134.80000000000001</v>
      </c>
      <c r="L18" s="4">
        <f t="shared" si="1"/>
        <v>19.25714285714286</v>
      </c>
      <c r="N18" s="2">
        <v>184.1</v>
      </c>
      <c r="O18" s="2">
        <v>26.300000000000004</v>
      </c>
      <c r="P18" s="2">
        <v>42</v>
      </c>
      <c r="Q18" s="2">
        <f t="shared" si="2"/>
        <v>269.3150684931507</v>
      </c>
      <c r="R18" s="4">
        <f t="shared" si="3"/>
        <v>14.042857142857144</v>
      </c>
      <c r="S18" s="4">
        <f t="shared" si="4"/>
        <v>0.33435374149659869</v>
      </c>
      <c r="T18" s="4">
        <f t="shared" si="5"/>
        <v>98.300000000000011</v>
      </c>
      <c r="U18" s="4">
        <f t="shared" si="6"/>
        <v>1.8728382502543235</v>
      </c>
      <c r="V18" s="8">
        <f t="shared" si="7"/>
        <v>100</v>
      </c>
    </row>
    <row r="19" spans="1:22" x14ac:dyDescent="0.25">
      <c r="A19" s="2">
        <v>35</v>
      </c>
      <c r="B19" s="2" t="s">
        <v>20</v>
      </c>
      <c r="C19" s="38">
        <v>33</v>
      </c>
      <c r="D19" s="39">
        <v>2.7</v>
      </c>
      <c r="E19" s="39">
        <v>1.54</v>
      </c>
      <c r="F19" s="3" t="s">
        <v>27</v>
      </c>
      <c r="G19" s="2">
        <v>7</v>
      </c>
      <c r="H19" s="4">
        <v>31.9</v>
      </c>
      <c r="I19" s="4">
        <f t="shared" si="0"/>
        <v>4.5571428571428569</v>
      </c>
      <c r="J19" s="2">
        <v>7</v>
      </c>
      <c r="K19" s="4">
        <v>124.9</v>
      </c>
      <c r="L19" s="4">
        <f t="shared" si="1"/>
        <v>17.842857142857145</v>
      </c>
      <c r="N19" s="2">
        <v>184.1</v>
      </c>
      <c r="O19" s="2">
        <v>26.300000000000004</v>
      </c>
      <c r="P19" s="2">
        <v>42</v>
      </c>
      <c r="Q19" s="2">
        <f t="shared" si="2"/>
        <v>291.53605015673986</v>
      </c>
      <c r="R19" s="4">
        <f t="shared" si="3"/>
        <v>13.285714285714288</v>
      </c>
      <c r="S19" s="4">
        <f t="shared" si="4"/>
        <v>0.31632653061224497</v>
      </c>
      <c r="T19" s="4">
        <f t="shared" si="5"/>
        <v>93</v>
      </c>
      <c r="U19" s="4">
        <f t="shared" si="6"/>
        <v>1.9795698924731182</v>
      </c>
      <c r="V19" s="8">
        <f t="shared" si="7"/>
        <v>100</v>
      </c>
    </row>
    <row r="20" spans="1:22" x14ac:dyDescent="0.25">
      <c r="A20" s="2">
        <v>60</v>
      </c>
      <c r="B20" s="2" t="s">
        <v>20</v>
      </c>
      <c r="C20" s="38">
        <v>33</v>
      </c>
      <c r="D20" s="39">
        <v>2.7</v>
      </c>
      <c r="E20" s="39">
        <v>1.54</v>
      </c>
      <c r="F20" s="3" t="s">
        <v>27</v>
      </c>
      <c r="G20" s="2">
        <v>7</v>
      </c>
      <c r="H20" s="4">
        <v>38.200000000000003</v>
      </c>
      <c r="I20" s="4">
        <f t="shared" si="0"/>
        <v>5.4571428571428573</v>
      </c>
      <c r="J20" s="2">
        <v>7</v>
      </c>
      <c r="K20" s="4">
        <v>127</v>
      </c>
      <c r="L20" s="4">
        <f t="shared" si="1"/>
        <v>18.142857142857142</v>
      </c>
      <c r="N20" s="2">
        <v>187.1</v>
      </c>
      <c r="O20" s="2">
        <v>26.728571428571431</v>
      </c>
      <c r="P20" s="2">
        <f>43</f>
        <v>43</v>
      </c>
      <c r="Q20" s="2">
        <f t="shared" si="2"/>
        <v>232.4607329842932</v>
      </c>
      <c r="R20" s="4">
        <f t="shared" si="3"/>
        <v>12.685714285714285</v>
      </c>
      <c r="S20" s="4">
        <f t="shared" si="4"/>
        <v>0.29501661129568107</v>
      </c>
      <c r="T20" s="4">
        <f t="shared" si="5"/>
        <v>88.8</v>
      </c>
      <c r="U20" s="4">
        <f t="shared" si="6"/>
        <v>2.1069819819819822</v>
      </c>
      <c r="V20" s="8">
        <f t="shared" si="7"/>
        <v>100</v>
      </c>
    </row>
    <row r="21" spans="1:22" x14ac:dyDescent="0.25">
      <c r="A21" s="2">
        <v>64</v>
      </c>
      <c r="B21" s="2" t="s">
        <v>20</v>
      </c>
      <c r="C21" s="38">
        <v>33</v>
      </c>
      <c r="D21" s="39">
        <v>2.7</v>
      </c>
      <c r="E21" s="39">
        <v>1.54</v>
      </c>
      <c r="F21" s="3" t="s">
        <v>27</v>
      </c>
      <c r="G21" s="2">
        <v>7</v>
      </c>
      <c r="H21" s="4">
        <v>36.1</v>
      </c>
      <c r="I21" s="4">
        <f t="shared" si="0"/>
        <v>5.1571428571428575</v>
      </c>
      <c r="J21" s="2">
        <v>7</v>
      </c>
      <c r="K21" s="4">
        <v>136.6</v>
      </c>
      <c r="L21" s="4">
        <f t="shared" si="1"/>
        <v>19.514285714285712</v>
      </c>
      <c r="N21" s="2">
        <v>187.1</v>
      </c>
      <c r="O21" s="2">
        <v>26.728571428571431</v>
      </c>
      <c r="P21" s="2">
        <f>43</f>
        <v>43</v>
      </c>
      <c r="Q21" s="2">
        <f t="shared" si="2"/>
        <v>278.39335180055394</v>
      </c>
      <c r="R21" s="4">
        <f t="shared" si="3"/>
        <v>14.357142857142854</v>
      </c>
      <c r="S21" s="4">
        <f t="shared" si="4"/>
        <v>0.33388704318936868</v>
      </c>
      <c r="T21" s="4">
        <f t="shared" si="5"/>
        <v>100.5</v>
      </c>
      <c r="U21" s="4">
        <f t="shared" si="6"/>
        <v>1.8616915422885578</v>
      </c>
      <c r="V21" s="8">
        <f t="shared" si="7"/>
        <v>100</v>
      </c>
    </row>
    <row r="22" spans="1:22" x14ac:dyDescent="0.25">
      <c r="A22" s="2">
        <v>88</v>
      </c>
      <c r="B22" s="2" t="s">
        <v>20</v>
      </c>
      <c r="C22" s="38">
        <v>33</v>
      </c>
      <c r="D22" s="39">
        <v>2.7</v>
      </c>
      <c r="E22" s="39">
        <v>1.54</v>
      </c>
      <c r="F22" s="3" t="s">
        <v>27</v>
      </c>
      <c r="G22" s="2">
        <v>7</v>
      </c>
      <c r="H22" s="4">
        <v>35.700000000000003</v>
      </c>
      <c r="I22" s="4">
        <f t="shared" si="0"/>
        <v>5.1000000000000005</v>
      </c>
      <c r="J22" s="2">
        <v>7</v>
      </c>
      <c r="K22" s="4">
        <v>130.69999999999999</v>
      </c>
      <c r="L22" s="4">
        <f t="shared" si="1"/>
        <v>18.671428571428571</v>
      </c>
      <c r="N22" s="2">
        <v>184.1</v>
      </c>
      <c r="O22" s="2">
        <v>26.300000000000004</v>
      </c>
      <c r="P22" s="2">
        <v>42</v>
      </c>
      <c r="Q22" s="2">
        <f t="shared" si="2"/>
        <v>266.10644257703075</v>
      </c>
      <c r="R22" s="4">
        <f t="shared" si="3"/>
        <v>13.571428571428569</v>
      </c>
      <c r="S22" s="4">
        <f t="shared" si="4"/>
        <v>0.32312925170068024</v>
      </c>
      <c r="T22" s="4">
        <f t="shared" si="5"/>
        <v>94.999999999999986</v>
      </c>
      <c r="U22" s="4">
        <f t="shared" si="6"/>
        <v>1.9378947368421058</v>
      </c>
      <c r="V22" s="8">
        <f t="shared" si="7"/>
        <v>100</v>
      </c>
    </row>
    <row r="23" spans="1:22" x14ac:dyDescent="0.25">
      <c r="A23" s="2">
        <v>90</v>
      </c>
      <c r="B23" s="2" t="s">
        <v>20</v>
      </c>
      <c r="C23" s="38">
        <v>33</v>
      </c>
      <c r="D23" s="39">
        <v>2.7</v>
      </c>
      <c r="E23" s="39">
        <v>1.54</v>
      </c>
      <c r="F23" s="3" t="s">
        <v>27</v>
      </c>
      <c r="G23" s="2">
        <v>7</v>
      </c>
      <c r="H23" s="4">
        <v>36.9</v>
      </c>
      <c r="I23" s="4">
        <f t="shared" si="0"/>
        <v>5.2714285714285714</v>
      </c>
      <c r="J23" s="2">
        <v>7</v>
      </c>
      <c r="K23" s="4">
        <v>135.1</v>
      </c>
      <c r="L23" s="4">
        <f t="shared" si="1"/>
        <v>19.3</v>
      </c>
      <c r="N23" s="2">
        <v>184.1</v>
      </c>
      <c r="O23" s="2">
        <v>26.300000000000004</v>
      </c>
      <c r="P23" s="2">
        <v>42</v>
      </c>
      <c r="Q23" s="2">
        <f t="shared" si="2"/>
        <v>266.12466124661245</v>
      </c>
      <c r="R23" s="4">
        <f t="shared" si="3"/>
        <v>14.028571428571428</v>
      </c>
      <c r="S23" s="4">
        <f t="shared" si="4"/>
        <v>0.33401360544217684</v>
      </c>
      <c r="T23" s="4">
        <f t="shared" si="5"/>
        <v>98.199999999999989</v>
      </c>
      <c r="U23" s="4">
        <f t="shared" si="6"/>
        <v>1.8747454175152753</v>
      </c>
      <c r="V23" s="8">
        <f t="shared" si="7"/>
        <v>100</v>
      </c>
    </row>
    <row r="24" spans="1:22" x14ac:dyDescent="0.25">
      <c r="A24" s="2">
        <v>111</v>
      </c>
      <c r="B24" s="2" t="s">
        <v>20</v>
      </c>
      <c r="C24" s="38">
        <v>33</v>
      </c>
      <c r="D24" s="39">
        <v>2.7</v>
      </c>
      <c r="E24" s="39">
        <v>1.54</v>
      </c>
      <c r="F24" s="3" t="s">
        <v>27</v>
      </c>
      <c r="G24" s="2">
        <v>7</v>
      </c>
      <c r="H24" s="4">
        <v>34</v>
      </c>
      <c r="I24" s="4">
        <f t="shared" si="0"/>
        <v>4.8571428571428568</v>
      </c>
      <c r="J24" s="2">
        <v>7</v>
      </c>
      <c r="K24" s="4">
        <v>105.2</v>
      </c>
      <c r="L24" s="4">
        <f t="shared" si="1"/>
        <v>15.028571428571428</v>
      </c>
      <c r="N24" s="2">
        <v>187.1</v>
      </c>
      <c r="O24" s="2">
        <v>26.728571428571431</v>
      </c>
      <c r="P24" s="2">
        <f>43</f>
        <v>43</v>
      </c>
      <c r="Q24" s="2">
        <f t="shared" si="2"/>
        <v>209.41176470588238</v>
      </c>
      <c r="R24" s="4">
        <f t="shared" si="3"/>
        <v>10.171428571428571</v>
      </c>
      <c r="S24" s="4">
        <f t="shared" si="4"/>
        <v>0.23654485049833884</v>
      </c>
      <c r="T24" s="4">
        <f t="shared" si="5"/>
        <v>71.2</v>
      </c>
      <c r="U24" s="4">
        <f t="shared" si="6"/>
        <v>2.6278089887640452</v>
      </c>
      <c r="V24" s="8">
        <f t="shared" si="7"/>
        <v>100</v>
      </c>
    </row>
    <row r="25" spans="1:22" x14ac:dyDescent="0.25">
      <c r="A25" s="2">
        <v>125</v>
      </c>
      <c r="B25" s="2" t="s">
        <v>20</v>
      </c>
      <c r="C25" s="38">
        <v>33</v>
      </c>
      <c r="D25" s="39">
        <v>2.7</v>
      </c>
      <c r="E25" s="39">
        <v>1.54</v>
      </c>
      <c r="F25" s="3" t="s">
        <v>27</v>
      </c>
      <c r="G25" s="2">
        <v>7</v>
      </c>
      <c r="H25" s="4">
        <v>34.200000000000003</v>
      </c>
      <c r="I25" s="4">
        <f t="shared" si="0"/>
        <v>4.8857142857142861</v>
      </c>
      <c r="J25" s="2">
        <v>7</v>
      </c>
      <c r="K25" s="4">
        <v>137.1</v>
      </c>
      <c r="L25" s="4">
        <f t="shared" si="1"/>
        <v>19.585714285714285</v>
      </c>
      <c r="N25" s="2">
        <v>187.1</v>
      </c>
      <c r="O25" s="2">
        <v>26.728571428571431</v>
      </c>
      <c r="P25" s="2">
        <f>43</f>
        <v>43</v>
      </c>
      <c r="Q25" s="2">
        <f t="shared" si="2"/>
        <v>300.87719298245611</v>
      </c>
      <c r="R25" s="4">
        <f t="shared" si="3"/>
        <v>14.7</v>
      </c>
      <c r="S25" s="4">
        <f t="shared" si="4"/>
        <v>0.34186046511627904</v>
      </c>
      <c r="T25" s="4">
        <f t="shared" si="5"/>
        <v>102.89999999999999</v>
      </c>
      <c r="U25" s="4">
        <f t="shared" si="6"/>
        <v>1.818270165208941</v>
      </c>
      <c r="V25" s="8">
        <f t="shared" si="7"/>
        <v>100</v>
      </c>
    </row>
    <row r="26" spans="1:22" x14ac:dyDescent="0.25">
      <c r="A26" s="2">
        <v>14</v>
      </c>
      <c r="B26" s="2" t="s">
        <v>13</v>
      </c>
      <c r="C26" s="38">
        <v>40</v>
      </c>
      <c r="D26" s="39">
        <v>2.5099999999999998</v>
      </c>
      <c r="E26" s="39">
        <v>1.36</v>
      </c>
      <c r="F26" s="5" t="s">
        <v>28</v>
      </c>
      <c r="G26" s="2">
        <v>7</v>
      </c>
      <c r="H26" s="4">
        <v>37.6</v>
      </c>
      <c r="I26" s="4">
        <f t="shared" si="0"/>
        <v>5.3714285714285719</v>
      </c>
      <c r="J26" s="2">
        <v>7</v>
      </c>
      <c r="K26" s="4">
        <v>121.7</v>
      </c>
      <c r="L26" s="4">
        <f t="shared" si="1"/>
        <v>17.385714285714286</v>
      </c>
      <c r="N26" s="2">
        <v>184.1</v>
      </c>
      <c r="O26" s="2">
        <v>26.300000000000004</v>
      </c>
      <c r="P26" s="2">
        <v>42</v>
      </c>
      <c r="Q26" s="2">
        <f t="shared" si="2"/>
        <v>223.67021276595742</v>
      </c>
      <c r="R26" s="4">
        <f t="shared" si="3"/>
        <v>12.014285714285714</v>
      </c>
      <c r="S26" s="4">
        <f t="shared" si="4"/>
        <v>0.28605442176870749</v>
      </c>
      <c r="T26" s="4">
        <f t="shared" si="5"/>
        <v>84.1</v>
      </c>
      <c r="U26" s="4">
        <f t="shared" si="6"/>
        <v>2.189060642092747</v>
      </c>
      <c r="V26" s="8">
        <f t="shared" si="7"/>
        <v>100</v>
      </c>
    </row>
    <row r="27" spans="1:22" x14ac:dyDescent="0.25">
      <c r="A27" s="2">
        <v>31</v>
      </c>
      <c r="B27" s="2" t="s">
        <v>13</v>
      </c>
      <c r="C27" s="38">
        <v>40</v>
      </c>
      <c r="D27" s="39">
        <v>2.5099999999999998</v>
      </c>
      <c r="E27" s="39">
        <v>1.36</v>
      </c>
      <c r="F27" s="5" t="s">
        <v>28</v>
      </c>
      <c r="G27" s="2">
        <v>7</v>
      </c>
      <c r="H27" s="4">
        <v>31.7</v>
      </c>
      <c r="I27" s="4">
        <f t="shared" si="0"/>
        <v>4.5285714285714285</v>
      </c>
      <c r="J27" s="2">
        <v>7</v>
      </c>
      <c r="K27" s="4">
        <v>110.9</v>
      </c>
      <c r="L27" s="4">
        <f t="shared" si="1"/>
        <v>15.842857142857143</v>
      </c>
      <c r="N27" s="2">
        <v>184.1</v>
      </c>
      <c r="O27" s="2">
        <v>26.300000000000004</v>
      </c>
      <c r="P27" s="2">
        <v>42</v>
      </c>
      <c r="Q27" s="2">
        <f t="shared" si="2"/>
        <v>249.8422712933754</v>
      </c>
      <c r="R27" s="4">
        <f t="shared" si="3"/>
        <v>11.314285714285715</v>
      </c>
      <c r="S27" s="4">
        <f t="shared" si="4"/>
        <v>0.26938775510204083</v>
      </c>
      <c r="T27" s="4">
        <f t="shared" si="5"/>
        <v>79.2</v>
      </c>
      <c r="U27" s="4">
        <f t="shared" si="6"/>
        <v>2.3244949494949498</v>
      </c>
      <c r="V27" s="8">
        <f t="shared" si="7"/>
        <v>100</v>
      </c>
    </row>
    <row r="28" spans="1:22" x14ac:dyDescent="0.25">
      <c r="A28" s="2">
        <v>59</v>
      </c>
      <c r="B28" s="2" t="s">
        <v>13</v>
      </c>
      <c r="C28" s="38">
        <v>40</v>
      </c>
      <c r="D28" s="39">
        <v>2.5099999999999998</v>
      </c>
      <c r="E28" s="39">
        <v>1.36</v>
      </c>
      <c r="F28" s="5" t="s">
        <v>28</v>
      </c>
      <c r="G28" s="2">
        <v>7</v>
      </c>
      <c r="H28" s="4">
        <v>38.5</v>
      </c>
      <c r="I28" s="4">
        <f t="shared" si="0"/>
        <v>5.5</v>
      </c>
      <c r="J28" s="2">
        <v>6</v>
      </c>
      <c r="K28" s="4">
        <v>88.7</v>
      </c>
      <c r="L28" s="4">
        <f t="shared" si="1"/>
        <v>14.783333333333333</v>
      </c>
      <c r="N28" s="2">
        <v>166.6</v>
      </c>
      <c r="O28" s="2">
        <v>26.75238095238096</v>
      </c>
      <c r="P28" s="2">
        <f>43</f>
        <v>43</v>
      </c>
      <c r="Q28" s="2">
        <f t="shared" si="2"/>
        <v>168.78787878787878</v>
      </c>
      <c r="R28" s="4">
        <f t="shared" si="3"/>
        <v>9.2833333333333332</v>
      </c>
      <c r="S28" s="4">
        <f t="shared" si="4"/>
        <v>0.21589147286821705</v>
      </c>
      <c r="T28" s="4">
        <f t="shared" si="5"/>
        <v>50.2</v>
      </c>
      <c r="U28" s="4">
        <f t="shared" si="6"/>
        <v>2.8817645550141071</v>
      </c>
      <c r="V28" s="8">
        <f t="shared" si="7"/>
        <v>85.714285714285708</v>
      </c>
    </row>
    <row r="29" spans="1:22" x14ac:dyDescent="0.25">
      <c r="A29" s="2">
        <v>66</v>
      </c>
      <c r="B29" s="2" t="s">
        <v>13</v>
      </c>
      <c r="C29" s="38">
        <v>40</v>
      </c>
      <c r="D29" s="39">
        <v>2.5099999999999998</v>
      </c>
      <c r="E29" s="39">
        <v>1.36</v>
      </c>
      <c r="F29" s="5" t="s">
        <v>28</v>
      </c>
      <c r="G29" s="2">
        <v>7</v>
      </c>
      <c r="H29" s="4">
        <v>35.4</v>
      </c>
      <c r="I29" s="4">
        <f t="shared" si="0"/>
        <v>5.0571428571428569</v>
      </c>
      <c r="J29" s="2">
        <v>7</v>
      </c>
      <c r="K29" s="4">
        <v>96.2</v>
      </c>
      <c r="L29" s="4">
        <f t="shared" si="1"/>
        <v>13.742857142857144</v>
      </c>
      <c r="N29" s="2">
        <v>187.1</v>
      </c>
      <c r="O29" s="2">
        <v>26.728571428571431</v>
      </c>
      <c r="P29" s="2">
        <f>43</f>
        <v>43</v>
      </c>
      <c r="Q29" s="2">
        <f t="shared" si="2"/>
        <v>171.75141242937858</v>
      </c>
      <c r="R29" s="4">
        <f t="shared" si="3"/>
        <v>8.6857142857142868</v>
      </c>
      <c r="S29" s="4">
        <f t="shared" si="4"/>
        <v>0.20199335548172759</v>
      </c>
      <c r="T29" s="4">
        <f t="shared" si="5"/>
        <v>60.800000000000004</v>
      </c>
      <c r="U29" s="4">
        <f t="shared" si="6"/>
        <v>3.0773026315789473</v>
      </c>
      <c r="V29" s="8">
        <f t="shared" si="7"/>
        <v>100</v>
      </c>
    </row>
    <row r="30" spans="1:22" x14ac:dyDescent="0.25">
      <c r="A30" s="2">
        <v>78</v>
      </c>
      <c r="B30" s="2" t="s">
        <v>13</v>
      </c>
      <c r="C30" s="38">
        <v>40</v>
      </c>
      <c r="D30" s="39">
        <v>2.5099999999999998</v>
      </c>
      <c r="E30" s="39">
        <v>1.36</v>
      </c>
      <c r="F30" s="5" t="s">
        <v>28</v>
      </c>
      <c r="G30" s="2">
        <v>7</v>
      </c>
      <c r="H30" s="4">
        <v>36.4</v>
      </c>
      <c r="I30" s="4">
        <f t="shared" si="0"/>
        <v>5.2</v>
      </c>
      <c r="J30" s="2">
        <v>6</v>
      </c>
      <c r="K30" s="4">
        <v>99.3</v>
      </c>
      <c r="L30" s="4">
        <f t="shared" si="1"/>
        <v>16.55</v>
      </c>
      <c r="M30" s="2">
        <v>1</v>
      </c>
      <c r="N30" s="2">
        <v>184.1</v>
      </c>
      <c r="O30" s="2">
        <v>26.300000000000004</v>
      </c>
      <c r="P30" s="2">
        <v>42</v>
      </c>
      <c r="Q30" s="2">
        <f t="shared" si="2"/>
        <v>218.2692307692308</v>
      </c>
      <c r="R30" s="4">
        <f t="shared" si="3"/>
        <v>11.350000000000001</v>
      </c>
      <c r="S30" s="4">
        <f t="shared" si="4"/>
        <v>0.27023809523809528</v>
      </c>
      <c r="T30" s="4">
        <f t="shared" si="5"/>
        <v>62.9</v>
      </c>
      <c r="U30" s="4">
        <f t="shared" si="6"/>
        <v>2.3171806167400884</v>
      </c>
      <c r="V30" s="8">
        <f t="shared" si="7"/>
        <v>85.714285714285708</v>
      </c>
    </row>
    <row r="31" spans="1:22" x14ac:dyDescent="0.25">
      <c r="A31" s="2">
        <v>97</v>
      </c>
      <c r="B31" s="2" t="s">
        <v>13</v>
      </c>
      <c r="C31" s="38">
        <v>40</v>
      </c>
      <c r="D31" s="39">
        <v>2.5099999999999998</v>
      </c>
      <c r="E31" s="39">
        <v>1.36</v>
      </c>
      <c r="F31" s="5" t="s">
        <v>28</v>
      </c>
      <c r="G31" s="2">
        <v>7</v>
      </c>
      <c r="H31" s="4">
        <v>35.200000000000003</v>
      </c>
      <c r="I31" s="4">
        <f t="shared" si="0"/>
        <v>5.0285714285714294</v>
      </c>
      <c r="J31" s="2">
        <v>7</v>
      </c>
      <c r="K31" s="4">
        <v>109.2</v>
      </c>
      <c r="L31" s="4">
        <f t="shared" si="1"/>
        <v>15.6</v>
      </c>
      <c r="N31" s="2">
        <v>168.6</v>
      </c>
      <c r="O31" s="2">
        <v>24.085714285714282</v>
      </c>
      <c r="P31" s="2">
        <v>42</v>
      </c>
      <c r="Q31" s="2">
        <f t="shared" si="2"/>
        <v>210.22727272727266</v>
      </c>
      <c r="R31" s="4">
        <f t="shared" si="3"/>
        <v>10.571428571428569</v>
      </c>
      <c r="S31" s="4">
        <f t="shared" si="4"/>
        <v>0.25170068027210879</v>
      </c>
      <c r="T31" s="4">
        <f t="shared" si="5"/>
        <v>74</v>
      </c>
      <c r="U31" s="4">
        <f t="shared" si="6"/>
        <v>2.2783783783783784</v>
      </c>
      <c r="V31" s="8">
        <f t="shared" si="7"/>
        <v>100</v>
      </c>
    </row>
    <row r="32" spans="1:22" x14ac:dyDescent="0.25">
      <c r="A32" s="2">
        <v>135</v>
      </c>
      <c r="B32" s="2" t="s">
        <v>13</v>
      </c>
      <c r="C32" s="38">
        <v>40</v>
      </c>
      <c r="D32" s="39">
        <v>2.5099999999999998</v>
      </c>
      <c r="E32" s="39">
        <v>1.36</v>
      </c>
      <c r="F32" s="5" t="s">
        <v>28</v>
      </c>
      <c r="G32" s="2">
        <v>7</v>
      </c>
      <c r="H32" s="4">
        <v>37.700000000000003</v>
      </c>
      <c r="I32" s="4">
        <f t="shared" si="0"/>
        <v>5.3857142857142861</v>
      </c>
      <c r="J32" s="2">
        <v>7</v>
      </c>
      <c r="K32" s="4">
        <v>121.1</v>
      </c>
      <c r="L32" s="4">
        <f t="shared" si="1"/>
        <v>17.3</v>
      </c>
      <c r="N32" s="2">
        <v>187.1</v>
      </c>
      <c r="O32" s="2">
        <v>26.728571428571431</v>
      </c>
      <c r="P32" s="2">
        <f>43</f>
        <v>43</v>
      </c>
      <c r="Q32" s="2">
        <f t="shared" si="2"/>
        <v>221.22015915119363</v>
      </c>
      <c r="R32" s="4">
        <f t="shared" si="3"/>
        <v>11.914285714285715</v>
      </c>
      <c r="S32" s="4">
        <f t="shared" si="4"/>
        <v>0.27707641196013288</v>
      </c>
      <c r="T32" s="4">
        <f t="shared" si="5"/>
        <v>83.399999999999991</v>
      </c>
      <c r="U32" s="4">
        <f t="shared" si="6"/>
        <v>2.2434052757793768</v>
      </c>
      <c r="V32" s="8">
        <f t="shared" si="7"/>
        <v>100</v>
      </c>
    </row>
    <row r="33" spans="1:22" x14ac:dyDescent="0.25">
      <c r="A33" s="2">
        <v>138</v>
      </c>
      <c r="B33" s="2" t="s">
        <v>13</v>
      </c>
      <c r="C33" s="38">
        <v>40</v>
      </c>
      <c r="D33" s="39">
        <v>2.5099999999999998</v>
      </c>
      <c r="E33" s="39">
        <v>1.36</v>
      </c>
      <c r="F33" s="5" t="s">
        <v>28</v>
      </c>
      <c r="G33" s="2">
        <v>7</v>
      </c>
      <c r="H33" s="4">
        <v>33.9</v>
      </c>
      <c r="I33" s="4">
        <f t="shared" si="0"/>
        <v>4.8428571428571425</v>
      </c>
      <c r="J33" s="2">
        <v>7</v>
      </c>
      <c r="K33" s="4">
        <v>123.4</v>
      </c>
      <c r="L33" s="4">
        <f t="shared" si="1"/>
        <v>17.62857142857143</v>
      </c>
      <c r="N33" s="2">
        <v>187.1</v>
      </c>
      <c r="O33" s="2">
        <v>26.728571428571431</v>
      </c>
      <c r="P33" s="2">
        <f>43</f>
        <v>43</v>
      </c>
      <c r="Q33" s="2">
        <f t="shared" si="2"/>
        <v>264.0117994100296</v>
      </c>
      <c r="R33" s="4">
        <f t="shared" si="3"/>
        <v>12.785714285714288</v>
      </c>
      <c r="S33" s="4">
        <f t="shared" si="4"/>
        <v>0.29734219269102996</v>
      </c>
      <c r="T33" s="4">
        <f t="shared" si="5"/>
        <v>89.5</v>
      </c>
      <c r="U33" s="4">
        <f t="shared" si="6"/>
        <v>2.0905027932960891</v>
      </c>
      <c r="V33" s="8">
        <f t="shared" si="7"/>
        <v>100</v>
      </c>
    </row>
    <row r="34" spans="1:22" x14ac:dyDescent="0.25">
      <c r="A34" s="2">
        <v>3</v>
      </c>
      <c r="B34" s="2" t="s">
        <v>5</v>
      </c>
      <c r="C34" s="38">
        <v>35</v>
      </c>
      <c r="D34" s="39">
        <v>2.91</v>
      </c>
      <c r="E34" s="39">
        <v>1.08</v>
      </c>
      <c r="F34" s="5" t="s">
        <v>29</v>
      </c>
      <c r="G34" s="2">
        <v>7</v>
      </c>
      <c r="H34" s="4">
        <v>38</v>
      </c>
      <c r="I34" s="4">
        <f t="shared" ref="I34:I65" si="8">H34/G34</f>
        <v>5.4285714285714288</v>
      </c>
      <c r="J34" s="2">
        <v>6</v>
      </c>
      <c r="K34" s="4">
        <v>94.4</v>
      </c>
      <c r="L34" s="4">
        <f t="shared" ref="L34:L65" si="9">K34/J34</f>
        <v>15.733333333333334</v>
      </c>
      <c r="M34" s="2">
        <v>1</v>
      </c>
      <c r="N34" s="2">
        <v>184.1</v>
      </c>
      <c r="O34" s="2">
        <v>26.300000000000004</v>
      </c>
      <c r="P34" s="2">
        <v>42</v>
      </c>
      <c r="Q34" s="2">
        <f t="shared" ref="Q34:Q65" si="10">(L34-I34)/I34*100</f>
        <v>189.8245614035088</v>
      </c>
      <c r="R34" s="4">
        <f t="shared" ref="R34:R65" si="11">L34-I34</f>
        <v>10.304761904761905</v>
      </c>
      <c r="S34" s="4">
        <f t="shared" ref="S34:S65" si="12">(L34-I34)/P34</f>
        <v>0.24535147392290252</v>
      </c>
      <c r="T34" s="4">
        <f t="shared" ref="T34:T65" si="13">K34-H34</f>
        <v>56.400000000000006</v>
      </c>
      <c r="U34" s="4">
        <f t="shared" ref="U34:U65" si="14">O34/R34</f>
        <v>2.5522181146025882</v>
      </c>
      <c r="V34" s="8">
        <f t="shared" ref="V34:V65" si="15">(J34*100)/G34</f>
        <v>85.714285714285708</v>
      </c>
    </row>
    <row r="35" spans="1:22" x14ac:dyDescent="0.25">
      <c r="A35" s="2">
        <v>21</v>
      </c>
      <c r="B35" s="2" t="s">
        <v>5</v>
      </c>
      <c r="C35" s="38">
        <v>35</v>
      </c>
      <c r="D35" s="39">
        <v>2.91</v>
      </c>
      <c r="E35" s="39">
        <v>1.08</v>
      </c>
      <c r="F35" s="5" t="s">
        <v>29</v>
      </c>
      <c r="G35" s="2">
        <v>7</v>
      </c>
      <c r="H35" s="4">
        <v>36.4</v>
      </c>
      <c r="I35" s="4">
        <f t="shared" si="8"/>
        <v>5.2</v>
      </c>
      <c r="J35" s="2">
        <v>7</v>
      </c>
      <c r="K35" s="4">
        <v>96.5</v>
      </c>
      <c r="L35" s="4">
        <f t="shared" si="9"/>
        <v>13.785714285714286</v>
      </c>
      <c r="N35" s="2">
        <v>184.1</v>
      </c>
      <c r="O35" s="2">
        <v>26.300000000000004</v>
      </c>
      <c r="P35" s="2">
        <v>42</v>
      </c>
      <c r="Q35" s="2">
        <f t="shared" si="10"/>
        <v>165.1098901098901</v>
      </c>
      <c r="R35" s="4">
        <f t="shared" si="11"/>
        <v>8.5857142857142854</v>
      </c>
      <c r="S35" s="4">
        <f t="shared" si="12"/>
        <v>0.20442176870748299</v>
      </c>
      <c r="T35" s="4">
        <f t="shared" si="13"/>
        <v>60.1</v>
      </c>
      <c r="U35" s="4">
        <f t="shared" si="14"/>
        <v>3.0632279534109821</v>
      </c>
      <c r="V35" s="8">
        <f t="shared" si="15"/>
        <v>100</v>
      </c>
    </row>
    <row r="36" spans="1:22" x14ac:dyDescent="0.25">
      <c r="A36" s="2">
        <v>50</v>
      </c>
      <c r="B36" s="2" t="s">
        <v>5</v>
      </c>
      <c r="C36" s="38">
        <v>35</v>
      </c>
      <c r="D36" s="39">
        <v>2.91</v>
      </c>
      <c r="E36" s="39">
        <v>1.08</v>
      </c>
      <c r="F36" s="5" t="s">
        <v>29</v>
      </c>
      <c r="G36" s="2">
        <v>7</v>
      </c>
      <c r="H36" s="4">
        <v>34.4</v>
      </c>
      <c r="I36" s="4">
        <f t="shared" si="8"/>
        <v>4.9142857142857137</v>
      </c>
      <c r="J36" s="2">
        <v>7</v>
      </c>
      <c r="K36" s="4">
        <v>108.8</v>
      </c>
      <c r="L36" s="4">
        <f t="shared" si="9"/>
        <v>15.542857142857143</v>
      </c>
      <c r="N36" s="2">
        <v>187.1</v>
      </c>
      <c r="O36" s="2">
        <v>26.728571428571431</v>
      </c>
      <c r="P36" s="2">
        <f>43</f>
        <v>43</v>
      </c>
      <c r="Q36" s="2">
        <f t="shared" si="10"/>
        <v>216.27906976744194</v>
      </c>
      <c r="R36" s="4">
        <f t="shared" si="11"/>
        <v>10.62857142857143</v>
      </c>
      <c r="S36" s="4">
        <f t="shared" si="12"/>
        <v>0.24717607973421929</v>
      </c>
      <c r="T36" s="4">
        <f t="shared" si="13"/>
        <v>74.400000000000006</v>
      </c>
      <c r="U36" s="4">
        <f t="shared" si="14"/>
        <v>2.514784946236559</v>
      </c>
      <c r="V36" s="8">
        <f t="shared" si="15"/>
        <v>100</v>
      </c>
    </row>
    <row r="37" spans="1:22" x14ac:dyDescent="0.25">
      <c r="A37" s="2">
        <v>72</v>
      </c>
      <c r="B37" s="2" t="s">
        <v>5</v>
      </c>
      <c r="C37" s="38">
        <v>35</v>
      </c>
      <c r="D37" s="39">
        <v>2.91</v>
      </c>
      <c r="E37" s="39">
        <v>1.08</v>
      </c>
      <c r="F37" s="5" t="s">
        <v>29</v>
      </c>
      <c r="G37" s="2">
        <v>7</v>
      </c>
      <c r="H37" s="4">
        <v>38.1</v>
      </c>
      <c r="I37" s="4">
        <f t="shared" si="8"/>
        <v>5.4428571428571431</v>
      </c>
      <c r="J37" s="2">
        <v>7</v>
      </c>
      <c r="K37" s="4">
        <v>116</v>
      </c>
      <c r="L37" s="4">
        <f t="shared" si="9"/>
        <v>16.571428571428573</v>
      </c>
      <c r="N37" s="2">
        <v>187.1</v>
      </c>
      <c r="O37" s="2">
        <v>26.728571428571431</v>
      </c>
      <c r="P37" s="2">
        <f>43</f>
        <v>43</v>
      </c>
      <c r="Q37" s="2">
        <f t="shared" si="10"/>
        <v>204.46194225721786</v>
      </c>
      <c r="R37" s="4">
        <f t="shared" si="11"/>
        <v>11.12857142857143</v>
      </c>
      <c r="S37" s="4">
        <f t="shared" si="12"/>
        <v>0.2588039867109635</v>
      </c>
      <c r="T37" s="4">
        <f t="shared" si="13"/>
        <v>77.900000000000006</v>
      </c>
      <c r="U37" s="4">
        <f t="shared" si="14"/>
        <v>2.4017971758664953</v>
      </c>
      <c r="V37" s="8">
        <f t="shared" si="15"/>
        <v>100</v>
      </c>
    </row>
    <row r="38" spans="1:22" x14ac:dyDescent="0.25">
      <c r="A38" s="2">
        <v>80</v>
      </c>
      <c r="B38" s="2" t="s">
        <v>5</v>
      </c>
      <c r="C38" s="38">
        <v>35</v>
      </c>
      <c r="D38" s="39">
        <v>2.91</v>
      </c>
      <c r="E38" s="39">
        <v>1.08</v>
      </c>
      <c r="F38" s="5" t="s">
        <v>29</v>
      </c>
      <c r="G38" s="2">
        <v>7</v>
      </c>
      <c r="H38" s="4">
        <v>34.700000000000003</v>
      </c>
      <c r="I38" s="4">
        <f t="shared" si="8"/>
        <v>4.9571428571428573</v>
      </c>
      <c r="J38" s="2">
        <v>7</v>
      </c>
      <c r="K38" s="4">
        <v>98.7</v>
      </c>
      <c r="L38" s="4">
        <f t="shared" si="9"/>
        <v>14.1</v>
      </c>
      <c r="N38" s="2">
        <v>184.1</v>
      </c>
      <c r="O38" s="2">
        <v>26.300000000000004</v>
      </c>
      <c r="P38" s="2">
        <v>42</v>
      </c>
      <c r="Q38" s="2">
        <f t="shared" si="10"/>
        <v>184.43804034582132</v>
      </c>
      <c r="R38" s="4">
        <f t="shared" si="11"/>
        <v>9.1428571428571423</v>
      </c>
      <c r="S38" s="4">
        <f t="shared" si="12"/>
        <v>0.21768707482993196</v>
      </c>
      <c r="T38" s="4">
        <f t="shared" si="13"/>
        <v>64</v>
      </c>
      <c r="U38" s="4">
        <f t="shared" si="14"/>
        <v>2.8765625000000008</v>
      </c>
      <c r="V38" s="8">
        <f t="shared" si="15"/>
        <v>100</v>
      </c>
    </row>
    <row r="39" spans="1:22" x14ac:dyDescent="0.25">
      <c r="A39" s="2">
        <v>106</v>
      </c>
      <c r="B39" s="2" t="s">
        <v>5</v>
      </c>
      <c r="C39" s="38">
        <v>35</v>
      </c>
      <c r="D39" s="39">
        <v>2.91</v>
      </c>
      <c r="E39" s="39">
        <v>1.08</v>
      </c>
      <c r="F39" s="5" t="s">
        <v>29</v>
      </c>
      <c r="G39" s="2">
        <v>7</v>
      </c>
      <c r="H39" s="4">
        <v>35.9</v>
      </c>
      <c r="I39" s="4">
        <f t="shared" si="8"/>
        <v>5.1285714285714281</v>
      </c>
      <c r="J39" s="2">
        <v>6</v>
      </c>
      <c r="K39" s="4">
        <v>94.2</v>
      </c>
      <c r="L39" s="4">
        <f t="shared" si="9"/>
        <v>15.700000000000001</v>
      </c>
      <c r="M39" s="2">
        <v>1</v>
      </c>
      <c r="N39" s="2">
        <v>184.1</v>
      </c>
      <c r="O39" s="2">
        <v>26.300000000000004</v>
      </c>
      <c r="P39" s="2">
        <v>42</v>
      </c>
      <c r="Q39" s="2">
        <f t="shared" si="10"/>
        <v>206.1281337047354</v>
      </c>
      <c r="R39" s="4">
        <f t="shared" si="11"/>
        <v>10.571428571428573</v>
      </c>
      <c r="S39" s="4">
        <f t="shared" si="12"/>
        <v>0.2517006802721089</v>
      </c>
      <c r="T39" s="4">
        <f t="shared" si="13"/>
        <v>58.300000000000004</v>
      </c>
      <c r="U39" s="4">
        <f t="shared" si="14"/>
        <v>2.4878378378378381</v>
      </c>
      <c r="V39" s="8">
        <f t="shared" si="15"/>
        <v>85.714285714285708</v>
      </c>
    </row>
    <row r="40" spans="1:22" x14ac:dyDescent="0.25">
      <c r="A40" s="2">
        <v>109</v>
      </c>
      <c r="B40" s="2" t="s">
        <v>5</v>
      </c>
      <c r="C40" s="38">
        <v>35</v>
      </c>
      <c r="D40" s="39">
        <v>2.91</v>
      </c>
      <c r="E40" s="39">
        <v>1.08</v>
      </c>
      <c r="F40" s="5" t="s">
        <v>29</v>
      </c>
      <c r="G40" s="2">
        <v>7</v>
      </c>
      <c r="H40" s="4">
        <v>36.200000000000003</v>
      </c>
      <c r="I40" s="4">
        <f t="shared" si="8"/>
        <v>5.1714285714285717</v>
      </c>
      <c r="J40" s="2">
        <v>6</v>
      </c>
      <c r="K40" s="4">
        <v>93.4</v>
      </c>
      <c r="L40" s="4">
        <f t="shared" si="9"/>
        <v>15.566666666666668</v>
      </c>
      <c r="M40" s="2">
        <v>1</v>
      </c>
      <c r="N40" s="2">
        <v>187.1</v>
      </c>
      <c r="O40" s="2">
        <v>26.728571428571431</v>
      </c>
      <c r="P40" s="2">
        <f>43</f>
        <v>43</v>
      </c>
      <c r="Q40" s="2">
        <f t="shared" si="10"/>
        <v>201.01289134438306</v>
      </c>
      <c r="R40" s="4">
        <f t="shared" si="11"/>
        <v>10.395238095238096</v>
      </c>
      <c r="S40" s="4">
        <f t="shared" si="12"/>
        <v>0.24174972314507198</v>
      </c>
      <c r="T40" s="4">
        <f t="shared" si="13"/>
        <v>57.2</v>
      </c>
      <c r="U40" s="4">
        <f t="shared" si="14"/>
        <v>2.571232249198351</v>
      </c>
      <c r="V40" s="8">
        <f t="shared" si="15"/>
        <v>85.714285714285708</v>
      </c>
    </row>
    <row r="41" spans="1:22" x14ac:dyDescent="0.25">
      <c r="A41" s="2">
        <v>117</v>
      </c>
      <c r="B41" s="2" t="s">
        <v>5</v>
      </c>
      <c r="C41" s="38">
        <v>35</v>
      </c>
      <c r="D41" s="39">
        <v>2.91</v>
      </c>
      <c r="E41" s="39">
        <v>1.08</v>
      </c>
      <c r="F41" s="5" t="s">
        <v>29</v>
      </c>
      <c r="G41" s="2">
        <v>7</v>
      </c>
      <c r="H41" s="4">
        <v>33.6</v>
      </c>
      <c r="I41" s="4">
        <f t="shared" si="8"/>
        <v>4.8</v>
      </c>
      <c r="J41" s="2">
        <v>7</v>
      </c>
      <c r="K41" s="4">
        <v>105.3</v>
      </c>
      <c r="L41" s="4">
        <f t="shared" si="9"/>
        <v>15.042857142857143</v>
      </c>
      <c r="N41" s="2">
        <v>187.1</v>
      </c>
      <c r="O41" s="2">
        <v>26.728571428571431</v>
      </c>
      <c r="P41" s="2">
        <f>43</f>
        <v>43</v>
      </c>
      <c r="Q41" s="2">
        <f t="shared" si="10"/>
        <v>213.39285714285717</v>
      </c>
      <c r="R41" s="4">
        <f t="shared" si="11"/>
        <v>10.242857142857144</v>
      </c>
      <c r="S41" s="4">
        <f t="shared" si="12"/>
        <v>0.23820598006644519</v>
      </c>
      <c r="T41" s="4">
        <f t="shared" si="13"/>
        <v>71.699999999999989</v>
      </c>
      <c r="U41" s="4">
        <f t="shared" si="14"/>
        <v>2.609483960948396</v>
      </c>
      <c r="V41" s="8">
        <f t="shared" si="15"/>
        <v>100</v>
      </c>
    </row>
    <row r="42" spans="1:22" x14ac:dyDescent="0.25">
      <c r="A42" s="2">
        <v>1</v>
      </c>
      <c r="B42" s="2" t="s">
        <v>3</v>
      </c>
      <c r="C42" s="38">
        <v>35</v>
      </c>
      <c r="D42" s="39">
        <v>3</v>
      </c>
      <c r="E42" s="39">
        <v>1.71</v>
      </c>
      <c r="F42" s="3" t="s">
        <v>30</v>
      </c>
      <c r="G42" s="2">
        <v>7</v>
      </c>
      <c r="H42" s="4">
        <v>35.5</v>
      </c>
      <c r="I42" s="4">
        <f t="shared" si="8"/>
        <v>5.0714285714285712</v>
      </c>
      <c r="J42" s="2">
        <v>7</v>
      </c>
      <c r="K42" s="4">
        <v>126.2</v>
      </c>
      <c r="L42" s="4">
        <f t="shared" si="9"/>
        <v>18.028571428571428</v>
      </c>
      <c r="N42" s="2">
        <v>184.1</v>
      </c>
      <c r="O42" s="2">
        <v>26.3</v>
      </c>
      <c r="P42" s="2">
        <v>42</v>
      </c>
      <c r="Q42" s="2">
        <f t="shared" si="10"/>
        <v>255.49295774647888</v>
      </c>
      <c r="R42" s="4">
        <f t="shared" si="11"/>
        <v>12.957142857142857</v>
      </c>
      <c r="S42" s="4">
        <f t="shared" si="12"/>
        <v>0.30850340136054422</v>
      </c>
      <c r="T42" s="4">
        <f t="shared" si="13"/>
        <v>90.7</v>
      </c>
      <c r="U42" s="4">
        <f t="shared" si="14"/>
        <v>2.029768467475193</v>
      </c>
      <c r="V42" s="8">
        <f t="shared" si="15"/>
        <v>100</v>
      </c>
    </row>
    <row r="43" spans="1:22" x14ac:dyDescent="0.25">
      <c r="A43" s="2">
        <v>10</v>
      </c>
      <c r="B43" s="2" t="s">
        <v>3</v>
      </c>
      <c r="C43" s="38">
        <v>35</v>
      </c>
      <c r="D43" s="39">
        <v>3</v>
      </c>
      <c r="E43" s="39">
        <v>1.71</v>
      </c>
      <c r="F43" s="3" t="s">
        <v>30</v>
      </c>
      <c r="G43" s="2">
        <v>7</v>
      </c>
      <c r="H43" s="4">
        <v>36.9</v>
      </c>
      <c r="I43" s="4">
        <f t="shared" si="8"/>
        <v>5.2714285714285714</v>
      </c>
      <c r="J43" s="2">
        <v>7</v>
      </c>
      <c r="K43" s="4">
        <v>132.30000000000001</v>
      </c>
      <c r="L43" s="4">
        <f t="shared" si="9"/>
        <v>18.900000000000002</v>
      </c>
      <c r="N43" s="2">
        <v>184.1</v>
      </c>
      <c r="O43" s="2">
        <v>26.300000000000004</v>
      </c>
      <c r="P43" s="2">
        <v>42</v>
      </c>
      <c r="Q43" s="2">
        <f t="shared" si="10"/>
        <v>258.53658536585368</v>
      </c>
      <c r="R43" s="4">
        <f t="shared" si="11"/>
        <v>13.62857142857143</v>
      </c>
      <c r="S43" s="4">
        <f t="shared" si="12"/>
        <v>0.32448979591836735</v>
      </c>
      <c r="T43" s="4">
        <f t="shared" si="13"/>
        <v>95.4</v>
      </c>
      <c r="U43" s="4">
        <f t="shared" si="14"/>
        <v>1.929769392033543</v>
      </c>
      <c r="V43" s="8">
        <f t="shared" si="15"/>
        <v>100</v>
      </c>
    </row>
    <row r="44" spans="1:22" x14ac:dyDescent="0.25">
      <c r="A44" s="2">
        <v>40</v>
      </c>
      <c r="B44" s="2" t="s">
        <v>3</v>
      </c>
      <c r="C44" s="38">
        <v>35</v>
      </c>
      <c r="D44" s="39">
        <v>3</v>
      </c>
      <c r="E44" s="39">
        <v>1.71</v>
      </c>
      <c r="F44" s="3" t="s">
        <v>30</v>
      </c>
      <c r="G44" s="2">
        <v>7</v>
      </c>
      <c r="H44" s="4">
        <v>36</v>
      </c>
      <c r="I44" s="4">
        <f t="shared" si="8"/>
        <v>5.1428571428571432</v>
      </c>
      <c r="J44" s="2">
        <v>7</v>
      </c>
      <c r="K44" s="4">
        <v>129.5</v>
      </c>
      <c r="L44" s="4">
        <f t="shared" si="9"/>
        <v>18.5</v>
      </c>
      <c r="N44" s="2">
        <v>187.1</v>
      </c>
      <c r="O44" s="2">
        <v>26.728571428571431</v>
      </c>
      <c r="P44" s="2">
        <f>43</f>
        <v>43</v>
      </c>
      <c r="Q44" s="2">
        <f t="shared" si="10"/>
        <v>259.72222222222223</v>
      </c>
      <c r="R44" s="4">
        <f t="shared" si="11"/>
        <v>13.357142857142858</v>
      </c>
      <c r="S44" s="4">
        <f t="shared" si="12"/>
        <v>0.31063122923588044</v>
      </c>
      <c r="T44" s="4">
        <f t="shared" si="13"/>
        <v>93.5</v>
      </c>
      <c r="U44" s="4">
        <f t="shared" si="14"/>
        <v>2.0010695187165775</v>
      </c>
      <c r="V44" s="8">
        <f t="shared" si="15"/>
        <v>100</v>
      </c>
    </row>
    <row r="45" spans="1:22" x14ac:dyDescent="0.25">
      <c r="A45" s="2">
        <v>67</v>
      </c>
      <c r="B45" s="2" t="s">
        <v>3</v>
      </c>
      <c r="C45" s="38">
        <v>35</v>
      </c>
      <c r="D45" s="39">
        <v>3</v>
      </c>
      <c r="E45" s="39">
        <v>1.71</v>
      </c>
      <c r="F45" s="3" t="s">
        <v>30</v>
      </c>
      <c r="G45" s="2">
        <v>7</v>
      </c>
      <c r="H45" s="4">
        <v>36.5</v>
      </c>
      <c r="I45" s="4">
        <f t="shared" si="8"/>
        <v>5.2142857142857144</v>
      </c>
      <c r="J45" s="2">
        <v>7</v>
      </c>
      <c r="K45" s="4">
        <v>115.6</v>
      </c>
      <c r="L45" s="4">
        <f t="shared" si="9"/>
        <v>16.514285714285712</v>
      </c>
      <c r="N45" s="2">
        <v>187.1</v>
      </c>
      <c r="O45" s="2">
        <v>26.728571428571431</v>
      </c>
      <c r="P45" s="2">
        <f>43</f>
        <v>43</v>
      </c>
      <c r="Q45" s="2">
        <f t="shared" si="10"/>
        <v>216.71232876712324</v>
      </c>
      <c r="R45" s="4">
        <f t="shared" si="11"/>
        <v>11.299999999999997</v>
      </c>
      <c r="S45" s="4">
        <f t="shared" si="12"/>
        <v>0.26279069767441854</v>
      </c>
      <c r="T45" s="4">
        <f t="shared" si="13"/>
        <v>79.099999999999994</v>
      </c>
      <c r="U45" s="4">
        <f t="shared" si="14"/>
        <v>2.3653603034134014</v>
      </c>
      <c r="V45" s="8">
        <f t="shared" si="15"/>
        <v>100</v>
      </c>
    </row>
    <row r="46" spans="1:22" x14ac:dyDescent="0.25">
      <c r="A46" s="2">
        <v>86</v>
      </c>
      <c r="B46" s="2" t="s">
        <v>3</v>
      </c>
      <c r="C46" s="38">
        <v>35</v>
      </c>
      <c r="D46" s="39">
        <v>3</v>
      </c>
      <c r="E46" s="39">
        <v>1.71</v>
      </c>
      <c r="F46" s="3" t="s">
        <v>30</v>
      </c>
      <c r="G46" s="2">
        <v>7</v>
      </c>
      <c r="H46" s="4">
        <v>37</v>
      </c>
      <c r="I46" s="4">
        <f t="shared" si="8"/>
        <v>5.2857142857142856</v>
      </c>
      <c r="J46" s="2">
        <v>7</v>
      </c>
      <c r="K46" s="4">
        <v>133.30000000000001</v>
      </c>
      <c r="L46" s="40">
        <f t="shared" si="9"/>
        <v>19.042857142857144</v>
      </c>
      <c r="N46" s="2">
        <v>184.1</v>
      </c>
      <c r="O46" s="2">
        <v>26.300000000000004</v>
      </c>
      <c r="P46" s="2">
        <v>42</v>
      </c>
      <c r="Q46" s="2">
        <f t="shared" si="10"/>
        <v>260.27027027027032</v>
      </c>
      <c r="R46" s="4">
        <f t="shared" si="11"/>
        <v>13.75714285714286</v>
      </c>
      <c r="S46" s="4">
        <f t="shared" si="12"/>
        <v>0.32755102040816331</v>
      </c>
      <c r="T46" s="4">
        <f t="shared" si="13"/>
        <v>96.300000000000011</v>
      </c>
      <c r="U46" s="4">
        <f t="shared" si="14"/>
        <v>1.9117341640706127</v>
      </c>
      <c r="V46" s="8">
        <f t="shared" si="15"/>
        <v>100</v>
      </c>
    </row>
    <row r="47" spans="1:22" x14ac:dyDescent="0.25">
      <c r="A47" s="2">
        <v>95</v>
      </c>
      <c r="B47" s="2" t="s">
        <v>3</v>
      </c>
      <c r="C47" s="38">
        <v>35</v>
      </c>
      <c r="D47" s="39">
        <v>3</v>
      </c>
      <c r="E47" s="39">
        <v>1.71</v>
      </c>
      <c r="F47" s="3" t="s">
        <v>30</v>
      </c>
      <c r="G47" s="2">
        <v>7</v>
      </c>
      <c r="H47" s="4">
        <v>34.200000000000003</v>
      </c>
      <c r="I47" s="4">
        <f t="shared" si="8"/>
        <v>4.8857142857142861</v>
      </c>
      <c r="J47" s="2">
        <v>7</v>
      </c>
      <c r="K47" s="4">
        <v>119.3</v>
      </c>
      <c r="L47" s="4">
        <f t="shared" si="9"/>
        <v>17.042857142857141</v>
      </c>
      <c r="N47" s="2">
        <v>184.1</v>
      </c>
      <c r="O47" s="2">
        <v>26.300000000000004</v>
      </c>
      <c r="P47" s="2">
        <v>42</v>
      </c>
      <c r="Q47" s="2">
        <f t="shared" si="10"/>
        <v>248.83040935672506</v>
      </c>
      <c r="R47" s="4">
        <f t="shared" si="11"/>
        <v>12.157142857142855</v>
      </c>
      <c r="S47" s="4">
        <f t="shared" si="12"/>
        <v>0.28945578231292513</v>
      </c>
      <c r="T47" s="4">
        <f t="shared" si="13"/>
        <v>85.1</v>
      </c>
      <c r="U47" s="4">
        <f t="shared" si="14"/>
        <v>2.1633372502937727</v>
      </c>
      <c r="V47" s="8">
        <f t="shared" si="15"/>
        <v>100</v>
      </c>
    </row>
    <row r="48" spans="1:22" x14ac:dyDescent="0.25">
      <c r="A48" s="2">
        <v>114</v>
      </c>
      <c r="B48" s="2" t="s">
        <v>3</v>
      </c>
      <c r="C48" s="38">
        <v>35</v>
      </c>
      <c r="D48" s="39">
        <v>3</v>
      </c>
      <c r="E48" s="39">
        <v>1.71</v>
      </c>
      <c r="F48" s="3" t="s">
        <v>30</v>
      </c>
      <c r="G48" s="2">
        <v>7</v>
      </c>
      <c r="H48" s="4">
        <v>32.700000000000003</v>
      </c>
      <c r="I48" s="4">
        <f t="shared" si="8"/>
        <v>4.6714285714285717</v>
      </c>
      <c r="J48" s="2">
        <v>7</v>
      </c>
      <c r="K48" s="4">
        <v>130.30000000000001</v>
      </c>
      <c r="L48" s="4">
        <f t="shared" si="9"/>
        <v>18.614285714285717</v>
      </c>
      <c r="N48" s="2">
        <v>187.1</v>
      </c>
      <c r="O48" s="2">
        <v>26.728571428571431</v>
      </c>
      <c r="P48" s="2">
        <f>43</f>
        <v>43</v>
      </c>
      <c r="Q48" s="2">
        <f t="shared" si="10"/>
        <v>298.47094801223244</v>
      </c>
      <c r="R48" s="4">
        <f t="shared" si="11"/>
        <v>13.942857142857147</v>
      </c>
      <c r="S48" s="4">
        <f t="shared" si="12"/>
        <v>0.32425249169435227</v>
      </c>
      <c r="T48" s="4">
        <f t="shared" si="13"/>
        <v>97.600000000000009</v>
      </c>
      <c r="U48" s="4">
        <f t="shared" si="14"/>
        <v>1.9170081967213111</v>
      </c>
      <c r="V48" s="8">
        <f t="shared" si="15"/>
        <v>100</v>
      </c>
    </row>
    <row r="49" spans="1:22" x14ac:dyDescent="0.25">
      <c r="A49" s="2">
        <v>119</v>
      </c>
      <c r="B49" s="2" t="s">
        <v>3</v>
      </c>
      <c r="C49" s="38">
        <v>35</v>
      </c>
      <c r="D49" s="39">
        <v>3</v>
      </c>
      <c r="E49" s="39">
        <v>1.71</v>
      </c>
      <c r="F49" s="3" t="s">
        <v>30</v>
      </c>
      <c r="G49" s="2">
        <v>7</v>
      </c>
      <c r="H49" s="4">
        <v>34.200000000000003</v>
      </c>
      <c r="I49" s="4">
        <f t="shared" si="8"/>
        <v>4.8857142857142861</v>
      </c>
      <c r="J49" s="2">
        <v>7</v>
      </c>
      <c r="K49" s="4">
        <v>132</v>
      </c>
      <c r="L49" s="4">
        <f t="shared" si="9"/>
        <v>18.857142857142858</v>
      </c>
      <c r="N49" s="2">
        <v>187.1</v>
      </c>
      <c r="O49" s="2">
        <v>26.728571428571431</v>
      </c>
      <c r="P49" s="2">
        <f>43</f>
        <v>43</v>
      </c>
      <c r="Q49" s="2">
        <f t="shared" si="10"/>
        <v>285.9649122807017</v>
      </c>
      <c r="R49" s="4">
        <f t="shared" si="11"/>
        <v>13.971428571428572</v>
      </c>
      <c r="S49" s="4">
        <f t="shared" si="12"/>
        <v>0.32491694352159467</v>
      </c>
      <c r="T49" s="4">
        <f t="shared" si="13"/>
        <v>97.8</v>
      </c>
      <c r="U49" s="4">
        <f t="shared" si="14"/>
        <v>1.9130879345603273</v>
      </c>
      <c r="V49" s="8">
        <f t="shared" si="15"/>
        <v>100</v>
      </c>
    </row>
    <row r="50" spans="1:22" x14ac:dyDescent="0.25">
      <c r="A50" s="2">
        <v>12</v>
      </c>
      <c r="B50" s="2" t="s">
        <v>11</v>
      </c>
      <c r="C50" s="38">
        <v>40</v>
      </c>
      <c r="D50" s="39">
        <v>3</v>
      </c>
      <c r="E50" s="39">
        <v>1.71</v>
      </c>
      <c r="F50" s="3" t="s">
        <v>31</v>
      </c>
      <c r="G50" s="2">
        <v>7</v>
      </c>
      <c r="H50" s="4">
        <v>37.5</v>
      </c>
      <c r="I50" s="4">
        <f t="shared" si="8"/>
        <v>5.3571428571428568</v>
      </c>
      <c r="J50" s="2">
        <v>7</v>
      </c>
      <c r="K50" s="4">
        <v>132.6</v>
      </c>
      <c r="L50" s="4">
        <f t="shared" si="9"/>
        <v>18.942857142857143</v>
      </c>
      <c r="N50" s="2">
        <v>184.1</v>
      </c>
      <c r="O50" s="2">
        <v>26.300000000000004</v>
      </c>
      <c r="P50" s="2">
        <v>42</v>
      </c>
      <c r="Q50" s="2">
        <f t="shared" si="10"/>
        <v>253.6</v>
      </c>
      <c r="R50" s="4">
        <f t="shared" si="11"/>
        <v>13.585714285714285</v>
      </c>
      <c r="S50" s="4">
        <f t="shared" si="12"/>
        <v>0.32346938775510203</v>
      </c>
      <c r="T50" s="4">
        <f t="shared" si="13"/>
        <v>95.1</v>
      </c>
      <c r="U50" s="4">
        <f t="shared" si="14"/>
        <v>1.9358569926393274</v>
      </c>
      <c r="V50" s="8">
        <f t="shared" si="15"/>
        <v>100</v>
      </c>
    </row>
    <row r="51" spans="1:22" x14ac:dyDescent="0.25">
      <c r="A51" s="2">
        <v>26</v>
      </c>
      <c r="B51" s="2" t="s">
        <v>11</v>
      </c>
      <c r="C51" s="38">
        <v>40</v>
      </c>
      <c r="D51" s="39">
        <v>3</v>
      </c>
      <c r="E51" s="39">
        <v>1.71</v>
      </c>
      <c r="F51" s="3" t="s">
        <v>31</v>
      </c>
      <c r="G51" s="2">
        <v>7</v>
      </c>
      <c r="H51" s="4">
        <v>36</v>
      </c>
      <c r="I51" s="4">
        <f t="shared" si="8"/>
        <v>5.1428571428571432</v>
      </c>
      <c r="J51" s="2">
        <v>6</v>
      </c>
      <c r="K51" s="4">
        <v>112.7</v>
      </c>
      <c r="L51" s="4">
        <f t="shared" si="9"/>
        <v>18.783333333333335</v>
      </c>
      <c r="M51" s="2">
        <v>1</v>
      </c>
      <c r="N51" s="2">
        <v>164.6</v>
      </c>
      <c r="O51" s="2">
        <v>26.32619047619049</v>
      </c>
      <c r="P51" s="2">
        <v>42</v>
      </c>
      <c r="Q51" s="2">
        <f t="shared" si="10"/>
        <v>265.23148148148152</v>
      </c>
      <c r="R51" s="4">
        <f t="shared" si="11"/>
        <v>13.640476190476193</v>
      </c>
      <c r="S51" s="4">
        <f t="shared" si="12"/>
        <v>0.32477324263038554</v>
      </c>
      <c r="T51" s="4">
        <f t="shared" si="13"/>
        <v>76.7</v>
      </c>
      <c r="U51" s="4">
        <f t="shared" si="14"/>
        <v>1.9300052365159721</v>
      </c>
      <c r="V51" s="8">
        <f t="shared" si="15"/>
        <v>85.714285714285708</v>
      </c>
    </row>
    <row r="52" spans="1:22" x14ac:dyDescent="0.25">
      <c r="A52" s="2">
        <v>38</v>
      </c>
      <c r="B52" s="2" t="s">
        <v>11</v>
      </c>
      <c r="C52" s="38">
        <v>40</v>
      </c>
      <c r="D52" s="39">
        <v>3</v>
      </c>
      <c r="E52" s="39">
        <v>1.71</v>
      </c>
      <c r="F52" s="3" t="s">
        <v>31</v>
      </c>
      <c r="G52" s="2">
        <v>7</v>
      </c>
      <c r="H52" s="4">
        <v>34.4</v>
      </c>
      <c r="I52" s="4">
        <f t="shared" si="8"/>
        <v>4.9142857142857137</v>
      </c>
      <c r="J52" s="2">
        <v>7</v>
      </c>
      <c r="K52" s="4">
        <v>143</v>
      </c>
      <c r="L52" s="4">
        <f t="shared" si="9"/>
        <v>20.428571428571427</v>
      </c>
      <c r="N52" s="2">
        <v>187.1</v>
      </c>
      <c r="O52" s="2">
        <v>26.728571428571431</v>
      </c>
      <c r="P52" s="2">
        <f>43</f>
        <v>43</v>
      </c>
      <c r="Q52" s="2">
        <f t="shared" si="10"/>
        <v>315.69767441860461</v>
      </c>
      <c r="R52" s="4">
        <f t="shared" si="11"/>
        <v>15.514285714285712</v>
      </c>
      <c r="S52" s="4">
        <f t="shared" si="12"/>
        <v>0.360797342192691</v>
      </c>
      <c r="T52" s="4">
        <f t="shared" si="13"/>
        <v>108.6</v>
      </c>
      <c r="U52" s="4">
        <f t="shared" si="14"/>
        <v>1.722836095764273</v>
      </c>
      <c r="V52" s="8">
        <f t="shared" si="15"/>
        <v>100</v>
      </c>
    </row>
    <row r="53" spans="1:22" x14ac:dyDescent="0.25">
      <c r="A53" s="2">
        <v>42</v>
      </c>
      <c r="B53" s="2" t="s">
        <v>11</v>
      </c>
      <c r="C53" s="38">
        <v>40</v>
      </c>
      <c r="D53" s="39">
        <v>3</v>
      </c>
      <c r="E53" s="39">
        <v>1.71</v>
      </c>
      <c r="F53" s="3" t="s">
        <v>31</v>
      </c>
      <c r="G53" s="2">
        <v>7</v>
      </c>
      <c r="H53" s="4">
        <v>33.9</v>
      </c>
      <c r="I53" s="4">
        <f t="shared" si="8"/>
        <v>4.8428571428571425</v>
      </c>
      <c r="J53" s="2">
        <v>7</v>
      </c>
      <c r="K53" s="4">
        <v>131.19999999999999</v>
      </c>
      <c r="L53" s="4">
        <f t="shared" si="9"/>
        <v>18.74285714285714</v>
      </c>
      <c r="N53" s="2">
        <v>187.1</v>
      </c>
      <c r="O53" s="2">
        <v>26.728571428571431</v>
      </c>
      <c r="P53" s="2">
        <f>43</f>
        <v>43</v>
      </c>
      <c r="Q53" s="2">
        <f t="shared" si="10"/>
        <v>287.02064896755161</v>
      </c>
      <c r="R53" s="4">
        <f t="shared" si="11"/>
        <v>13.899999999999999</v>
      </c>
      <c r="S53" s="4">
        <f t="shared" si="12"/>
        <v>0.32325581395348835</v>
      </c>
      <c r="T53" s="4">
        <f t="shared" si="13"/>
        <v>97.299999999999983</v>
      </c>
      <c r="U53" s="4">
        <f t="shared" si="14"/>
        <v>1.9229188078108945</v>
      </c>
      <c r="V53" s="8">
        <f t="shared" si="15"/>
        <v>100</v>
      </c>
    </row>
    <row r="54" spans="1:22" x14ac:dyDescent="0.25">
      <c r="A54" s="2">
        <v>79</v>
      </c>
      <c r="B54" s="2" t="s">
        <v>11</v>
      </c>
      <c r="C54" s="38">
        <v>40</v>
      </c>
      <c r="D54" s="39">
        <v>3</v>
      </c>
      <c r="E54" s="39">
        <v>1.71</v>
      </c>
      <c r="F54" s="3" t="s">
        <v>31</v>
      </c>
      <c r="G54" s="2">
        <v>7</v>
      </c>
      <c r="H54" s="4">
        <v>37</v>
      </c>
      <c r="I54" s="4">
        <f t="shared" si="8"/>
        <v>5.2857142857142856</v>
      </c>
      <c r="J54" s="2">
        <v>7</v>
      </c>
      <c r="K54" s="4">
        <v>142.4</v>
      </c>
      <c r="L54" s="4">
        <f t="shared" si="9"/>
        <v>20.342857142857145</v>
      </c>
      <c r="N54" s="2">
        <v>184.1</v>
      </c>
      <c r="O54" s="2">
        <v>26.300000000000004</v>
      </c>
      <c r="P54" s="2">
        <v>42</v>
      </c>
      <c r="Q54" s="2">
        <f t="shared" si="10"/>
        <v>284.86486486486496</v>
      </c>
      <c r="R54" s="4">
        <f t="shared" si="11"/>
        <v>15.05714285714286</v>
      </c>
      <c r="S54" s="4">
        <f t="shared" si="12"/>
        <v>0.35850340136054432</v>
      </c>
      <c r="T54" s="4">
        <f t="shared" si="13"/>
        <v>105.4</v>
      </c>
      <c r="U54" s="4">
        <f t="shared" si="14"/>
        <v>1.7466793168880455</v>
      </c>
      <c r="V54" s="8">
        <f t="shared" si="15"/>
        <v>100</v>
      </c>
    </row>
    <row r="55" spans="1:22" x14ac:dyDescent="0.25">
      <c r="A55" s="2">
        <v>89</v>
      </c>
      <c r="B55" s="2" t="s">
        <v>11</v>
      </c>
      <c r="C55" s="38">
        <v>40</v>
      </c>
      <c r="D55" s="39">
        <v>3</v>
      </c>
      <c r="E55" s="39">
        <v>1.71</v>
      </c>
      <c r="F55" s="3" t="s">
        <v>31</v>
      </c>
      <c r="G55" s="2">
        <v>7</v>
      </c>
      <c r="H55" s="4">
        <v>38.1</v>
      </c>
      <c r="I55" s="4">
        <f t="shared" si="8"/>
        <v>5.4428571428571431</v>
      </c>
      <c r="J55" s="2">
        <v>7</v>
      </c>
      <c r="K55" s="4">
        <v>125.1</v>
      </c>
      <c r="L55" s="4">
        <f t="shared" si="9"/>
        <v>17.87142857142857</v>
      </c>
      <c r="N55" s="2">
        <v>184.1</v>
      </c>
      <c r="O55" s="2">
        <v>26.300000000000004</v>
      </c>
      <c r="P55" s="2">
        <v>42</v>
      </c>
      <c r="Q55" s="2">
        <f t="shared" si="10"/>
        <v>228.34645669291334</v>
      </c>
      <c r="R55" s="4">
        <f t="shared" si="11"/>
        <v>12.428571428571427</v>
      </c>
      <c r="S55" s="4">
        <f t="shared" si="12"/>
        <v>0.29591836734693872</v>
      </c>
      <c r="T55" s="4">
        <f t="shared" si="13"/>
        <v>87</v>
      </c>
      <c r="U55" s="4">
        <f t="shared" si="14"/>
        <v>2.116091954022989</v>
      </c>
      <c r="V55" s="8">
        <f t="shared" si="15"/>
        <v>100</v>
      </c>
    </row>
    <row r="56" spans="1:22" x14ac:dyDescent="0.25">
      <c r="A56" s="2">
        <v>123</v>
      </c>
      <c r="B56" s="2" t="s">
        <v>11</v>
      </c>
      <c r="C56" s="38">
        <v>40</v>
      </c>
      <c r="D56" s="39">
        <v>3</v>
      </c>
      <c r="E56" s="39">
        <v>1.71</v>
      </c>
      <c r="F56" s="3" t="s">
        <v>31</v>
      </c>
      <c r="G56" s="2">
        <v>7</v>
      </c>
      <c r="H56" s="4">
        <v>32.799999999999997</v>
      </c>
      <c r="I56" s="4">
        <f t="shared" si="8"/>
        <v>4.6857142857142851</v>
      </c>
      <c r="J56" s="2">
        <v>7</v>
      </c>
      <c r="K56" s="4">
        <v>125.4</v>
      </c>
      <c r="L56" s="4">
        <f t="shared" si="9"/>
        <v>17.914285714285715</v>
      </c>
      <c r="N56" s="2">
        <v>187.1</v>
      </c>
      <c r="O56" s="2">
        <v>26.728571428571431</v>
      </c>
      <c r="P56" s="2">
        <f>43</f>
        <v>43</v>
      </c>
      <c r="Q56" s="2">
        <f t="shared" si="10"/>
        <v>282.31707317073176</v>
      </c>
      <c r="R56" s="4">
        <f t="shared" si="11"/>
        <v>13.22857142857143</v>
      </c>
      <c r="S56" s="4">
        <f t="shared" si="12"/>
        <v>0.30764119601328904</v>
      </c>
      <c r="T56" s="4">
        <f t="shared" si="13"/>
        <v>92.600000000000009</v>
      </c>
      <c r="U56" s="4">
        <f t="shared" si="14"/>
        <v>2.0205183585313176</v>
      </c>
      <c r="V56" s="8">
        <f t="shared" si="15"/>
        <v>100</v>
      </c>
    </row>
    <row r="57" spans="1:22" x14ac:dyDescent="0.25">
      <c r="A57" s="2">
        <v>140</v>
      </c>
      <c r="B57" s="2" t="s">
        <v>11</v>
      </c>
      <c r="C57" s="38">
        <v>40</v>
      </c>
      <c r="D57" s="39">
        <v>3</v>
      </c>
      <c r="E57" s="39">
        <v>1.71</v>
      </c>
      <c r="F57" s="3" t="s">
        <v>31</v>
      </c>
      <c r="G57" s="2">
        <v>7</v>
      </c>
      <c r="H57" s="4">
        <v>36.299999999999997</v>
      </c>
      <c r="I57" s="4">
        <f t="shared" si="8"/>
        <v>5.1857142857142851</v>
      </c>
      <c r="J57" s="2">
        <v>7</v>
      </c>
      <c r="K57" s="4">
        <v>142.9</v>
      </c>
      <c r="L57" s="4">
        <f t="shared" si="9"/>
        <v>20.414285714285715</v>
      </c>
      <c r="N57" s="2">
        <v>187.1</v>
      </c>
      <c r="O57" s="2">
        <v>26.728571428571431</v>
      </c>
      <c r="P57" s="2">
        <f>43</f>
        <v>43</v>
      </c>
      <c r="Q57" s="2">
        <f t="shared" si="10"/>
        <v>293.66391184573007</v>
      </c>
      <c r="R57" s="4">
        <f t="shared" si="11"/>
        <v>15.22857142857143</v>
      </c>
      <c r="S57" s="4">
        <f t="shared" si="12"/>
        <v>0.35415282392026581</v>
      </c>
      <c r="T57" s="4">
        <f t="shared" si="13"/>
        <v>106.60000000000001</v>
      </c>
      <c r="U57" s="4">
        <f t="shared" si="14"/>
        <v>1.7551594746716699</v>
      </c>
      <c r="V57" s="8">
        <f t="shared" si="15"/>
        <v>100</v>
      </c>
    </row>
    <row r="58" spans="1:22" x14ac:dyDescent="0.25">
      <c r="A58" s="2">
        <v>5</v>
      </c>
      <c r="B58" s="2" t="s">
        <v>7</v>
      </c>
      <c r="C58" s="38">
        <v>37</v>
      </c>
      <c r="D58" s="39">
        <v>3</v>
      </c>
      <c r="E58" s="39">
        <v>1.71</v>
      </c>
      <c r="F58" s="3" t="s">
        <v>32</v>
      </c>
      <c r="G58" s="2">
        <v>7</v>
      </c>
      <c r="H58" s="4">
        <v>36.9</v>
      </c>
      <c r="I58" s="4">
        <f t="shared" si="8"/>
        <v>5.2714285714285714</v>
      </c>
      <c r="J58" s="2">
        <v>7</v>
      </c>
      <c r="K58" s="4">
        <v>142</v>
      </c>
      <c r="L58" s="4">
        <f t="shared" si="9"/>
        <v>20.285714285714285</v>
      </c>
      <c r="N58" s="2">
        <v>184.1</v>
      </c>
      <c r="O58" s="2">
        <v>26.300000000000004</v>
      </c>
      <c r="P58" s="2">
        <v>42</v>
      </c>
      <c r="Q58" s="2">
        <f t="shared" si="10"/>
        <v>284.82384823848236</v>
      </c>
      <c r="R58" s="4">
        <f t="shared" si="11"/>
        <v>15.014285714285712</v>
      </c>
      <c r="S58" s="4">
        <f t="shared" si="12"/>
        <v>0.35748299319727889</v>
      </c>
      <c r="T58" s="4">
        <f t="shared" si="13"/>
        <v>105.1</v>
      </c>
      <c r="U58" s="4">
        <f t="shared" si="14"/>
        <v>1.7516650808753573</v>
      </c>
      <c r="V58" s="8">
        <f t="shared" si="15"/>
        <v>100</v>
      </c>
    </row>
    <row r="59" spans="1:22" x14ac:dyDescent="0.25">
      <c r="A59" s="2">
        <v>15</v>
      </c>
      <c r="B59" s="2" t="s">
        <v>7</v>
      </c>
      <c r="C59" s="38">
        <v>37</v>
      </c>
      <c r="D59" s="39">
        <v>3</v>
      </c>
      <c r="E59" s="39">
        <v>1.71</v>
      </c>
      <c r="F59" s="3" t="s">
        <v>32</v>
      </c>
      <c r="G59" s="2">
        <v>7</v>
      </c>
      <c r="H59" s="4">
        <v>35</v>
      </c>
      <c r="I59" s="4">
        <f t="shared" si="8"/>
        <v>5</v>
      </c>
      <c r="J59" s="2">
        <v>7</v>
      </c>
      <c r="K59" s="4">
        <v>141.1</v>
      </c>
      <c r="L59" s="4">
        <f t="shared" si="9"/>
        <v>20.157142857142855</v>
      </c>
      <c r="N59" s="2">
        <v>184.1</v>
      </c>
      <c r="O59" s="2">
        <v>26.300000000000004</v>
      </c>
      <c r="P59" s="2">
        <v>42</v>
      </c>
      <c r="Q59" s="2">
        <f t="shared" si="10"/>
        <v>303.14285714285711</v>
      </c>
      <c r="R59" s="4">
        <f t="shared" si="11"/>
        <v>15.157142857142855</v>
      </c>
      <c r="S59" s="4">
        <f t="shared" si="12"/>
        <v>0.36088435374149652</v>
      </c>
      <c r="T59" s="4">
        <f t="shared" si="13"/>
        <v>106.1</v>
      </c>
      <c r="U59" s="4">
        <f t="shared" si="14"/>
        <v>1.735155513666353</v>
      </c>
      <c r="V59" s="8">
        <f t="shared" si="15"/>
        <v>100</v>
      </c>
    </row>
    <row r="60" spans="1:22" x14ac:dyDescent="0.25">
      <c r="A60" s="2">
        <v>58</v>
      </c>
      <c r="B60" s="2" t="s">
        <v>7</v>
      </c>
      <c r="C60" s="38">
        <v>37</v>
      </c>
      <c r="D60" s="39">
        <v>3</v>
      </c>
      <c r="E60" s="39">
        <v>1.71</v>
      </c>
      <c r="F60" s="3" t="s">
        <v>32</v>
      </c>
      <c r="G60" s="2">
        <v>7</v>
      </c>
      <c r="H60" s="4">
        <v>37.4</v>
      </c>
      <c r="I60" s="4">
        <f t="shared" si="8"/>
        <v>5.3428571428571425</v>
      </c>
      <c r="J60" s="2">
        <v>6</v>
      </c>
      <c r="K60" s="4">
        <v>117</v>
      </c>
      <c r="L60" s="4">
        <f t="shared" si="9"/>
        <v>19.5</v>
      </c>
      <c r="N60" s="2">
        <v>177.20000000000005</v>
      </c>
      <c r="O60" s="2">
        <v>26.745238095238101</v>
      </c>
      <c r="P60" s="2">
        <f>43</f>
        <v>43</v>
      </c>
      <c r="Q60" s="2">
        <f t="shared" si="10"/>
        <v>264.97326203208564</v>
      </c>
      <c r="R60" s="4">
        <f t="shared" si="11"/>
        <v>14.157142857142858</v>
      </c>
      <c r="S60" s="4">
        <f t="shared" si="12"/>
        <v>0.32923588039867113</v>
      </c>
      <c r="T60" s="4">
        <f t="shared" si="13"/>
        <v>79.599999999999994</v>
      </c>
      <c r="U60" s="4">
        <f t="shared" si="14"/>
        <v>1.8891691893710059</v>
      </c>
      <c r="V60" s="8">
        <f t="shared" si="15"/>
        <v>85.714285714285708</v>
      </c>
    </row>
    <row r="61" spans="1:22" x14ac:dyDescent="0.25">
      <c r="A61" s="2">
        <v>69</v>
      </c>
      <c r="B61" s="2" t="s">
        <v>7</v>
      </c>
      <c r="C61" s="38">
        <v>37</v>
      </c>
      <c r="D61" s="39">
        <v>3</v>
      </c>
      <c r="E61" s="39">
        <v>1.71</v>
      </c>
      <c r="F61" s="3" t="s">
        <v>32</v>
      </c>
      <c r="G61" s="2">
        <v>7</v>
      </c>
      <c r="H61" s="4">
        <v>36.9</v>
      </c>
      <c r="I61" s="4">
        <f t="shared" si="8"/>
        <v>5.2714285714285714</v>
      </c>
      <c r="J61" s="2">
        <v>7</v>
      </c>
      <c r="K61" s="4">
        <v>158.1</v>
      </c>
      <c r="L61" s="4">
        <f t="shared" si="9"/>
        <v>22.585714285714285</v>
      </c>
      <c r="N61" s="2">
        <v>187.1</v>
      </c>
      <c r="O61" s="2">
        <v>26.728571428571431</v>
      </c>
      <c r="P61" s="2">
        <f>43</f>
        <v>43</v>
      </c>
      <c r="Q61" s="2">
        <f t="shared" si="10"/>
        <v>328.45528455284551</v>
      </c>
      <c r="R61" s="4">
        <f t="shared" si="11"/>
        <v>17.314285714285713</v>
      </c>
      <c r="S61" s="4">
        <f t="shared" si="12"/>
        <v>0.40265780730897005</v>
      </c>
      <c r="T61" s="4">
        <f t="shared" si="13"/>
        <v>121.19999999999999</v>
      </c>
      <c r="U61" s="4">
        <f t="shared" si="14"/>
        <v>1.5437293729372941</v>
      </c>
      <c r="V61" s="8">
        <f t="shared" si="15"/>
        <v>100</v>
      </c>
    </row>
    <row r="62" spans="1:22" x14ac:dyDescent="0.25">
      <c r="A62" s="2">
        <v>81</v>
      </c>
      <c r="B62" s="2" t="s">
        <v>7</v>
      </c>
      <c r="C62" s="38">
        <v>37</v>
      </c>
      <c r="D62" s="39">
        <v>3</v>
      </c>
      <c r="E62" s="39">
        <v>1.71</v>
      </c>
      <c r="F62" s="3" t="s">
        <v>32</v>
      </c>
      <c r="G62" s="2">
        <v>7</v>
      </c>
      <c r="H62" s="4">
        <v>35</v>
      </c>
      <c r="I62" s="4">
        <f t="shared" si="8"/>
        <v>5</v>
      </c>
      <c r="J62" s="2">
        <v>7</v>
      </c>
      <c r="K62" s="4">
        <v>131</v>
      </c>
      <c r="L62" s="4">
        <f t="shared" si="9"/>
        <v>18.714285714285715</v>
      </c>
      <c r="N62" s="2">
        <v>184.1</v>
      </c>
      <c r="O62" s="2">
        <v>26.300000000000004</v>
      </c>
      <c r="P62" s="2">
        <v>42</v>
      </c>
      <c r="Q62" s="2">
        <f t="shared" si="10"/>
        <v>274.28571428571428</v>
      </c>
      <c r="R62" s="4">
        <f t="shared" si="11"/>
        <v>13.714285714285715</v>
      </c>
      <c r="S62" s="4">
        <f t="shared" si="12"/>
        <v>0.32653061224489799</v>
      </c>
      <c r="T62" s="4">
        <f t="shared" si="13"/>
        <v>96</v>
      </c>
      <c r="U62" s="4">
        <f t="shared" si="14"/>
        <v>1.9177083333333336</v>
      </c>
      <c r="V62" s="8">
        <f t="shared" si="15"/>
        <v>100</v>
      </c>
    </row>
    <row r="63" spans="1:22" x14ac:dyDescent="0.25">
      <c r="A63" s="2">
        <v>92</v>
      </c>
      <c r="B63" s="2" t="s">
        <v>7</v>
      </c>
      <c r="C63" s="38">
        <v>37</v>
      </c>
      <c r="D63" s="39">
        <v>3</v>
      </c>
      <c r="E63" s="39">
        <v>1.71</v>
      </c>
      <c r="F63" s="3" t="s">
        <v>32</v>
      </c>
      <c r="G63" s="2">
        <v>7</v>
      </c>
      <c r="H63" s="4">
        <v>36.700000000000003</v>
      </c>
      <c r="I63" s="4">
        <f t="shared" si="8"/>
        <v>5.2428571428571429</v>
      </c>
      <c r="J63" s="2">
        <v>7</v>
      </c>
      <c r="K63" s="4">
        <v>137.5</v>
      </c>
      <c r="L63" s="4">
        <f t="shared" si="9"/>
        <v>19.642857142857142</v>
      </c>
      <c r="N63" s="2">
        <v>184.1</v>
      </c>
      <c r="O63" s="2">
        <v>26.300000000000004</v>
      </c>
      <c r="P63" s="2">
        <v>42</v>
      </c>
      <c r="Q63" s="2">
        <f t="shared" si="10"/>
        <v>274.65940054495911</v>
      </c>
      <c r="R63" s="4">
        <f t="shared" si="11"/>
        <v>14.399999999999999</v>
      </c>
      <c r="S63" s="4">
        <f t="shared" si="12"/>
        <v>0.3428571428571428</v>
      </c>
      <c r="T63" s="4">
        <f t="shared" si="13"/>
        <v>100.8</v>
      </c>
      <c r="U63" s="4">
        <f t="shared" si="14"/>
        <v>1.8263888888888893</v>
      </c>
      <c r="V63" s="8">
        <f t="shared" si="15"/>
        <v>100</v>
      </c>
    </row>
    <row r="64" spans="1:22" x14ac:dyDescent="0.25">
      <c r="A64" s="2">
        <v>115</v>
      </c>
      <c r="B64" s="2" t="s">
        <v>7</v>
      </c>
      <c r="C64" s="38">
        <v>37</v>
      </c>
      <c r="D64" s="39">
        <v>3</v>
      </c>
      <c r="E64" s="39">
        <v>1.71</v>
      </c>
      <c r="F64" s="3" t="s">
        <v>32</v>
      </c>
      <c r="G64" s="2">
        <v>7</v>
      </c>
      <c r="H64" s="4">
        <v>34.799999999999997</v>
      </c>
      <c r="I64" s="4">
        <f t="shared" si="8"/>
        <v>4.9714285714285706</v>
      </c>
      <c r="J64" s="2">
        <v>7</v>
      </c>
      <c r="K64" s="4">
        <v>144.1</v>
      </c>
      <c r="L64" s="4">
        <f t="shared" si="9"/>
        <v>20.585714285714285</v>
      </c>
      <c r="N64" s="2">
        <v>187.1</v>
      </c>
      <c r="O64" s="2">
        <v>26.728571428571431</v>
      </c>
      <c r="P64" s="2">
        <f>43</f>
        <v>43</v>
      </c>
      <c r="Q64" s="2">
        <f t="shared" si="10"/>
        <v>314.080459770115</v>
      </c>
      <c r="R64" s="4">
        <f t="shared" si="11"/>
        <v>15.614285714285714</v>
      </c>
      <c r="S64" s="4">
        <f t="shared" si="12"/>
        <v>0.36312292358803988</v>
      </c>
      <c r="T64" s="4">
        <f t="shared" si="13"/>
        <v>109.3</v>
      </c>
      <c r="U64" s="4">
        <f t="shared" si="14"/>
        <v>1.7118023787740166</v>
      </c>
      <c r="V64" s="8">
        <f t="shared" si="15"/>
        <v>100</v>
      </c>
    </row>
    <row r="65" spans="1:22" x14ac:dyDescent="0.25">
      <c r="A65" s="2">
        <v>141</v>
      </c>
      <c r="B65" s="2" t="s">
        <v>7</v>
      </c>
      <c r="C65" s="38">
        <v>37</v>
      </c>
      <c r="D65" s="39">
        <v>3</v>
      </c>
      <c r="E65" s="39">
        <v>1.71</v>
      </c>
      <c r="F65" s="3" t="s">
        <v>32</v>
      </c>
      <c r="G65" s="2">
        <v>7</v>
      </c>
      <c r="H65" s="4">
        <v>33.5</v>
      </c>
      <c r="I65" s="4">
        <f t="shared" si="8"/>
        <v>4.7857142857142856</v>
      </c>
      <c r="J65" s="2">
        <v>7</v>
      </c>
      <c r="K65" s="4">
        <v>154.30000000000001</v>
      </c>
      <c r="L65" s="4">
        <f t="shared" si="9"/>
        <v>22.042857142857144</v>
      </c>
      <c r="N65" s="2">
        <v>187.1</v>
      </c>
      <c r="O65" s="2">
        <v>26.728571428571431</v>
      </c>
      <c r="P65" s="2">
        <f>43</f>
        <v>43</v>
      </c>
      <c r="Q65" s="2">
        <f t="shared" si="10"/>
        <v>360.59701492537323</v>
      </c>
      <c r="R65" s="4">
        <f t="shared" si="11"/>
        <v>17.25714285714286</v>
      </c>
      <c r="S65" s="4">
        <f t="shared" si="12"/>
        <v>0.40132890365448509</v>
      </c>
      <c r="T65" s="4">
        <f t="shared" si="13"/>
        <v>120.80000000000001</v>
      </c>
      <c r="U65" s="4">
        <f t="shared" si="14"/>
        <v>1.548841059602649</v>
      </c>
      <c r="V65" s="8">
        <f t="shared" si="15"/>
        <v>100</v>
      </c>
    </row>
    <row r="66" spans="1:22" x14ac:dyDescent="0.25">
      <c r="A66" s="2">
        <v>18</v>
      </c>
      <c r="B66" s="2" t="s">
        <v>15</v>
      </c>
      <c r="C66" s="38">
        <v>48</v>
      </c>
      <c r="D66" s="39">
        <v>3.3</v>
      </c>
      <c r="E66" s="39">
        <v>1.9</v>
      </c>
      <c r="F66" s="3" t="s">
        <v>33</v>
      </c>
      <c r="G66" s="2">
        <v>7</v>
      </c>
      <c r="H66" s="4">
        <v>31.7</v>
      </c>
      <c r="I66" s="4">
        <f t="shared" ref="I66:I97" si="16">H66/G66</f>
        <v>4.5285714285714285</v>
      </c>
      <c r="J66" s="2">
        <v>7</v>
      </c>
      <c r="K66" s="4">
        <v>131.9</v>
      </c>
      <c r="L66" s="4">
        <f t="shared" ref="L66:L97" si="17">K66/J66</f>
        <v>18.842857142857145</v>
      </c>
      <c r="N66" s="2">
        <v>184.1</v>
      </c>
      <c r="O66" s="2">
        <v>26.300000000000004</v>
      </c>
      <c r="P66" s="2">
        <v>42</v>
      </c>
      <c r="Q66" s="2">
        <f t="shared" ref="Q66:Q97" si="18">(L66-I66)/I66*100</f>
        <v>316.08832807570985</v>
      </c>
      <c r="R66" s="4">
        <f t="shared" ref="R66:R97" si="19">L66-I66</f>
        <v>14.314285714285717</v>
      </c>
      <c r="S66" s="4">
        <f t="shared" ref="S66:S97" si="20">(L66-I66)/P66</f>
        <v>0.34081632653061228</v>
      </c>
      <c r="T66" s="4">
        <f t="shared" ref="T66:T97" si="21">K66-H66</f>
        <v>100.2</v>
      </c>
      <c r="U66" s="4">
        <f t="shared" ref="U66:U97" si="22">O66/R66</f>
        <v>1.8373253493013972</v>
      </c>
      <c r="V66" s="8">
        <f t="shared" ref="V66:V97" si="23">(J66*100)/G66</f>
        <v>100</v>
      </c>
    </row>
    <row r="67" spans="1:22" x14ac:dyDescent="0.25">
      <c r="A67" s="2">
        <v>36</v>
      </c>
      <c r="B67" s="2" t="s">
        <v>15</v>
      </c>
      <c r="C67" s="38">
        <v>48</v>
      </c>
      <c r="D67" s="39">
        <v>3.3</v>
      </c>
      <c r="E67" s="39">
        <v>1.9</v>
      </c>
      <c r="F67" s="3" t="s">
        <v>33</v>
      </c>
      <c r="G67" s="2">
        <v>7</v>
      </c>
      <c r="H67" s="4">
        <v>32.9</v>
      </c>
      <c r="I67" s="4">
        <f t="shared" si="16"/>
        <v>4.7</v>
      </c>
      <c r="J67" s="2">
        <v>7</v>
      </c>
      <c r="K67" s="4">
        <v>99.1</v>
      </c>
      <c r="L67" s="4">
        <f t="shared" si="17"/>
        <v>14.157142857142857</v>
      </c>
      <c r="N67" s="2">
        <v>184.1</v>
      </c>
      <c r="O67" s="2">
        <v>26.300000000000004</v>
      </c>
      <c r="P67" s="2">
        <v>42</v>
      </c>
      <c r="Q67" s="2">
        <f t="shared" si="18"/>
        <v>201.21580547112455</v>
      </c>
      <c r="R67" s="4">
        <f t="shared" si="19"/>
        <v>9.4571428571428555</v>
      </c>
      <c r="S67" s="4">
        <f t="shared" si="20"/>
        <v>0.22517006802721085</v>
      </c>
      <c r="T67" s="4">
        <f t="shared" si="21"/>
        <v>66.199999999999989</v>
      </c>
      <c r="U67" s="4">
        <f t="shared" si="22"/>
        <v>2.7809667673716021</v>
      </c>
      <c r="V67" s="8">
        <f t="shared" si="23"/>
        <v>100</v>
      </c>
    </row>
    <row r="68" spans="1:22" x14ac:dyDescent="0.25">
      <c r="A68" s="2">
        <v>56</v>
      </c>
      <c r="B68" s="2" t="s">
        <v>15</v>
      </c>
      <c r="C68" s="38">
        <v>48</v>
      </c>
      <c r="D68" s="39">
        <v>3.3</v>
      </c>
      <c r="E68" s="39">
        <v>1.9</v>
      </c>
      <c r="F68" s="3" t="s">
        <v>33</v>
      </c>
      <c r="G68" s="2">
        <v>7</v>
      </c>
      <c r="H68" s="4">
        <v>36.9</v>
      </c>
      <c r="I68" s="4">
        <f t="shared" si="16"/>
        <v>5.2714285714285714</v>
      </c>
      <c r="J68" s="2">
        <v>7</v>
      </c>
      <c r="K68" s="4">
        <v>128</v>
      </c>
      <c r="L68" s="4">
        <f t="shared" si="17"/>
        <v>18.285714285714285</v>
      </c>
      <c r="N68" s="2">
        <v>187.1</v>
      </c>
      <c r="O68" s="2">
        <v>26.728571428571431</v>
      </c>
      <c r="P68" s="2">
        <f>43</f>
        <v>43</v>
      </c>
      <c r="Q68" s="2">
        <f t="shared" si="18"/>
        <v>246.88346883468833</v>
      </c>
      <c r="R68" s="4">
        <f t="shared" si="19"/>
        <v>13.014285714285712</v>
      </c>
      <c r="S68" s="4">
        <f t="shared" si="20"/>
        <v>0.30265780730897007</v>
      </c>
      <c r="T68" s="4">
        <f t="shared" si="21"/>
        <v>91.1</v>
      </c>
      <c r="U68" s="4">
        <f t="shared" si="22"/>
        <v>2.0537870472008786</v>
      </c>
      <c r="V68" s="8">
        <f t="shared" si="23"/>
        <v>100</v>
      </c>
    </row>
    <row r="69" spans="1:22" x14ac:dyDescent="0.25">
      <c r="A69" s="2">
        <v>63</v>
      </c>
      <c r="B69" s="2" t="s">
        <v>15</v>
      </c>
      <c r="C69" s="38">
        <v>48</v>
      </c>
      <c r="D69" s="39">
        <v>3.3</v>
      </c>
      <c r="E69" s="39">
        <v>1.9</v>
      </c>
      <c r="F69" s="3" t="s">
        <v>33</v>
      </c>
      <c r="G69" s="2">
        <v>7</v>
      </c>
      <c r="H69" s="4">
        <v>36.5</v>
      </c>
      <c r="I69" s="4">
        <f t="shared" si="16"/>
        <v>5.2142857142857144</v>
      </c>
      <c r="J69" s="2">
        <v>7</v>
      </c>
      <c r="K69" s="4">
        <v>134.6</v>
      </c>
      <c r="L69" s="4">
        <f t="shared" si="17"/>
        <v>19.228571428571428</v>
      </c>
      <c r="N69" s="2">
        <v>187.1</v>
      </c>
      <c r="O69" s="2">
        <v>26.728571428571431</v>
      </c>
      <c r="P69" s="2">
        <f>43</f>
        <v>43</v>
      </c>
      <c r="Q69" s="2">
        <f t="shared" si="18"/>
        <v>268.76712328767121</v>
      </c>
      <c r="R69" s="4">
        <f t="shared" si="19"/>
        <v>14.014285714285712</v>
      </c>
      <c r="S69" s="4">
        <f t="shared" si="20"/>
        <v>0.32591362126245843</v>
      </c>
      <c r="T69" s="4">
        <f t="shared" si="21"/>
        <v>98.1</v>
      </c>
      <c r="U69" s="4">
        <f t="shared" si="22"/>
        <v>1.9072375127421004</v>
      </c>
      <c r="V69" s="8">
        <f t="shared" si="23"/>
        <v>100</v>
      </c>
    </row>
    <row r="70" spans="1:22" x14ac:dyDescent="0.25">
      <c r="A70" s="2">
        <v>91</v>
      </c>
      <c r="B70" s="2" t="s">
        <v>15</v>
      </c>
      <c r="C70" s="38">
        <v>48</v>
      </c>
      <c r="D70" s="39">
        <v>3.3</v>
      </c>
      <c r="E70" s="39">
        <v>1.9</v>
      </c>
      <c r="F70" s="3" t="s">
        <v>33</v>
      </c>
      <c r="G70" s="2">
        <v>7</v>
      </c>
      <c r="H70" s="4">
        <v>35.6</v>
      </c>
      <c r="I70" s="4">
        <f t="shared" si="16"/>
        <v>5.0857142857142863</v>
      </c>
      <c r="J70" s="2">
        <v>7</v>
      </c>
      <c r="K70" s="4">
        <v>128.6</v>
      </c>
      <c r="L70" s="4">
        <f t="shared" si="17"/>
        <v>18.37142857142857</v>
      </c>
      <c r="N70" s="2">
        <v>184.1</v>
      </c>
      <c r="O70" s="2">
        <v>26.300000000000004</v>
      </c>
      <c r="P70" s="2">
        <v>42</v>
      </c>
      <c r="Q70" s="2">
        <f t="shared" si="18"/>
        <v>261.23595505617971</v>
      </c>
      <c r="R70" s="4">
        <f t="shared" si="19"/>
        <v>13.285714285714285</v>
      </c>
      <c r="S70" s="4">
        <f t="shared" si="20"/>
        <v>0.31632653061224486</v>
      </c>
      <c r="T70" s="4">
        <f t="shared" si="21"/>
        <v>93</v>
      </c>
      <c r="U70" s="4">
        <f t="shared" si="22"/>
        <v>1.9795698924731187</v>
      </c>
      <c r="V70" s="8">
        <f t="shared" si="23"/>
        <v>100</v>
      </c>
    </row>
    <row r="71" spans="1:22" x14ac:dyDescent="0.25">
      <c r="A71" s="2">
        <v>98</v>
      </c>
      <c r="B71" s="2" t="s">
        <v>15</v>
      </c>
      <c r="C71" s="38">
        <v>48</v>
      </c>
      <c r="D71" s="39">
        <v>3.3</v>
      </c>
      <c r="E71" s="39">
        <v>1.9</v>
      </c>
      <c r="F71" s="3" t="s">
        <v>33</v>
      </c>
      <c r="G71" s="2">
        <v>7</v>
      </c>
      <c r="H71" s="4">
        <v>36.4</v>
      </c>
      <c r="I71" s="4">
        <f t="shared" si="16"/>
        <v>5.2</v>
      </c>
      <c r="J71" s="2">
        <v>7</v>
      </c>
      <c r="K71" s="4">
        <v>122</v>
      </c>
      <c r="L71" s="4">
        <f t="shared" si="17"/>
        <v>17.428571428571427</v>
      </c>
      <c r="N71" s="2">
        <v>184.1</v>
      </c>
      <c r="O71" s="2">
        <v>28.919047619047618</v>
      </c>
      <c r="P71" s="2">
        <v>42</v>
      </c>
      <c r="Q71" s="2">
        <f t="shared" si="18"/>
        <v>235.16483516483513</v>
      </c>
      <c r="R71" s="4">
        <f t="shared" si="19"/>
        <v>12.228571428571428</v>
      </c>
      <c r="S71" s="4">
        <f t="shared" si="20"/>
        <v>0.29115646258503397</v>
      </c>
      <c r="T71" s="4">
        <f t="shared" si="21"/>
        <v>85.6</v>
      </c>
      <c r="U71" s="4">
        <f t="shared" si="22"/>
        <v>2.3648753894080996</v>
      </c>
      <c r="V71" s="8">
        <f t="shared" si="23"/>
        <v>100</v>
      </c>
    </row>
    <row r="72" spans="1:22" x14ac:dyDescent="0.25">
      <c r="A72" s="2">
        <v>116</v>
      </c>
      <c r="B72" s="2" t="s">
        <v>15</v>
      </c>
      <c r="C72" s="38">
        <v>48</v>
      </c>
      <c r="D72" s="39">
        <v>3.3</v>
      </c>
      <c r="E72" s="39">
        <v>1.9</v>
      </c>
      <c r="F72" s="3" t="s">
        <v>33</v>
      </c>
      <c r="G72" s="2">
        <v>7</v>
      </c>
      <c r="H72" s="4">
        <v>34.200000000000003</v>
      </c>
      <c r="I72" s="4">
        <f t="shared" si="16"/>
        <v>4.8857142857142861</v>
      </c>
      <c r="J72" s="2">
        <v>7</v>
      </c>
      <c r="K72" s="4">
        <v>118.3</v>
      </c>
      <c r="L72" s="4">
        <f t="shared" si="17"/>
        <v>16.899999999999999</v>
      </c>
      <c r="N72" s="2">
        <v>187.1</v>
      </c>
      <c r="O72" s="2">
        <v>26.728571428571431</v>
      </c>
      <c r="P72" s="2">
        <f>43</f>
        <v>43</v>
      </c>
      <c r="Q72" s="2">
        <f t="shared" si="18"/>
        <v>245.90643274853795</v>
      </c>
      <c r="R72" s="4">
        <f t="shared" si="19"/>
        <v>12.014285714285712</v>
      </c>
      <c r="S72" s="4">
        <f t="shared" si="20"/>
        <v>0.27940199335548166</v>
      </c>
      <c r="T72" s="4">
        <f t="shared" si="21"/>
        <v>84.1</v>
      </c>
      <c r="U72" s="4">
        <f t="shared" si="22"/>
        <v>2.2247324613555297</v>
      </c>
      <c r="V72" s="8">
        <f t="shared" si="23"/>
        <v>100</v>
      </c>
    </row>
    <row r="73" spans="1:22" x14ac:dyDescent="0.25">
      <c r="A73" s="2">
        <v>142</v>
      </c>
      <c r="B73" s="2" t="s">
        <v>15</v>
      </c>
      <c r="C73" s="38">
        <v>48</v>
      </c>
      <c r="D73" s="39">
        <v>3.3</v>
      </c>
      <c r="E73" s="39">
        <v>1.9</v>
      </c>
      <c r="F73" s="3" t="s">
        <v>33</v>
      </c>
      <c r="G73" s="2">
        <v>7</v>
      </c>
      <c r="H73" s="4">
        <v>35.299999999999997</v>
      </c>
      <c r="I73" s="4">
        <f t="shared" si="16"/>
        <v>5.0428571428571427</v>
      </c>
      <c r="J73" s="2">
        <v>7</v>
      </c>
      <c r="K73" s="4">
        <v>131.30000000000001</v>
      </c>
      <c r="L73" s="4">
        <f t="shared" si="17"/>
        <v>18.75714285714286</v>
      </c>
      <c r="N73" s="2">
        <v>187.1</v>
      </c>
      <c r="O73" s="2">
        <v>26.728571428571431</v>
      </c>
      <c r="P73" s="2">
        <f>43</f>
        <v>43</v>
      </c>
      <c r="Q73" s="2">
        <f t="shared" si="18"/>
        <v>271.95467422096323</v>
      </c>
      <c r="R73" s="4">
        <f t="shared" si="19"/>
        <v>13.714285714285717</v>
      </c>
      <c r="S73" s="4">
        <f t="shared" si="20"/>
        <v>0.31893687707641205</v>
      </c>
      <c r="T73" s="4">
        <f t="shared" si="21"/>
        <v>96.000000000000014</v>
      </c>
      <c r="U73" s="4">
        <f t="shared" si="22"/>
        <v>1.9489583333333331</v>
      </c>
      <c r="V73" s="8">
        <f t="shared" si="23"/>
        <v>100</v>
      </c>
    </row>
    <row r="74" spans="1:22" x14ac:dyDescent="0.25">
      <c r="A74" s="2">
        <v>9</v>
      </c>
      <c r="B74" s="2" t="s">
        <v>10</v>
      </c>
      <c r="C74" s="38">
        <v>45</v>
      </c>
      <c r="D74" s="39">
        <v>3.3</v>
      </c>
      <c r="E74" s="39">
        <v>1.9</v>
      </c>
      <c r="F74" s="3" t="s">
        <v>34</v>
      </c>
      <c r="G74" s="2">
        <v>7</v>
      </c>
      <c r="H74" s="4">
        <v>37.200000000000003</v>
      </c>
      <c r="I74" s="4">
        <f t="shared" si="16"/>
        <v>5.3142857142857149</v>
      </c>
      <c r="J74" s="2">
        <v>7</v>
      </c>
      <c r="K74" s="4">
        <v>122.4</v>
      </c>
      <c r="L74" s="4">
        <f t="shared" si="17"/>
        <v>17.485714285714288</v>
      </c>
      <c r="N74" s="2">
        <v>184.1</v>
      </c>
      <c r="O74" s="2">
        <v>26.300000000000004</v>
      </c>
      <c r="P74" s="2">
        <v>42</v>
      </c>
      <c r="Q74" s="2">
        <f t="shared" si="18"/>
        <v>229.0322580645161</v>
      </c>
      <c r="R74" s="4">
        <f t="shared" si="19"/>
        <v>12.171428571428573</v>
      </c>
      <c r="S74" s="4">
        <f t="shared" si="20"/>
        <v>0.28979591836734697</v>
      </c>
      <c r="T74" s="4">
        <f t="shared" si="21"/>
        <v>85.2</v>
      </c>
      <c r="U74" s="4">
        <f t="shared" si="22"/>
        <v>2.160798122065728</v>
      </c>
      <c r="V74" s="8">
        <f t="shared" si="23"/>
        <v>100</v>
      </c>
    </row>
    <row r="75" spans="1:22" x14ac:dyDescent="0.25">
      <c r="A75" s="2">
        <v>11</v>
      </c>
      <c r="B75" s="2" t="s">
        <v>10</v>
      </c>
      <c r="C75" s="38">
        <v>45</v>
      </c>
      <c r="D75" s="39">
        <v>3.3</v>
      </c>
      <c r="E75" s="39">
        <v>1.9</v>
      </c>
      <c r="F75" s="3" t="s">
        <v>34</v>
      </c>
      <c r="G75" s="2">
        <v>7</v>
      </c>
      <c r="H75" s="4">
        <v>37.6</v>
      </c>
      <c r="I75" s="4">
        <f t="shared" si="16"/>
        <v>5.3714285714285719</v>
      </c>
      <c r="J75" s="2">
        <v>7</v>
      </c>
      <c r="K75" s="4">
        <v>135.6</v>
      </c>
      <c r="L75" s="4">
        <f t="shared" si="17"/>
        <v>19.37142857142857</v>
      </c>
      <c r="N75" s="2">
        <v>184.1</v>
      </c>
      <c r="O75" s="2">
        <v>26.300000000000004</v>
      </c>
      <c r="P75" s="2">
        <v>42</v>
      </c>
      <c r="Q75" s="2">
        <f t="shared" si="18"/>
        <v>260.63829787234039</v>
      </c>
      <c r="R75" s="4">
        <f t="shared" si="19"/>
        <v>13.999999999999998</v>
      </c>
      <c r="S75" s="4">
        <f t="shared" si="20"/>
        <v>0.33333333333333331</v>
      </c>
      <c r="T75" s="4">
        <f t="shared" si="21"/>
        <v>98</v>
      </c>
      <c r="U75" s="4">
        <f t="shared" si="22"/>
        <v>1.8785714285714292</v>
      </c>
      <c r="V75" s="8">
        <f t="shared" si="23"/>
        <v>100</v>
      </c>
    </row>
    <row r="76" spans="1:22" x14ac:dyDescent="0.25">
      <c r="A76" s="2">
        <v>65</v>
      </c>
      <c r="B76" s="2" t="s">
        <v>10</v>
      </c>
      <c r="C76" s="38">
        <v>45</v>
      </c>
      <c r="D76" s="39">
        <v>3.3</v>
      </c>
      <c r="E76" s="39">
        <v>1.9</v>
      </c>
      <c r="F76" s="3" t="s">
        <v>34</v>
      </c>
      <c r="G76" s="2">
        <v>7</v>
      </c>
      <c r="H76" s="4">
        <v>34.6</v>
      </c>
      <c r="I76" s="4">
        <f t="shared" si="16"/>
        <v>4.9428571428571431</v>
      </c>
      <c r="J76" s="2">
        <v>7</v>
      </c>
      <c r="K76" s="4">
        <v>127.5</v>
      </c>
      <c r="L76" s="4">
        <f t="shared" si="17"/>
        <v>18.214285714285715</v>
      </c>
      <c r="N76" s="2">
        <v>187.1</v>
      </c>
      <c r="O76" s="2">
        <v>26.728571428571431</v>
      </c>
      <c r="P76" s="2">
        <f>43</f>
        <v>43</v>
      </c>
      <c r="Q76" s="2">
        <f t="shared" si="18"/>
        <v>268.49710982658956</v>
      </c>
      <c r="R76" s="4">
        <f t="shared" si="19"/>
        <v>13.271428571428572</v>
      </c>
      <c r="S76" s="4">
        <f t="shared" si="20"/>
        <v>0.30863787375415286</v>
      </c>
      <c r="T76" s="4">
        <f t="shared" si="21"/>
        <v>92.9</v>
      </c>
      <c r="U76" s="4">
        <f t="shared" si="22"/>
        <v>2.0139935414424115</v>
      </c>
      <c r="V76" s="8">
        <f t="shared" si="23"/>
        <v>100</v>
      </c>
    </row>
    <row r="77" spans="1:22" x14ac:dyDescent="0.25">
      <c r="A77" s="2">
        <v>71</v>
      </c>
      <c r="B77" s="2" t="s">
        <v>10</v>
      </c>
      <c r="C77" s="38">
        <v>45</v>
      </c>
      <c r="D77" s="39">
        <v>3.3</v>
      </c>
      <c r="E77" s="39">
        <v>1.9</v>
      </c>
      <c r="F77" s="3" t="s">
        <v>34</v>
      </c>
      <c r="G77" s="2">
        <v>7</v>
      </c>
      <c r="H77" s="4">
        <v>33.6</v>
      </c>
      <c r="I77" s="4">
        <f t="shared" si="16"/>
        <v>4.8</v>
      </c>
      <c r="J77" s="2">
        <v>7</v>
      </c>
      <c r="K77" s="4">
        <v>119.6</v>
      </c>
      <c r="L77" s="4">
        <f t="shared" si="17"/>
        <v>17.085714285714285</v>
      </c>
      <c r="N77" s="2">
        <v>187.1</v>
      </c>
      <c r="O77" s="2">
        <v>26.728571428571431</v>
      </c>
      <c r="P77" s="2">
        <f>43</f>
        <v>43</v>
      </c>
      <c r="Q77" s="2">
        <f t="shared" si="18"/>
        <v>255.95238095238093</v>
      </c>
      <c r="R77" s="4">
        <f t="shared" si="19"/>
        <v>12.285714285714285</v>
      </c>
      <c r="S77" s="4">
        <f t="shared" si="20"/>
        <v>0.2857142857142857</v>
      </c>
      <c r="T77" s="4">
        <f t="shared" si="21"/>
        <v>86</v>
      </c>
      <c r="U77" s="4">
        <f t="shared" si="22"/>
        <v>2.1755813953488374</v>
      </c>
      <c r="V77" s="8">
        <f t="shared" si="23"/>
        <v>100</v>
      </c>
    </row>
    <row r="78" spans="1:22" x14ac:dyDescent="0.25">
      <c r="A78" s="2">
        <v>93</v>
      </c>
      <c r="B78" s="2" t="s">
        <v>10</v>
      </c>
      <c r="C78" s="38">
        <v>45</v>
      </c>
      <c r="D78" s="39">
        <v>3.3</v>
      </c>
      <c r="E78" s="39">
        <v>1.9</v>
      </c>
      <c r="F78" s="3" t="s">
        <v>34</v>
      </c>
      <c r="G78" s="2">
        <v>7</v>
      </c>
      <c r="H78" s="4">
        <v>37.5</v>
      </c>
      <c r="I78" s="4">
        <f t="shared" si="16"/>
        <v>5.3571428571428568</v>
      </c>
      <c r="J78" s="2">
        <v>7</v>
      </c>
      <c r="K78" s="4">
        <v>117.7</v>
      </c>
      <c r="L78" s="4">
        <f t="shared" si="17"/>
        <v>16.814285714285713</v>
      </c>
      <c r="N78" s="2">
        <v>184.1</v>
      </c>
      <c r="O78" s="2">
        <v>26.300000000000004</v>
      </c>
      <c r="P78" s="2">
        <v>42</v>
      </c>
      <c r="Q78" s="2">
        <f t="shared" si="18"/>
        <v>213.86666666666665</v>
      </c>
      <c r="R78" s="4">
        <f t="shared" si="19"/>
        <v>11.457142857142856</v>
      </c>
      <c r="S78" s="4">
        <f t="shared" si="20"/>
        <v>0.27278911564625846</v>
      </c>
      <c r="T78" s="4">
        <f t="shared" si="21"/>
        <v>80.2</v>
      </c>
      <c r="U78" s="4">
        <f t="shared" si="22"/>
        <v>2.2955112219451377</v>
      </c>
      <c r="V78" s="8">
        <f t="shared" si="23"/>
        <v>100</v>
      </c>
    </row>
    <row r="79" spans="1:22" x14ac:dyDescent="0.25">
      <c r="A79" s="2">
        <v>104</v>
      </c>
      <c r="B79" s="2" t="s">
        <v>10</v>
      </c>
      <c r="C79" s="38">
        <v>45</v>
      </c>
      <c r="D79" s="39">
        <v>3.3</v>
      </c>
      <c r="E79" s="39">
        <v>1.9</v>
      </c>
      <c r="F79" s="3" t="s">
        <v>34</v>
      </c>
      <c r="G79" s="2">
        <v>7</v>
      </c>
      <c r="H79" s="4">
        <v>31.8</v>
      </c>
      <c r="I79" s="4">
        <f t="shared" si="16"/>
        <v>4.5428571428571427</v>
      </c>
      <c r="J79" s="2">
        <v>7</v>
      </c>
      <c r="K79" s="4">
        <v>113.7</v>
      </c>
      <c r="L79" s="4">
        <f t="shared" si="17"/>
        <v>16.242857142857144</v>
      </c>
      <c r="N79" s="2">
        <v>184.1</v>
      </c>
      <c r="O79" s="2">
        <v>26.300000000000004</v>
      </c>
      <c r="P79" s="2">
        <v>42</v>
      </c>
      <c r="Q79" s="2">
        <f t="shared" si="18"/>
        <v>257.54716981132077</v>
      </c>
      <c r="R79" s="4">
        <f t="shared" si="19"/>
        <v>11.700000000000001</v>
      </c>
      <c r="S79" s="4">
        <f t="shared" si="20"/>
        <v>0.27857142857142858</v>
      </c>
      <c r="T79" s="4">
        <f t="shared" si="21"/>
        <v>81.900000000000006</v>
      </c>
      <c r="U79" s="4">
        <f t="shared" si="22"/>
        <v>2.2478632478632479</v>
      </c>
      <c r="V79" s="8">
        <f t="shared" si="23"/>
        <v>100</v>
      </c>
    </row>
    <row r="80" spans="1:22" x14ac:dyDescent="0.25">
      <c r="A80" s="2">
        <v>121</v>
      </c>
      <c r="B80" s="2" t="s">
        <v>10</v>
      </c>
      <c r="C80" s="38">
        <v>45</v>
      </c>
      <c r="D80" s="39">
        <v>3.3</v>
      </c>
      <c r="E80" s="39">
        <v>1.9</v>
      </c>
      <c r="F80" s="3" t="s">
        <v>34</v>
      </c>
      <c r="G80" s="2">
        <v>7</v>
      </c>
      <c r="H80" s="4">
        <v>34</v>
      </c>
      <c r="I80" s="4">
        <f t="shared" si="16"/>
        <v>4.8571428571428568</v>
      </c>
      <c r="J80" s="2">
        <v>7</v>
      </c>
      <c r="K80" s="4">
        <v>128.19999999999999</v>
      </c>
      <c r="L80" s="4">
        <f t="shared" si="17"/>
        <v>18.314285714285713</v>
      </c>
      <c r="N80" s="2">
        <v>187.1</v>
      </c>
      <c r="O80" s="2">
        <v>26.728571428571431</v>
      </c>
      <c r="P80" s="2">
        <f>43</f>
        <v>43</v>
      </c>
      <c r="Q80" s="2">
        <f t="shared" si="18"/>
        <v>277.05882352941177</v>
      </c>
      <c r="R80" s="4">
        <f t="shared" si="19"/>
        <v>13.457142857142856</v>
      </c>
      <c r="S80" s="4">
        <f t="shared" si="20"/>
        <v>0.31295681063122921</v>
      </c>
      <c r="T80" s="4">
        <f t="shared" si="21"/>
        <v>94.199999999999989</v>
      </c>
      <c r="U80" s="4">
        <f t="shared" si="22"/>
        <v>1.9861995753715502</v>
      </c>
      <c r="V80" s="8">
        <f t="shared" si="23"/>
        <v>100</v>
      </c>
    </row>
    <row r="81" spans="1:22" x14ac:dyDescent="0.25">
      <c r="A81" s="2">
        <v>136</v>
      </c>
      <c r="B81" s="2" t="s">
        <v>10</v>
      </c>
      <c r="C81" s="38">
        <v>45</v>
      </c>
      <c r="D81" s="39">
        <v>3.3</v>
      </c>
      <c r="E81" s="39">
        <v>1.9</v>
      </c>
      <c r="F81" s="3" t="s">
        <v>34</v>
      </c>
      <c r="G81" s="2">
        <v>7</v>
      </c>
      <c r="H81" s="4">
        <v>38.5</v>
      </c>
      <c r="I81" s="4">
        <f t="shared" si="16"/>
        <v>5.5</v>
      </c>
      <c r="J81" s="2">
        <v>7</v>
      </c>
      <c r="K81" s="4">
        <v>127.8</v>
      </c>
      <c r="L81" s="4">
        <f t="shared" si="17"/>
        <v>18.257142857142856</v>
      </c>
      <c r="N81" s="2">
        <v>187.1</v>
      </c>
      <c r="O81" s="2">
        <v>26.728571428571431</v>
      </c>
      <c r="P81" s="2">
        <f>43</f>
        <v>43</v>
      </c>
      <c r="Q81" s="2">
        <f t="shared" si="18"/>
        <v>231.94805194805195</v>
      </c>
      <c r="R81" s="4">
        <f t="shared" si="19"/>
        <v>12.757142857142856</v>
      </c>
      <c r="S81" s="4">
        <f t="shared" si="20"/>
        <v>0.29667774086378734</v>
      </c>
      <c r="T81" s="4">
        <f t="shared" si="21"/>
        <v>89.3</v>
      </c>
      <c r="U81" s="4">
        <f t="shared" si="22"/>
        <v>2.0951847704367306</v>
      </c>
      <c r="V81" s="8">
        <f t="shared" si="23"/>
        <v>100</v>
      </c>
    </row>
    <row r="82" spans="1:22" s="9" customFormat="1" x14ac:dyDescent="0.25">
      <c r="A82" s="9">
        <v>19</v>
      </c>
      <c r="B82" s="9" t="s">
        <v>16</v>
      </c>
      <c r="C82" s="54">
        <v>50</v>
      </c>
      <c r="D82" s="55">
        <v>3.6</v>
      </c>
      <c r="E82" s="55">
        <v>2.0499999999999998</v>
      </c>
      <c r="F82" s="56" t="s">
        <v>35</v>
      </c>
      <c r="G82" s="9">
        <v>7</v>
      </c>
      <c r="H82" s="57">
        <v>37.5</v>
      </c>
      <c r="I82" s="57">
        <f t="shared" si="16"/>
        <v>5.3571428571428568</v>
      </c>
      <c r="J82" s="9">
        <v>7</v>
      </c>
      <c r="K82" s="57">
        <v>57.7</v>
      </c>
      <c r="L82" s="57">
        <f t="shared" si="17"/>
        <v>8.2428571428571438</v>
      </c>
      <c r="N82" s="9">
        <v>168.3</v>
      </c>
      <c r="O82" s="9">
        <v>26.33428571428572</v>
      </c>
      <c r="P82" s="9">
        <v>42</v>
      </c>
      <c r="Q82" s="9">
        <f t="shared" si="18"/>
        <v>53.866666666666696</v>
      </c>
      <c r="R82" s="57">
        <f t="shared" si="19"/>
        <v>2.885714285714287</v>
      </c>
      <c r="S82" s="57">
        <f t="shared" si="20"/>
        <v>6.8707482993197316E-2</v>
      </c>
      <c r="T82" s="57">
        <f t="shared" si="21"/>
        <v>20.200000000000003</v>
      </c>
      <c r="U82" s="57">
        <f t="shared" si="22"/>
        <v>9.1257425742574227</v>
      </c>
      <c r="V82" s="58">
        <f t="shared" si="23"/>
        <v>100</v>
      </c>
    </row>
    <row r="83" spans="1:22" s="9" customFormat="1" x14ac:dyDescent="0.25">
      <c r="A83" s="9">
        <v>22</v>
      </c>
      <c r="B83" s="9" t="s">
        <v>16</v>
      </c>
      <c r="C83" s="54">
        <v>50</v>
      </c>
      <c r="D83" s="55">
        <v>3.6</v>
      </c>
      <c r="E83" s="55">
        <v>2.0499999999999998</v>
      </c>
      <c r="F83" s="56" t="s">
        <v>35</v>
      </c>
      <c r="G83" s="9">
        <v>7</v>
      </c>
      <c r="H83" s="57">
        <v>36.4</v>
      </c>
      <c r="I83" s="57">
        <f t="shared" si="16"/>
        <v>5.2</v>
      </c>
      <c r="J83" s="9">
        <v>5</v>
      </c>
      <c r="K83" s="57">
        <v>80.7</v>
      </c>
      <c r="L83" s="57">
        <f t="shared" si="17"/>
        <v>16.14</v>
      </c>
      <c r="M83" s="9">
        <v>1</v>
      </c>
      <c r="N83" s="9">
        <v>174.20000000000005</v>
      </c>
      <c r="O83" s="9">
        <v>26.316666666666677</v>
      </c>
      <c r="P83" s="9">
        <v>42</v>
      </c>
      <c r="Q83" s="9">
        <f t="shared" si="18"/>
        <v>210.38461538461539</v>
      </c>
      <c r="R83" s="57">
        <f t="shared" si="19"/>
        <v>10.940000000000001</v>
      </c>
      <c r="S83" s="57">
        <f t="shared" si="20"/>
        <v>0.26047619047619053</v>
      </c>
      <c r="T83" s="57">
        <f t="shared" si="21"/>
        <v>44.300000000000004</v>
      </c>
      <c r="U83" s="57">
        <f t="shared" si="22"/>
        <v>2.4055453991468623</v>
      </c>
      <c r="V83" s="58">
        <f t="shared" si="23"/>
        <v>71.428571428571431</v>
      </c>
    </row>
    <row r="84" spans="1:22" s="9" customFormat="1" x14ac:dyDescent="0.25">
      <c r="A84" s="9">
        <v>37</v>
      </c>
      <c r="B84" s="9" t="s">
        <v>16</v>
      </c>
      <c r="C84" s="54">
        <v>50</v>
      </c>
      <c r="D84" s="55">
        <v>3.6</v>
      </c>
      <c r="E84" s="55">
        <v>2.0499999999999998</v>
      </c>
      <c r="F84" s="56" t="s">
        <v>35</v>
      </c>
      <c r="G84" s="9">
        <v>7</v>
      </c>
      <c r="H84" s="57">
        <v>34.299999999999997</v>
      </c>
      <c r="I84" s="57">
        <f t="shared" si="16"/>
        <v>4.8999999999999995</v>
      </c>
      <c r="J84" s="9">
        <v>7</v>
      </c>
      <c r="K84" s="57">
        <v>79.3</v>
      </c>
      <c r="L84" s="57">
        <f t="shared" si="17"/>
        <v>11.328571428571427</v>
      </c>
      <c r="N84" s="9">
        <v>187.1</v>
      </c>
      <c r="O84" s="9">
        <v>26.728571428571431</v>
      </c>
      <c r="P84" s="9">
        <f>43</f>
        <v>43</v>
      </c>
      <c r="Q84" s="9">
        <f t="shared" si="18"/>
        <v>131.19533527696794</v>
      </c>
      <c r="R84" s="57">
        <f t="shared" si="19"/>
        <v>6.4285714285714279</v>
      </c>
      <c r="S84" s="57">
        <f t="shared" si="20"/>
        <v>0.14950166112956809</v>
      </c>
      <c r="T84" s="57">
        <f t="shared" si="21"/>
        <v>45</v>
      </c>
      <c r="U84" s="57">
        <f t="shared" si="22"/>
        <v>4.1577777777777785</v>
      </c>
      <c r="V84" s="58">
        <f t="shared" si="23"/>
        <v>100</v>
      </c>
    </row>
    <row r="85" spans="1:22" s="9" customFormat="1" x14ac:dyDescent="0.25">
      <c r="A85" s="9">
        <v>48</v>
      </c>
      <c r="B85" s="9" t="s">
        <v>16</v>
      </c>
      <c r="C85" s="54">
        <v>50</v>
      </c>
      <c r="D85" s="55">
        <v>3.6</v>
      </c>
      <c r="E85" s="55">
        <v>2.0499999999999998</v>
      </c>
      <c r="F85" s="56" t="s">
        <v>35</v>
      </c>
      <c r="G85" s="9">
        <v>7</v>
      </c>
      <c r="H85" s="57">
        <v>37.4</v>
      </c>
      <c r="I85" s="57">
        <f t="shared" si="16"/>
        <v>5.3428571428571425</v>
      </c>
      <c r="J85" s="9">
        <v>7</v>
      </c>
      <c r="K85" s="57">
        <v>121.5</v>
      </c>
      <c r="L85" s="57">
        <f t="shared" si="17"/>
        <v>17.357142857142858</v>
      </c>
      <c r="N85" s="9">
        <v>187.1</v>
      </c>
      <c r="O85" s="9">
        <v>26.728571428571431</v>
      </c>
      <c r="P85" s="9">
        <f>43</f>
        <v>43</v>
      </c>
      <c r="Q85" s="9">
        <f t="shared" si="18"/>
        <v>224.86631016042784</v>
      </c>
      <c r="R85" s="57">
        <f t="shared" si="19"/>
        <v>12.014285714285716</v>
      </c>
      <c r="S85" s="57">
        <f t="shared" si="20"/>
        <v>0.27940199335548177</v>
      </c>
      <c r="T85" s="57">
        <f t="shared" si="21"/>
        <v>84.1</v>
      </c>
      <c r="U85" s="57">
        <f t="shared" si="22"/>
        <v>2.2247324613555288</v>
      </c>
      <c r="V85" s="58">
        <f t="shared" si="23"/>
        <v>100</v>
      </c>
    </row>
    <row r="86" spans="1:22" s="9" customFormat="1" x14ac:dyDescent="0.25">
      <c r="A86" s="9">
        <v>73</v>
      </c>
      <c r="B86" s="9" t="s">
        <v>16</v>
      </c>
      <c r="C86" s="54">
        <v>50</v>
      </c>
      <c r="D86" s="55">
        <v>3.6</v>
      </c>
      <c r="E86" s="55">
        <v>2.0499999999999998</v>
      </c>
      <c r="F86" s="56" t="s">
        <v>35</v>
      </c>
      <c r="G86" s="9">
        <v>7</v>
      </c>
      <c r="H86" s="57">
        <v>34.6</v>
      </c>
      <c r="I86" s="57">
        <f t="shared" si="16"/>
        <v>4.9428571428571431</v>
      </c>
      <c r="J86" s="9">
        <v>7</v>
      </c>
      <c r="K86" s="57">
        <v>121.7</v>
      </c>
      <c r="L86" s="57">
        <f t="shared" si="17"/>
        <v>17.385714285714286</v>
      </c>
      <c r="N86" s="9">
        <v>184.1</v>
      </c>
      <c r="O86" s="9">
        <v>26.300000000000004</v>
      </c>
      <c r="P86" s="9">
        <v>42</v>
      </c>
      <c r="Q86" s="9">
        <f t="shared" si="18"/>
        <v>251.73410404624278</v>
      </c>
      <c r="R86" s="57">
        <f t="shared" si="19"/>
        <v>12.442857142857143</v>
      </c>
      <c r="S86" s="57">
        <f t="shared" si="20"/>
        <v>0.29625850340136056</v>
      </c>
      <c r="T86" s="57">
        <f t="shared" si="21"/>
        <v>87.1</v>
      </c>
      <c r="U86" s="57">
        <f t="shared" si="22"/>
        <v>2.1136624569460394</v>
      </c>
      <c r="V86" s="58">
        <f t="shared" si="23"/>
        <v>100</v>
      </c>
    </row>
    <row r="87" spans="1:22" s="9" customFormat="1" x14ac:dyDescent="0.25">
      <c r="A87" s="9">
        <v>85</v>
      </c>
      <c r="B87" s="9" t="s">
        <v>16</v>
      </c>
      <c r="C87" s="54">
        <v>50</v>
      </c>
      <c r="D87" s="55">
        <v>3.6</v>
      </c>
      <c r="E87" s="55">
        <v>2.0499999999999998</v>
      </c>
      <c r="F87" s="56" t="s">
        <v>35</v>
      </c>
      <c r="G87" s="9">
        <v>7</v>
      </c>
      <c r="H87" s="57">
        <v>34.700000000000003</v>
      </c>
      <c r="I87" s="57">
        <f t="shared" si="16"/>
        <v>4.9571428571428573</v>
      </c>
      <c r="J87" s="9">
        <v>7</v>
      </c>
      <c r="K87" s="57">
        <v>123.2</v>
      </c>
      <c r="L87" s="57">
        <f t="shared" si="17"/>
        <v>17.600000000000001</v>
      </c>
      <c r="N87" s="9">
        <v>184.1</v>
      </c>
      <c r="O87" s="9">
        <v>26.300000000000004</v>
      </c>
      <c r="P87" s="9">
        <v>42</v>
      </c>
      <c r="Q87" s="9">
        <f t="shared" si="18"/>
        <v>255.04322766570607</v>
      </c>
      <c r="R87" s="57">
        <f t="shared" si="19"/>
        <v>12.642857142857144</v>
      </c>
      <c r="S87" s="57">
        <f t="shared" si="20"/>
        <v>0.30102040816326536</v>
      </c>
      <c r="T87" s="57">
        <f t="shared" si="21"/>
        <v>88.5</v>
      </c>
      <c r="U87" s="57">
        <f t="shared" si="22"/>
        <v>2.080225988700565</v>
      </c>
      <c r="V87" s="58">
        <f t="shared" si="23"/>
        <v>100</v>
      </c>
    </row>
    <row r="88" spans="1:22" s="9" customFormat="1" x14ac:dyDescent="0.25">
      <c r="A88" s="9">
        <v>126</v>
      </c>
      <c r="B88" s="9" t="s">
        <v>16</v>
      </c>
      <c r="C88" s="54">
        <v>50</v>
      </c>
      <c r="D88" s="55">
        <v>3.6</v>
      </c>
      <c r="E88" s="55">
        <v>2.0499999999999998</v>
      </c>
      <c r="F88" s="56" t="s">
        <v>35</v>
      </c>
      <c r="G88" s="9">
        <v>7</v>
      </c>
      <c r="H88" s="57">
        <v>36</v>
      </c>
      <c r="I88" s="57">
        <f t="shared" si="16"/>
        <v>5.1428571428571432</v>
      </c>
      <c r="J88" s="9">
        <v>7</v>
      </c>
      <c r="K88" s="57">
        <v>137.1</v>
      </c>
      <c r="L88" s="57">
        <f t="shared" si="17"/>
        <v>19.585714285714285</v>
      </c>
      <c r="N88" s="9">
        <v>187.1</v>
      </c>
      <c r="O88" s="9">
        <v>26.728571428571431</v>
      </c>
      <c r="P88" s="9">
        <f>43</f>
        <v>43</v>
      </c>
      <c r="Q88" s="9">
        <f t="shared" si="18"/>
        <v>280.83333333333331</v>
      </c>
      <c r="R88" s="57">
        <f t="shared" si="19"/>
        <v>14.442857142857143</v>
      </c>
      <c r="S88" s="57">
        <f t="shared" si="20"/>
        <v>0.33588039867109637</v>
      </c>
      <c r="T88" s="57">
        <f t="shared" si="21"/>
        <v>101.1</v>
      </c>
      <c r="U88" s="57">
        <f t="shared" si="22"/>
        <v>1.8506429277942633</v>
      </c>
      <c r="V88" s="58">
        <f t="shared" si="23"/>
        <v>100</v>
      </c>
    </row>
    <row r="89" spans="1:22" s="9" customFormat="1" x14ac:dyDescent="0.25">
      <c r="A89" s="9">
        <v>139</v>
      </c>
      <c r="B89" s="9" t="s">
        <v>16</v>
      </c>
      <c r="C89" s="54">
        <v>50</v>
      </c>
      <c r="D89" s="55">
        <v>3.6</v>
      </c>
      <c r="E89" s="55">
        <v>2.0499999999999998</v>
      </c>
      <c r="F89" s="56" t="s">
        <v>35</v>
      </c>
      <c r="G89" s="9">
        <v>7</v>
      </c>
      <c r="H89" s="57">
        <v>34</v>
      </c>
      <c r="I89" s="57">
        <f t="shared" si="16"/>
        <v>4.8571428571428568</v>
      </c>
      <c r="J89" s="9">
        <v>7</v>
      </c>
      <c r="K89" s="57">
        <v>113.7</v>
      </c>
      <c r="L89" s="57">
        <f t="shared" si="17"/>
        <v>16.242857142857144</v>
      </c>
      <c r="N89" s="9">
        <v>187.1</v>
      </c>
      <c r="O89" s="9">
        <v>26.728571428571431</v>
      </c>
      <c r="P89" s="9">
        <f>43</f>
        <v>43</v>
      </c>
      <c r="Q89" s="9">
        <f t="shared" si="18"/>
        <v>234.41176470588238</v>
      </c>
      <c r="R89" s="57">
        <f t="shared" si="19"/>
        <v>11.385714285714286</v>
      </c>
      <c r="S89" s="57">
        <f t="shared" si="20"/>
        <v>0.26478405315614617</v>
      </c>
      <c r="T89" s="57">
        <f t="shared" si="21"/>
        <v>79.7</v>
      </c>
      <c r="U89" s="57">
        <f t="shared" si="22"/>
        <v>2.3475533249686324</v>
      </c>
      <c r="V89" s="58">
        <f t="shared" si="23"/>
        <v>100</v>
      </c>
    </row>
    <row r="90" spans="1:22" x14ac:dyDescent="0.25">
      <c r="A90" s="2">
        <v>23</v>
      </c>
      <c r="B90" s="2" t="s">
        <v>17</v>
      </c>
      <c r="C90" s="38">
        <v>47</v>
      </c>
      <c r="D90" s="39">
        <v>3.6</v>
      </c>
      <c r="E90" s="39">
        <v>2.0499999999999998</v>
      </c>
      <c r="F90" s="3" t="s">
        <v>36</v>
      </c>
      <c r="G90" s="2">
        <v>7</v>
      </c>
      <c r="H90" s="4">
        <v>34</v>
      </c>
      <c r="I90" s="4">
        <f t="shared" si="16"/>
        <v>4.8571428571428568</v>
      </c>
      <c r="J90" s="2">
        <v>7</v>
      </c>
      <c r="K90" s="4">
        <v>112.1</v>
      </c>
      <c r="L90" s="4">
        <f t="shared" si="17"/>
        <v>16.014285714285712</v>
      </c>
      <c r="N90" s="2">
        <v>184.1</v>
      </c>
      <c r="O90" s="2">
        <v>27.966666666666669</v>
      </c>
      <c r="P90" s="2">
        <v>42</v>
      </c>
      <c r="Q90" s="2">
        <f t="shared" si="18"/>
        <v>229.70588235294116</v>
      </c>
      <c r="R90" s="4">
        <f t="shared" si="19"/>
        <v>11.157142857142855</v>
      </c>
      <c r="S90" s="4">
        <f t="shared" si="20"/>
        <v>0.26564625850340129</v>
      </c>
      <c r="T90" s="4">
        <f t="shared" si="21"/>
        <v>78.099999999999994</v>
      </c>
      <c r="U90" s="4">
        <f t="shared" si="22"/>
        <v>2.5066154502774229</v>
      </c>
      <c r="V90" s="8">
        <f t="shared" si="23"/>
        <v>100</v>
      </c>
    </row>
    <row r="91" spans="1:22" x14ac:dyDescent="0.25">
      <c r="A91" s="2">
        <v>27</v>
      </c>
      <c r="B91" s="2" t="s">
        <v>17</v>
      </c>
      <c r="C91" s="38">
        <v>47</v>
      </c>
      <c r="D91" s="39">
        <v>3.6</v>
      </c>
      <c r="E91" s="39">
        <v>2.0499999999999998</v>
      </c>
      <c r="F91" s="3" t="s">
        <v>36</v>
      </c>
      <c r="G91" s="2">
        <v>7</v>
      </c>
      <c r="H91" s="4">
        <v>37.1</v>
      </c>
      <c r="I91" s="4">
        <f t="shared" si="16"/>
        <v>5.3</v>
      </c>
      <c r="J91" s="2">
        <v>7</v>
      </c>
      <c r="K91" s="4">
        <v>139.80000000000001</v>
      </c>
      <c r="L91" s="4">
        <f t="shared" si="17"/>
        <v>19.971428571428572</v>
      </c>
      <c r="N91" s="2">
        <v>184.1</v>
      </c>
      <c r="O91" s="2">
        <v>26.300000000000004</v>
      </c>
      <c r="P91" s="2">
        <v>42</v>
      </c>
      <c r="Q91" s="2">
        <f t="shared" si="18"/>
        <v>276.81940700808627</v>
      </c>
      <c r="R91" s="4">
        <f t="shared" si="19"/>
        <v>14.671428571428571</v>
      </c>
      <c r="S91" s="4">
        <f t="shared" si="20"/>
        <v>0.34931972789115645</v>
      </c>
      <c r="T91" s="4">
        <f t="shared" si="21"/>
        <v>102.70000000000002</v>
      </c>
      <c r="U91" s="4">
        <f t="shared" si="22"/>
        <v>1.7925998052580334</v>
      </c>
      <c r="V91" s="8">
        <f t="shared" si="23"/>
        <v>100</v>
      </c>
    </row>
    <row r="92" spans="1:22" x14ac:dyDescent="0.25">
      <c r="A92" s="2">
        <v>44</v>
      </c>
      <c r="B92" s="2" t="s">
        <v>17</v>
      </c>
      <c r="C92" s="38">
        <v>47</v>
      </c>
      <c r="D92" s="39">
        <v>3.6</v>
      </c>
      <c r="E92" s="39">
        <v>2.0499999999999998</v>
      </c>
      <c r="F92" s="3" t="s">
        <v>36</v>
      </c>
      <c r="G92" s="2">
        <v>7</v>
      </c>
      <c r="H92" s="4">
        <v>36</v>
      </c>
      <c r="I92" s="4">
        <f t="shared" si="16"/>
        <v>5.1428571428571432</v>
      </c>
      <c r="J92" s="2">
        <v>7</v>
      </c>
      <c r="K92" s="4">
        <v>139.80000000000001</v>
      </c>
      <c r="L92" s="4">
        <f t="shared" si="17"/>
        <v>19.971428571428572</v>
      </c>
      <c r="N92" s="2">
        <v>187.1</v>
      </c>
      <c r="O92" s="2">
        <v>26.728571428571431</v>
      </c>
      <c r="P92" s="2">
        <f>43</f>
        <v>43</v>
      </c>
      <c r="Q92" s="2">
        <f t="shared" si="18"/>
        <v>288.33333333333331</v>
      </c>
      <c r="R92" s="4">
        <f t="shared" si="19"/>
        <v>14.828571428571429</v>
      </c>
      <c r="S92" s="4">
        <f t="shared" si="20"/>
        <v>0.34485049833887044</v>
      </c>
      <c r="T92" s="4">
        <f t="shared" si="21"/>
        <v>103.80000000000001</v>
      </c>
      <c r="U92" s="4">
        <f t="shared" si="22"/>
        <v>1.8025048169556841</v>
      </c>
      <c r="V92" s="8">
        <f t="shared" si="23"/>
        <v>100</v>
      </c>
    </row>
    <row r="93" spans="1:22" x14ac:dyDescent="0.25">
      <c r="A93" s="2">
        <v>45</v>
      </c>
      <c r="B93" s="2" t="s">
        <v>17</v>
      </c>
      <c r="C93" s="38">
        <v>47</v>
      </c>
      <c r="D93" s="39">
        <v>3.6</v>
      </c>
      <c r="E93" s="39">
        <v>2.0499999999999998</v>
      </c>
      <c r="F93" s="3" t="s">
        <v>36</v>
      </c>
      <c r="G93" s="2">
        <v>7</v>
      </c>
      <c r="H93" s="4">
        <v>38.200000000000003</v>
      </c>
      <c r="I93" s="4">
        <f t="shared" si="16"/>
        <v>5.4571428571428573</v>
      </c>
      <c r="J93" s="2">
        <v>7</v>
      </c>
      <c r="K93" s="4">
        <v>127.8</v>
      </c>
      <c r="L93" s="4">
        <f t="shared" si="17"/>
        <v>18.257142857142856</v>
      </c>
      <c r="N93" s="2">
        <v>187.1</v>
      </c>
      <c r="O93" s="2">
        <v>26.728571428571431</v>
      </c>
      <c r="P93" s="2">
        <f>43</f>
        <v>43</v>
      </c>
      <c r="Q93" s="2">
        <f t="shared" si="18"/>
        <v>234.55497382198951</v>
      </c>
      <c r="R93" s="4">
        <f t="shared" si="19"/>
        <v>12.799999999999999</v>
      </c>
      <c r="S93" s="4">
        <f t="shared" si="20"/>
        <v>0.29767441860465116</v>
      </c>
      <c r="T93" s="4">
        <f t="shared" si="21"/>
        <v>89.6</v>
      </c>
      <c r="U93" s="4">
        <f t="shared" si="22"/>
        <v>2.0881696428571432</v>
      </c>
      <c r="V93" s="8">
        <f t="shared" si="23"/>
        <v>100</v>
      </c>
    </row>
    <row r="94" spans="1:22" x14ac:dyDescent="0.25">
      <c r="A94" s="2">
        <v>76</v>
      </c>
      <c r="B94" s="2" t="s">
        <v>17</v>
      </c>
      <c r="C94" s="38">
        <v>47</v>
      </c>
      <c r="D94" s="39">
        <v>3.6</v>
      </c>
      <c r="E94" s="39">
        <v>2.0499999999999998</v>
      </c>
      <c r="F94" s="3" t="s">
        <v>36</v>
      </c>
      <c r="G94" s="2">
        <v>7</v>
      </c>
      <c r="H94" s="4">
        <v>32.299999999999997</v>
      </c>
      <c r="I94" s="4">
        <f t="shared" si="16"/>
        <v>4.6142857142857139</v>
      </c>
      <c r="J94" s="2">
        <v>7</v>
      </c>
      <c r="K94" s="4">
        <v>117.9</v>
      </c>
      <c r="L94" s="4">
        <f t="shared" si="17"/>
        <v>16.842857142857145</v>
      </c>
      <c r="N94" s="2">
        <v>184.1</v>
      </c>
      <c r="O94" s="2">
        <v>26.300000000000004</v>
      </c>
      <c r="P94" s="2">
        <v>42</v>
      </c>
      <c r="Q94" s="2">
        <f t="shared" si="18"/>
        <v>265.01547987616107</v>
      </c>
      <c r="R94" s="4">
        <f t="shared" si="19"/>
        <v>12.228571428571431</v>
      </c>
      <c r="S94" s="4">
        <f t="shared" si="20"/>
        <v>0.29115646258503408</v>
      </c>
      <c r="T94" s="4">
        <f t="shared" si="21"/>
        <v>85.600000000000009</v>
      </c>
      <c r="U94" s="4">
        <f t="shared" si="22"/>
        <v>2.1507009345794392</v>
      </c>
      <c r="V94" s="8">
        <f t="shared" si="23"/>
        <v>100</v>
      </c>
    </row>
    <row r="95" spans="1:22" x14ac:dyDescent="0.25">
      <c r="A95" s="2">
        <v>77</v>
      </c>
      <c r="B95" s="2" t="s">
        <v>17</v>
      </c>
      <c r="C95" s="38">
        <v>47</v>
      </c>
      <c r="D95" s="39">
        <v>3.6</v>
      </c>
      <c r="E95" s="39">
        <v>2.0499999999999998</v>
      </c>
      <c r="F95" s="3" t="s">
        <v>36</v>
      </c>
      <c r="G95" s="2">
        <v>7</v>
      </c>
      <c r="H95" s="4">
        <v>38.1</v>
      </c>
      <c r="I95" s="4">
        <f t="shared" si="16"/>
        <v>5.4428571428571431</v>
      </c>
      <c r="J95" s="2">
        <v>7</v>
      </c>
      <c r="K95" s="4">
        <v>140.19999999999999</v>
      </c>
      <c r="L95" s="4">
        <f t="shared" si="17"/>
        <v>20.028571428571428</v>
      </c>
      <c r="N95" s="2">
        <v>184.1</v>
      </c>
      <c r="O95" s="2">
        <v>26.300000000000004</v>
      </c>
      <c r="P95" s="2">
        <v>42</v>
      </c>
      <c r="Q95" s="2">
        <f t="shared" si="18"/>
        <v>267.97900262467192</v>
      </c>
      <c r="R95" s="4">
        <f t="shared" si="19"/>
        <v>14.585714285714285</v>
      </c>
      <c r="S95" s="4">
        <f t="shared" si="20"/>
        <v>0.34727891156462587</v>
      </c>
      <c r="T95" s="4">
        <f t="shared" si="21"/>
        <v>102.1</v>
      </c>
      <c r="U95" s="4">
        <f t="shared" si="22"/>
        <v>1.8031341821743392</v>
      </c>
      <c r="V95" s="8">
        <f t="shared" si="23"/>
        <v>100</v>
      </c>
    </row>
    <row r="96" spans="1:22" x14ac:dyDescent="0.25">
      <c r="A96" s="2">
        <v>143</v>
      </c>
      <c r="B96" s="2" t="s">
        <v>17</v>
      </c>
      <c r="C96" s="38">
        <v>47</v>
      </c>
      <c r="D96" s="39">
        <v>3.6</v>
      </c>
      <c r="E96" s="39">
        <v>2.0499999999999998</v>
      </c>
      <c r="F96" s="3" t="s">
        <v>36</v>
      </c>
      <c r="G96" s="2">
        <v>7</v>
      </c>
      <c r="H96" s="4">
        <v>34.799999999999997</v>
      </c>
      <c r="I96" s="4">
        <f t="shared" si="16"/>
        <v>4.9714285714285706</v>
      </c>
      <c r="J96" s="2">
        <v>6</v>
      </c>
      <c r="K96" s="4">
        <v>122.1</v>
      </c>
      <c r="L96" s="4">
        <f t="shared" si="17"/>
        <v>20.349999999999998</v>
      </c>
      <c r="N96" s="2">
        <v>173.00000000000003</v>
      </c>
      <c r="O96" s="2">
        <v>26.75952380952382</v>
      </c>
      <c r="P96" s="2">
        <f>43</f>
        <v>43</v>
      </c>
      <c r="Q96" s="2">
        <f t="shared" si="18"/>
        <v>309.33908045977012</v>
      </c>
      <c r="R96" s="4">
        <f t="shared" si="19"/>
        <v>15.378571428571426</v>
      </c>
      <c r="S96" s="4">
        <f t="shared" si="20"/>
        <v>0.35764119601328898</v>
      </c>
      <c r="T96" s="4">
        <f t="shared" si="21"/>
        <v>87.3</v>
      </c>
      <c r="U96" s="4">
        <f t="shared" si="22"/>
        <v>1.7400526397275129</v>
      </c>
      <c r="V96" s="8">
        <f t="shared" si="23"/>
        <v>85.714285714285708</v>
      </c>
    </row>
    <row r="97" spans="1:22" x14ac:dyDescent="0.25">
      <c r="A97" s="2">
        <v>144</v>
      </c>
      <c r="B97" s="2" t="s">
        <v>17</v>
      </c>
      <c r="C97" s="38">
        <v>47</v>
      </c>
      <c r="D97" s="39">
        <v>3.6</v>
      </c>
      <c r="E97" s="39">
        <v>2.0499999999999998</v>
      </c>
      <c r="F97" s="3" t="s">
        <v>36</v>
      </c>
      <c r="G97" s="2">
        <v>7</v>
      </c>
      <c r="H97" s="4">
        <v>35.4</v>
      </c>
      <c r="I97" s="4">
        <f t="shared" si="16"/>
        <v>5.0571428571428569</v>
      </c>
      <c r="J97" s="2">
        <v>7</v>
      </c>
      <c r="K97" s="4">
        <v>112</v>
      </c>
      <c r="L97" s="4">
        <f t="shared" si="17"/>
        <v>16</v>
      </c>
      <c r="N97" s="2">
        <v>187.1</v>
      </c>
      <c r="O97" s="2">
        <v>26.728571428571431</v>
      </c>
      <c r="P97" s="2">
        <f>43</f>
        <v>43</v>
      </c>
      <c r="Q97" s="2">
        <f t="shared" si="18"/>
        <v>216.38418079096047</v>
      </c>
      <c r="R97" s="4">
        <f t="shared" si="19"/>
        <v>10.942857142857143</v>
      </c>
      <c r="S97" s="4">
        <f t="shared" si="20"/>
        <v>0.25448504983388703</v>
      </c>
      <c r="T97" s="4">
        <f t="shared" si="21"/>
        <v>76.599999999999994</v>
      </c>
      <c r="U97" s="4">
        <f t="shared" si="22"/>
        <v>2.4425587467362928</v>
      </c>
      <c r="V97" s="8">
        <f t="shared" si="23"/>
        <v>100</v>
      </c>
    </row>
    <row r="98" spans="1:22" x14ac:dyDescent="0.25">
      <c r="A98" s="2">
        <v>2</v>
      </c>
      <c r="B98" s="2" t="s">
        <v>4</v>
      </c>
      <c r="C98" s="38">
        <v>45</v>
      </c>
      <c r="D98" s="39">
        <v>3.21</v>
      </c>
      <c r="E98" s="39">
        <v>2.1800000000000002</v>
      </c>
      <c r="F98" s="5" t="s">
        <v>37</v>
      </c>
      <c r="G98" s="2">
        <v>7</v>
      </c>
      <c r="H98" s="4">
        <v>33.799999999999997</v>
      </c>
      <c r="I98" s="4">
        <f t="shared" ref="I98:I129" si="24">H98/G98</f>
        <v>4.8285714285714283</v>
      </c>
      <c r="J98" s="2">
        <v>7</v>
      </c>
      <c r="K98" s="4">
        <v>109.6</v>
      </c>
      <c r="L98" s="4">
        <f t="shared" ref="L98:L129" si="25">K98/J98</f>
        <v>15.657142857142857</v>
      </c>
      <c r="N98" s="2">
        <v>184.1</v>
      </c>
      <c r="O98" s="2">
        <v>26.300000000000004</v>
      </c>
      <c r="P98" s="2">
        <v>42</v>
      </c>
      <c r="Q98" s="2">
        <f t="shared" ref="Q98:Q129" si="26">(L98-I98)/I98*100</f>
        <v>224.26035502958581</v>
      </c>
      <c r="R98" s="4">
        <f t="shared" ref="R98:R129" si="27">L98-I98</f>
        <v>10.828571428571429</v>
      </c>
      <c r="S98" s="4">
        <f t="shared" ref="S98:S129" si="28">(L98-I98)/P98</f>
        <v>0.2578231292517007</v>
      </c>
      <c r="T98" s="4">
        <f t="shared" ref="T98:T129" si="29">K98-H98</f>
        <v>75.8</v>
      </c>
      <c r="U98" s="4">
        <f t="shared" ref="U98:U129" si="30">O98/R98</f>
        <v>2.4287598944591031</v>
      </c>
      <c r="V98" s="8">
        <f t="shared" ref="V98:V129" si="31">(J98*100)/G98</f>
        <v>100</v>
      </c>
    </row>
    <row r="99" spans="1:22" x14ac:dyDescent="0.25">
      <c r="A99" s="2">
        <v>16</v>
      </c>
      <c r="B99" s="2" t="s">
        <v>4</v>
      </c>
      <c r="C99" s="38">
        <v>45</v>
      </c>
      <c r="D99" s="39">
        <v>3.21</v>
      </c>
      <c r="E99" s="39">
        <v>2.1800000000000002</v>
      </c>
      <c r="F99" s="5" t="s">
        <v>37</v>
      </c>
      <c r="G99" s="2">
        <v>7</v>
      </c>
      <c r="H99" s="4">
        <v>38</v>
      </c>
      <c r="I99" s="4">
        <f t="shared" si="24"/>
        <v>5.4285714285714288</v>
      </c>
      <c r="J99" s="2">
        <v>7</v>
      </c>
      <c r="K99" s="4">
        <v>136.6</v>
      </c>
      <c r="L99" s="4">
        <f t="shared" si="25"/>
        <v>19.514285714285712</v>
      </c>
      <c r="N99" s="2">
        <v>184.1</v>
      </c>
      <c r="O99" s="2">
        <v>26.300000000000004</v>
      </c>
      <c r="P99" s="2">
        <v>42</v>
      </c>
      <c r="Q99" s="2">
        <f t="shared" si="26"/>
        <v>259.47368421052624</v>
      </c>
      <c r="R99" s="4">
        <f t="shared" si="27"/>
        <v>14.085714285714284</v>
      </c>
      <c r="S99" s="4">
        <f t="shared" si="28"/>
        <v>0.3353741496598639</v>
      </c>
      <c r="T99" s="4">
        <f t="shared" si="29"/>
        <v>98.6</v>
      </c>
      <c r="U99" s="4">
        <f t="shared" si="30"/>
        <v>1.8671399594320492</v>
      </c>
      <c r="V99" s="8">
        <f t="shared" si="31"/>
        <v>100</v>
      </c>
    </row>
    <row r="100" spans="1:22" x14ac:dyDescent="0.25">
      <c r="A100" s="2">
        <v>39</v>
      </c>
      <c r="B100" s="2" t="s">
        <v>4</v>
      </c>
      <c r="C100" s="38">
        <v>45</v>
      </c>
      <c r="D100" s="39">
        <v>3.21</v>
      </c>
      <c r="E100" s="39">
        <v>2.1800000000000002</v>
      </c>
      <c r="F100" s="5" t="s">
        <v>37</v>
      </c>
      <c r="G100" s="2">
        <v>7</v>
      </c>
      <c r="H100" s="4">
        <v>37.6</v>
      </c>
      <c r="I100" s="4">
        <f t="shared" si="24"/>
        <v>5.3714285714285719</v>
      </c>
      <c r="J100" s="2">
        <v>7</v>
      </c>
      <c r="K100" s="4">
        <v>113.3</v>
      </c>
      <c r="L100" s="4">
        <f t="shared" si="25"/>
        <v>16.185714285714287</v>
      </c>
      <c r="N100" s="2">
        <v>187.1</v>
      </c>
      <c r="O100" s="2">
        <v>26.728571428571431</v>
      </c>
      <c r="P100" s="2">
        <f>43</f>
        <v>43</v>
      </c>
      <c r="Q100" s="2">
        <f t="shared" si="26"/>
        <v>201.32978723404253</v>
      </c>
      <c r="R100" s="4">
        <f t="shared" si="27"/>
        <v>10.814285714285715</v>
      </c>
      <c r="S100" s="4">
        <f t="shared" si="28"/>
        <v>0.2514950166112957</v>
      </c>
      <c r="T100" s="4">
        <f t="shared" si="29"/>
        <v>75.699999999999989</v>
      </c>
      <c r="U100" s="4">
        <f t="shared" si="30"/>
        <v>2.4715984147952446</v>
      </c>
      <c r="V100" s="8">
        <f t="shared" si="31"/>
        <v>100</v>
      </c>
    </row>
    <row r="101" spans="1:22" x14ac:dyDescent="0.25">
      <c r="A101" s="2">
        <v>61</v>
      </c>
      <c r="B101" s="2" t="s">
        <v>4</v>
      </c>
      <c r="C101" s="38">
        <v>45</v>
      </c>
      <c r="D101" s="39">
        <v>3.21</v>
      </c>
      <c r="E101" s="39">
        <v>2.1800000000000002</v>
      </c>
      <c r="F101" s="5" t="s">
        <v>37</v>
      </c>
      <c r="G101" s="2">
        <v>7</v>
      </c>
      <c r="H101" s="4">
        <v>35.799999999999997</v>
      </c>
      <c r="I101" s="4">
        <f t="shared" si="24"/>
        <v>5.1142857142857139</v>
      </c>
      <c r="J101" s="2">
        <v>7</v>
      </c>
      <c r="K101" s="4">
        <v>132.9</v>
      </c>
      <c r="L101" s="4">
        <f t="shared" si="25"/>
        <v>18.985714285714288</v>
      </c>
      <c r="N101" s="2">
        <v>187.1</v>
      </c>
      <c r="O101" s="2">
        <v>26.728571428571431</v>
      </c>
      <c r="P101" s="2">
        <f>43</f>
        <v>43</v>
      </c>
      <c r="Q101" s="2">
        <f t="shared" si="26"/>
        <v>271.22905027932967</v>
      </c>
      <c r="R101" s="4">
        <f t="shared" si="27"/>
        <v>13.871428571428574</v>
      </c>
      <c r="S101" s="4">
        <f t="shared" si="28"/>
        <v>0.3225913621262459</v>
      </c>
      <c r="T101" s="4">
        <f t="shared" si="29"/>
        <v>97.100000000000009</v>
      </c>
      <c r="U101" s="4">
        <f t="shared" si="30"/>
        <v>1.9268795056642636</v>
      </c>
      <c r="V101" s="8">
        <f t="shared" si="31"/>
        <v>100</v>
      </c>
    </row>
    <row r="102" spans="1:22" x14ac:dyDescent="0.25">
      <c r="A102" s="2">
        <v>101</v>
      </c>
      <c r="B102" s="2" t="s">
        <v>4</v>
      </c>
      <c r="C102" s="38">
        <v>45</v>
      </c>
      <c r="D102" s="39">
        <v>3.21</v>
      </c>
      <c r="E102" s="39">
        <v>2.1800000000000002</v>
      </c>
      <c r="F102" s="5" t="s">
        <v>37</v>
      </c>
      <c r="G102" s="2">
        <v>7</v>
      </c>
      <c r="H102" s="4">
        <v>36.799999999999997</v>
      </c>
      <c r="I102" s="4">
        <f t="shared" si="24"/>
        <v>5.2571428571428571</v>
      </c>
      <c r="J102" s="2">
        <v>7</v>
      </c>
      <c r="K102" s="4">
        <v>123.2</v>
      </c>
      <c r="L102" s="4">
        <f t="shared" si="25"/>
        <v>17.600000000000001</v>
      </c>
      <c r="N102" s="2">
        <v>184.1</v>
      </c>
      <c r="O102" s="2">
        <v>26.300000000000004</v>
      </c>
      <c r="P102" s="2">
        <v>42</v>
      </c>
      <c r="Q102" s="2">
        <f t="shared" si="26"/>
        <v>234.78260869565224</v>
      </c>
      <c r="R102" s="4">
        <f t="shared" si="27"/>
        <v>12.342857142857145</v>
      </c>
      <c r="S102" s="4">
        <f t="shared" si="28"/>
        <v>0.29387755102040825</v>
      </c>
      <c r="T102" s="4">
        <f t="shared" si="29"/>
        <v>86.4</v>
      </c>
      <c r="U102" s="4">
        <f t="shared" si="30"/>
        <v>2.1307870370370372</v>
      </c>
      <c r="V102" s="8">
        <f t="shared" si="31"/>
        <v>100</v>
      </c>
    </row>
    <row r="103" spans="1:22" x14ac:dyDescent="0.25">
      <c r="A103" s="2">
        <v>108</v>
      </c>
      <c r="B103" s="2" t="s">
        <v>4</v>
      </c>
      <c r="C103" s="38">
        <v>45</v>
      </c>
      <c r="D103" s="39">
        <v>3.21</v>
      </c>
      <c r="E103" s="39">
        <v>2.1800000000000002</v>
      </c>
      <c r="F103" s="5" t="s">
        <v>37</v>
      </c>
      <c r="G103" s="2">
        <v>7</v>
      </c>
      <c r="H103" s="4">
        <v>34.700000000000003</v>
      </c>
      <c r="I103" s="4">
        <f t="shared" si="24"/>
        <v>4.9571428571428573</v>
      </c>
      <c r="J103" s="2">
        <v>6</v>
      </c>
      <c r="K103" s="4">
        <v>106.1</v>
      </c>
      <c r="L103" s="4">
        <f t="shared" si="25"/>
        <v>17.683333333333334</v>
      </c>
      <c r="M103" s="2">
        <v>1</v>
      </c>
      <c r="N103" s="2">
        <v>184.1</v>
      </c>
      <c r="O103" s="2">
        <v>26.300000000000004</v>
      </c>
      <c r="P103" s="2">
        <v>42</v>
      </c>
      <c r="Q103" s="2">
        <f t="shared" si="26"/>
        <v>256.72430355427474</v>
      </c>
      <c r="R103" s="4">
        <f t="shared" si="27"/>
        <v>12.726190476190476</v>
      </c>
      <c r="S103" s="4">
        <f t="shared" si="28"/>
        <v>0.30300453514739228</v>
      </c>
      <c r="T103" s="4">
        <f t="shared" si="29"/>
        <v>71.399999999999991</v>
      </c>
      <c r="U103" s="4">
        <f t="shared" si="30"/>
        <v>2.0666043030869976</v>
      </c>
      <c r="V103" s="8">
        <f t="shared" si="31"/>
        <v>85.714285714285708</v>
      </c>
    </row>
    <row r="104" spans="1:22" x14ac:dyDescent="0.25">
      <c r="A104" s="2">
        <v>113</v>
      </c>
      <c r="B104" s="2" t="s">
        <v>4</v>
      </c>
      <c r="C104" s="38">
        <v>45</v>
      </c>
      <c r="D104" s="39">
        <v>3.21</v>
      </c>
      <c r="E104" s="39">
        <v>2.1800000000000002</v>
      </c>
      <c r="F104" s="5" t="s">
        <v>37</v>
      </c>
      <c r="G104" s="2">
        <v>7</v>
      </c>
      <c r="H104" s="4">
        <v>35.799999999999997</v>
      </c>
      <c r="I104" s="4">
        <f t="shared" si="24"/>
        <v>5.1142857142857139</v>
      </c>
      <c r="J104" s="2">
        <v>7</v>
      </c>
      <c r="K104" s="4">
        <v>126.1</v>
      </c>
      <c r="L104" s="4">
        <f t="shared" si="25"/>
        <v>18.014285714285712</v>
      </c>
      <c r="N104" s="2">
        <v>187.1</v>
      </c>
      <c r="O104" s="2">
        <v>26.728571428571431</v>
      </c>
      <c r="P104" s="2">
        <f>43</f>
        <v>43</v>
      </c>
      <c r="Q104" s="2">
        <f t="shared" si="26"/>
        <v>252.23463687150834</v>
      </c>
      <c r="R104" s="4">
        <f t="shared" si="27"/>
        <v>12.899999999999999</v>
      </c>
      <c r="S104" s="4">
        <f t="shared" si="28"/>
        <v>0.3</v>
      </c>
      <c r="T104" s="4">
        <f t="shared" si="29"/>
        <v>90.3</v>
      </c>
      <c r="U104" s="4">
        <f t="shared" si="30"/>
        <v>2.0719822812846074</v>
      </c>
      <c r="V104" s="8">
        <f t="shared" si="31"/>
        <v>100</v>
      </c>
    </row>
    <row r="105" spans="1:22" x14ac:dyDescent="0.25">
      <c r="A105" s="2">
        <v>131</v>
      </c>
      <c r="B105" s="2" t="s">
        <v>4</v>
      </c>
      <c r="C105" s="38">
        <v>45</v>
      </c>
      <c r="D105" s="39">
        <v>3.21</v>
      </c>
      <c r="E105" s="39">
        <v>2.1800000000000002</v>
      </c>
      <c r="F105" s="5" t="s">
        <v>37</v>
      </c>
      <c r="G105" s="2">
        <v>7</v>
      </c>
      <c r="H105" s="4">
        <v>31.9</v>
      </c>
      <c r="I105" s="4">
        <f t="shared" si="24"/>
        <v>4.5571428571428569</v>
      </c>
      <c r="J105" s="2">
        <v>7</v>
      </c>
      <c r="K105" s="4">
        <v>132</v>
      </c>
      <c r="L105" s="4">
        <f t="shared" si="25"/>
        <v>18.857142857142858</v>
      </c>
      <c r="N105" s="2">
        <v>187.1</v>
      </c>
      <c r="O105" s="2">
        <v>26.728571428571431</v>
      </c>
      <c r="P105" s="2">
        <f>43</f>
        <v>43</v>
      </c>
      <c r="Q105" s="2">
        <f t="shared" si="26"/>
        <v>313.79310344827587</v>
      </c>
      <c r="R105" s="4">
        <f t="shared" si="27"/>
        <v>14.3</v>
      </c>
      <c r="S105" s="4">
        <f t="shared" si="28"/>
        <v>0.33255813953488372</v>
      </c>
      <c r="T105" s="4">
        <f t="shared" si="29"/>
        <v>100.1</v>
      </c>
      <c r="U105" s="4">
        <f t="shared" si="30"/>
        <v>1.8691308691308692</v>
      </c>
      <c r="V105" s="8">
        <f t="shared" si="31"/>
        <v>100</v>
      </c>
    </row>
    <row r="106" spans="1:22" x14ac:dyDescent="0.25">
      <c r="A106" s="2">
        <v>4</v>
      </c>
      <c r="B106" s="2" t="s">
        <v>6</v>
      </c>
      <c r="F106" s="5" t="s">
        <v>38</v>
      </c>
      <c r="G106" s="2">
        <v>7</v>
      </c>
      <c r="H106" s="4">
        <v>34.4</v>
      </c>
      <c r="I106" s="4">
        <f t="shared" si="24"/>
        <v>4.9142857142857137</v>
      </c>
      <c r="J106" s="2">
        <v>7</v>
      </c>
      <c r="K106" s="4">
        <v>89.5</v>
      </c>
      <c r="L106" s="4">
        <f t="shared" si="25"/>
        <v>12.785714285714286</v>
      </c>
      <c r="N106" s="2">
        <v>184.1</v>
      </c>
      <c r="O106" s="2">
        <v>26.300000000000004</v>
      </c>
      <c r="P106" s="2">
        <v>42</v>
      </c>
      <c r="Q106" s="2">
        <f t="shared" si="26"/>
        <v>160.17441860465121</v>
      </c>
      <c r="R106" s="4">
        <f t="shared" si="27"/>
        <v>7.8714285714285728</v>
      </c>
      <c r="S106" s="4">
        <f t="shared" si="28"/>
        <v>0.18741496598639459</v>
      </c>
      <c r="T106" s="4">
        <f t="shared" si="29"/>
        <v>55.1</v>
      </c>
      <c r="U106" s="4">
        <f t="shared" si="30"/>
        <v>3.3411978221415608</v>
      </c>
      <c r="V106" s="8">
        <f t="shared" si="31"/>
        <v>100</v>
      </c>
    </row>
    <row r="107" spans="1:22" x14ac:dyDescent="0.25">
      <c r="A107" s="2">
        <v>8</v>
      </c>
      <c r="B107" s="2" t="s">
        <v>6</v>
      </c>
      <c r="F107" s="5" t="s">
        <v>38</v>
      </c>
      <c r="G107" s="2">
        <v>7</v>
      </c>
      <c r="H107" s="4">
        <v>38.200000000000003</v>
      </c>
      <c r="I107" s="4">
        <f t="shared" si="24"/>
        <v>5.4571428571428573</v>
      </c>
      <c r="J107" s="2">
        <v>7</v>
      </c>
      <c r="K107" s="4">
        <v>99.6</v>
      </c>
      <c r="L107" s="4">
        <f t="shared" si="25"/>
        <v>14.228571428571428</v>
      </c>
      <c r="N107" s="2">
        <v>184.1</v>
      </c>
      <c r="O107" s="2">
        <v>26.300000000000004</v>
      </c>
      <c r="P107" s="2">
        <v>42</v>
      </c>
      <c r="Q107" s="2">
        <f t="shared" si="26"/>
        <v>160.73298429319368</v>
      </c>
      <c r="R107" s="4">
        <f t="shared" si="27"/>
        <v>8.7714285714285705</v>
      </c>
      <c r="S107" s="4">
        <f t="shared" si="28"/>
        <v>0.20884353741496597</v>
      </c>
      <c r="T107" s="4">
        <f t="shared" si="29"/>
        <v>61.399999999999991</v>
      </c>
      <c r="U107" s="4">
        <f t="shared" si="30"/>
        <v>2.9983713355048867</v>
      </c>
      <c r="V107" s="8">
        <f t="shared" si="31"/>
        <v>100</v>
      </c>
    </row>
    <row r="108" spans="1:22" x14ac:dyDescent="0.25">
      <c r="A108" s="2">
        <v>46</v>
      </c>
      <c r="B108" s="2" t="s">
        <v>6</v>
      </c>
      <c r="F108" s="5" t="s">
        <v>38</v>
      </c>
      <c r="G108" s="2">
        <v>7</v>
      </c>
      <c r="H108" s="4">
        <v>35.700000000000003</v>
      </c>
      <c r="I108" s="4">
        <f t="shared" si="24"/>
        <v>5.1000000000000005</v>
      </c>
      <c r="J108" s="2">
        <v>6</v>
      </c>
      <c r="K108" s="4">
        <v>77</v>
      </c>
      <c r="L108" s="4">
        <f t="shared" si="25"/>
        <v>12.833333333333334</v>
      </c>
      <c r="M108" s="2">
        <v>1</v>
      </c>
      <c r="N108" s="2">
        <v>187.1</v>
      </c>
      <c r="O108" s="2">
        <v>26.728571428571431</v>
      </c>
      <c r="P108" s="2">
        <f>43</f>
        <v>43</v>
      </c>
      <c r="Q108" s="2">
        <f t="shared" si="26"/>
        <v>151.63398692810458</v>
      </c>
      <c r="R108" s="4">
        <f t="shared" si="27"/>
        <v>7.7333333333333334</v>
      </c>
      <c r="S108" s="4">
        <f t="shared" si="28"/>
        <v>0.17984496124031008</v>
      </c>
      <c r="T108" s="4">
        <f t="shared" si="29"/>
        <v>41.3</v>
      </c>
      <c r="U108" s="4">
        <f t="shared" si="30"/>
        <v>3.4562807881773403</v>
      </c>
      <c r="V108" s="8">
        <f t="shared" si="31"/>
        <v>85.714285714285708</v>
      </c>
    </row>
    <row r="109" spans="1:22" x14ac:dyDescent="0.25">
      <c r="A109" s="2">
        <v>53</v>
      </c>
      <c r="B109" s="2" t="s">
        <v>6</v>
      </c>
      <c r="F109" s="5" t="s">
        <v>38</v>
      </c>
      <c r="G109" s="2">
        <v>7</v>
      </c>
      <c r="H109" s="4">
        <v>32.6</v>
      </c>
      <c r="I109" s="4">
        <f t="shared" si="24"/>
        <v>4.6571428571428575</v>
      </c>
      <c r="J109" s="2">
        <v>7</v>
      </c>
      <c r="K109" s="4">
        <v>77.3</v>
      </c>
      <c r="L109" s="4">
        <f t="shared" si="25"/>
        <v>11.042857142857143</v>
      </c>
      <c r="N109" s="2">
        <v>187.1</v>
      </c>
      <c r="O109" s="2">
        <v>26.728571428571431</v>
      </c>
      <c r="P109" s="2">
        <f>43</f>
        <v>43</v>
      </c>
      <c r="Q109" s="2">
        <f t="shared" si="26"/>
        <v>137.1165644171779</v>
      </c>
      <c r="R109" s="4">
        <f t="shared" si="27"/>
        <v>6.3857142857142852</v>
      </c>
      <c r="S109" s="4">
        <f t="shared" si="28"/>
        <v>0.1485049833887043</v>
      </c>
      <c r="T109" s="4">
        <f t="shared" si="29"/>
        <v>44.699999999999996</v>
      </c>
      <c r="U109" s="4">
        <f t="shared" si="30"/>
        <v>4.185682326621925</v>
      </c>
      <c r="V109" s="8">
        <f t="shared" si="31"/>
        <v>100</v>
      </c>
    </row>
    <row r="110" spans="1:22" x14ac:dyDescent="0.25">
      <c r="A110" s="2">
        <v>87</v>
      </c>
      <c r="B110" s="2" t="s">
        <v>6</v>
      </c>
      <c r="F110" s="5" t="s">
        <v>38</v>
      </c>
      <c r="G110" s="2">
        <v>7</v>
      </c>
      <c r="H110" s="4">
        <v>31.9</v>
      </c>
      <c r="I110" s="4">
        <f t="shared" si="24"/>
        <v>4.5571428571428569</v>
      </c>
      <c r="J110" s="2">
        <v>7</v>
      </c>
      <c r="K110" s="4">
        <v>75.7</v>
      </c>
      <c r="L110" s="4">
        <f t="shared" si="25"/>
        <v>10.814285714285715</v>
      </c>
      <c r="N110" s="2">
        <v>184.1</v>
      </c>
      <c r="O110" s="2">
        <v>26.300000000000004</v>
      </c>
      <c r="P110" s="2">
        <v>42</v>
      </c>
      <c r="Q110" s="2">
        <f t="shared" si="26"/>
        <v>137.30407523510974</v>
      </c>
      <c r="R110" s="4">
        <f t="shared" si="27"/>
        <v>6.257142857142858</v>
      </c>
      <c r="S110" s="4">
        <f t="shared" si="28"/>
        <v>0.1489795918367347</v>
      </c>
      <c r="T110" s="4">
        <f t="shared" si="29"/>
        <v>43.800000000000004</v>
      </c>
      <c r="U110" s="4">
        <f t="shared" si="30"/>
        <v>4.2031963470319633</v>
      </c>
      <c r="V110" s="8">
        <f t="shared" si="31"/>
        <v>100</v>
      </c>
    </row>
    <row r="111" spans="1:22" x14ac:dyDescent="0.25">
      <c r="A111" s="2">
        <v>105</v>
      </c>
      <c r="B111" s="2" t="s">
        <v>6</v>
      </c>
      <c r="F111" s="5" t="s">
        <v>38</v>
      </c>
      <c r="G111" s="2">
        <v>7</v>
      </c>
      <c r="H111" s="4">
        <v>36.4</v>
      </c>
      <c r="I111" s="4">
        <f t="shared" si="24"/>
        <v>5.2</v>
      </c>
      <c r="J111" s="2">
        <v>6</v>
      </c>
      <c r="K111" s="4">
        <v>70.099999999999994</v>
      </c>
      <c r="L111" s="4">
        <f t="shared" si="25"/>
        <v>11.683333333333332</v>
      </c>
      <c r="M111" s="2">
        <v>1</v>
      </c>
      <c r="N111" s="2">
        <v>184.1</v>
      </c>
      <c r="O111" s="2">
        <v>26.300000000000004</v>
      </c>
      <c r="P111" s="2">
        <v>42</v>
      </c>
      <c r="Q111" s="2">
        <f t="shared" si="26"/>
        <v>124.67948717948714</v>
      </c>
      <c r="R111" s="4">
        <f t="shared" si="27"/>
        <v>6.4833333333333316</v>
      </c>
      <c r="S111" s="4">
        <f t="shared" si="28"/>
        <v>0.15436507936507932</v>
      </c>
      <c r="T111" s="4">
        <f t="shared" si="29"/>
        <v>33.699999999999996</v>
      </c>
      <c r="U111" s="4">
        <f t="shared" si="30"/>
        <v>4.0565552699228808</v>
      </c>
      <c r="V111" s="8">
        <f t="shared" si="31"/>
        <v>85.714285714285708</v>
      </c>
    </row>
    <row r="112" spans="1:22" x14ac:dyDescent="0.25">
      <c r="A112" s="2">
        <v>118</v>
      </c>
      <c r="B112" s="2" t="s">
        <v>6</v>
      </c>
      <c r="F112" s="5" t="s">
        <v>38</v>
      </c>
      <c r="G112" s="2">
        <v>7</v>
      </c>
      <c r="H112" s="4">
        <v>35.5</v>
      </c>
      <c r="I112" s="4">
        <f t="shared" si="24"/>
        <v>5.0714285714285712</v>
      </c>
      <c r="J112" s="2">
        <v>7</v>
      </c>
      <c r="K112" s="4">
        <v>77</v>
      </c>
      <c r="L112" s="4">
        <f t="shared" si="25"/>
        <v>11</v>
      </c>
      <c r="N112" s="2">
        <v>187.1</v>
      </c>
      <c r="O112" s="2">
        <v>26.728571428571431</v>
      </c>
      <c r="P112" s="2">
        <f>43</f>
        <v>43</v>
      </c>
      <c r="Q112" s="2">
        <f t="shared" si="26"/>
        <v>116.90140845070425</v>
      </c>
      <c r="R112" s="4">
        <f t="shared" si="27"/>
        <v>5.9285714285714288</v>
      </c>
      <c r="S112" s="4">
        <f t="shared" si="28"/>
        <v>0.13787375415282394</v>
      </c>
      <c r="T112" s="4">
        <f t="shared" si="29"/>
        <v>41.5</v>
      </c>
      <c r="U112" s="4">
        <f t="shared" si="30"/>
        <v>4.508433734939759</v>
      </c>
      <c r="V112" s="8">
        <f t="shared" si="31"/>
        <v>100</v>
      </c>
    </row>
    <row r="113" spans="1:22" x14ac:dyDescent="0.25">
      <c r="A113" s="2">
        <v>132</v>
      </c>
      <c r="B113" s="2" t="s">
        <v>6</v>
      </c>
      <c r="F113" s="5" t="s">
        <v>38</v>
      </c>
      <c r="G113" s="2">
        <v>7</v>
      </c>
      <c r="H113" s="4">
        <v>37</v>
      </c>
      <c r="I113" s="4">
        <f t="shared" si="24"/>
        <v>5.2857142857142856</v>
      </c>
      <c r="J113" s="2">
        <v>7</v>
      </c>
      <c r="K113" s="4">
        <v>92.8</v>
      </c>
      <c r="L113" s="4">
        <f t="shared" si="25"/>
        <v>13.257142857142856</v>
      </c>
      <c r="N113" s="2">
        <v>187.1</v>
      </c>
      <c r="O113" s="2">
        <v>26.728571428571431</v>
      </c>
      <c r="P113" s="2">
        <f>43</f>
        <v>43</v>
      </c>
      <c r="Q113" s="2">
        <f t="shared" si="26"/>
        <v>150.81081081081081</v>
      </c>
      <c r="R113" s="4">
        <f t="shared" si="27"/>
        <v>7.9714285714285706</v>
      </c>
      <c r="S113" s="4">
        <f t="shared" si="28"/>
        <v>0.18538205980066444</v>
      </c>
      <c r="T113" s="4">
        <f t="shared" si="29"/>
        <v>55.8</v>
      </c>
      <c r="U113" s="4">
        <f t="shared" si="30"/>
        <v>3.3530465949820796</v>
      </c>
      <c r="V113" s="8">
        <f t="shared" si="31"/>
        <v>100</v>
      </c>
    </row>
    <row r="114" spans="1:22" x14ac:dyDescent="0.25">
      <c r="A114" s="2">
        <v>13</v>
      </c>
      <c r="B114" s="2" t="s">
        <v>12</v>
      </c>
      <c r="C114" s="38">
        <v>45</v>
      </c>
      <c r="D114" s="39">
        <v>2.73</v>
      </c>
      <c r="E114" s="39">
        <v>1.54</v>
      </c>
      <c r="F114" s="5" t="s">
        <v>39</v>
      </c>
      <c r="G114" s="2">
        <v>7</v>
      </c>
      <c r="H114" s="4">
        <v>38.200000000000003</v>
      </c>
      <c r="I114" s="4">
        <f t="shared" si="24"/>
        <v>5.4571428571428573</v>
      </c>
      <c r="J114" s="2">
        <v>6</v>
      </c>
      <c r="K114" s="4">
        <v>105.1</v>
      </c>
      <c r="L114" s="4">
        <f t="shared" si="25"/>
        <v>17.516666666666666</v>
      </c>
      <c r="M114" s="2">
        <v>1</v>
      </c>
      <c r="N114" s="2">
        <v>184.1</v>
      </c>
      <c r="O114" s="2">
        <v>26.300000000000004</v>
      </c>
      <c r="P114" s="2">
        <v>42</v>
      </c>
      <c r="Q114" s="2">
        <f t="shared" si="26"/>
        <v>220.98603839441532</v>
      </c>
      <c r="R114" s="4">
        <f t="shared" si="27"/>
        <v>12.059523809523808</v>
      </c>
      <c r="S114" s="4">
        <f t="shared" si="28"/>
        <v>0.28713151927437641</v>
      </c>
      <c r="T114" s="4">
        <f t="shared" si="29"/>
        <v>66.899999999999991</v>
      </c>
      <c r="U114" s="4">
        <f t="shared" si="30"/>
        <v>2.1808489634748276</v>
      </c>
      <c r="V114" s="8">
        <f t="shared" si="31"/>
        <v>85.714285714285708</v>
      </c>
    </row>
    <row r="115" spans="1:22" x14ac:dyDescent="0.25">
      <c r="A115" s="2">
        <v>20</v>
      </c>
      <c r="B115" s="2" t="s">
        <v>12</v>
      </c>
      <c r="C115" s="38">
        <v>45</v>
      </c>
      <c r="D115" s="39">
        <v>2.73</v>
      </c>
      <c r="E115" s="39">
        <v>1.54</v>
      </c>
      <c r="F115" s="5" t="s">
        <v>39</v>
      </c>
      <c r="G115" s="2">
        <v>7</v>
      </c>
      <c r="H115" s="4">
        <v>35.5</v>
      </c>
      <c r="I115" s="4">
        <f t="shared" si="24"/>
        <v>5.0714285714285712</v>
      </c>
      <c r="J115" s="2">
        <v>7</v>
      </c>
      <c r="K115" s="4">
        <v>118.2</v>
      </c>
      <c r="L115" s="4">
        <f t="shared" si="25"/>
        <v>16.885714285714286</v>
      </c>
      <c r="N115" s="2">
        <v>184.1</v>
      </c>
      <c r="O115" s="2">
        <v>26.300000000000004</v>
      </c>
      <c r="P115" s="2">
        <v>42</v>
      </c>
      <c r="Q115" s="2">
        <f t="shared" si="26"/>
        <v>232.95774647887328</v>
      </c>
      <c r="R115" s="4">
        <f t="shared" si="27"/>
        <v>11.814285714285715</v>
      </c>
      <c r="S115" s="4">
        <f t="shared" si="28"/>
        <v>0.28129251700680274</v>
      </c>
      <c r="T115" s="4">
        <f t="shared" si="29"/>
        <v>82.7</v>
      </c>
      <c r="U115" s="4">
        <f t="shared" si="30"/>
        <v>2.2261185006045952</v>
      </c>
      <c r="V115" s="8">
        <f t="shared" si="31"/>
        <v>100</v>
      </c>
    </row>
    <row r="116" spans="1:22" x14ac:dyDescent="0.25">
      <c r="A116" s="2">
        <v>47</v>
      </c>
      <c r="B116" s="2" t="s">
        <v>12</v>
      </c>
      <c r="C116" s="38">
        <v>45</v>
      </c>
      <c r="D116" s="39">
        <v>2.73</v>
      </c>
      <c r="E116" s="39">
        <v>1.54</v>
      </c>
      <c r="F116" s="5" t="s">
        <v>39</v>
      </c>
      <c r="G116" s="2">
        <v>7</v>
      </c>
      <c r="H116" s="4">
        <v>37.9</v>
      </c>
      <c r="I116" s="4">
        <f t="shared" si="24"/>
        <v>5.4142857142857137</v>
      </c>
      <c r="J116" s="2">
        <v>7</v>
      </c>
      <c r="K116" s="4">
        <v>132.9</v>
      </c>
      <c r="L116" s="4">
        <f t="shared" si="25"/>
        <v>18.985714285714288</v>
      </c>
      <c r="N116" s="2">
        <v>187.1</v>
      </c>
      <c r="O116" s="2">
        <v>26.728571428571431</v>
      </c>
      <c r="P116" s="2">
        <f>43</f>
        <v>43</v>
      </c>
      <c r="Q116" s="2">
        <f t="shared" si="26"/>
        <v>250.65963060686022</v>
      </c>
      <c r="R116" s="4">
        <f t="shared" si="27"/>
        <v>13.571428571428573</v>
      </c>
      <c r="S116" s="4">
        <f t="shared" si="28"/>
        <v>0.31561461794019935</v>
      </c>
      <c r="T116" s="4">
        <f t="shared" si="29"/>
        <v>95</v>
      </c>
      <c r="U116" s="4">
        <f t="shared" si="30"/>
        <v>1.9694736842105263</v>
      </c>
      <c r="V116" s="8">
        <f t="shared" si="31"/>
        <v>100</v>
      </c>
    </row>
    <row r="117" spans="1:22" x14ac:dyDescent="0.25">
      <c r="A117" s="2">
        <v>49</v>
      </c>
      <c r="B117" s="2" t="s">
        <v>12</v>
      </c>
      <c r="C117" s="38">
        <v>45</v>
      </c>
      <c r="D117" s="39">
        <v>2.73</v>
      </c>
      <c r="E117" s="39">
        <v>1.54</v>
      </c>
      <c r="F117" s="5" t="s">
        <v>39</v>
      </c>
      <c r="G117" s="2">
        <v>7</v>
      </c>
      <c r="H117" s="4">
        <v>34.799999999999997</v>
      </c>
      <c r="I117" s="4">
        <f t="shared" si="24"/>
        <v>4.9714285714285706</v>
      </c>
      <c r="J117" s="2">
        <v>7</v>
      </c>
      <c r="K117" s="4">
        <v>117.6</v>
      </c>
      <c r="L117" s="4">
        <f t="shared" si="25"/>
        <v>16.8</v>
      </c>
      <c r="N117" s="2">
        <v>187.1</v>
      </c>
      <c r="O117" s="2">
        <v>26.728571428571431</v>
      </c>
      <c r="P117" s="2">
        <f>43</f>
        <v>43</v>
      </c>
      <c r="Q117" s="2">
        <f t="shared" si="26"/>
        <v>237.93103448275866</v>
      </c>
      <c r="R117" s="4">
        <f t="shared" si="27"/>
        <v>11.828571428571429</v>
      </c>
      <c r="S117" s="4">
        <f t="shared" si="28"/>
        <v>0.27508305647840531</v>
      </c>
      <c r="T117" s="4">
        <f t="shared" si="29"/>
        <v>82.8</v>
      </c>
      <c r="U117" s="4">
        <f t="shared" si="30"/>
        <v>2.2596618357487923</v>
      </c>
      <c r="V117" s="8">
        <f t="shared" si="31"/>
        <v>100</v>
      </c>
    </row>
    <row r="118" spans="1:22" x14ac:dyDescent="0.25">
      <c r="A118" s="2">
        <v>94</v>
      </c>
      <c r="B118" s="2" t="s">
        <v>12</v>
      </c>
      <c r="C118" s="38">
        <v>45</v>
      </c>
      <c r="D118" s="39">
        <v>2.73</v>
      </c>
      <c r="E118" s="39">
        <v>1.54</v>
      </c>
      <c r="F118" s="5" t="s">
        <v>39</v>
      </c>
      <c r="G118" s="2">
        <v>7</v>
      </c>
      <c r="H118" s="4">
        <v>34.5</v>
      </c>
      <c r="I118" s="4">
        <f t="shared" si="24"/>
        <v>4.9285714285714288</v>
      </c>
      <c r="J118" s="2">
        <v>7</v>
      </c>
      <c r="K118" s="4">
        <v>110.3</v>
      </c>
      <c r="L118" s="4">
        <f t="shared" si="25"/>
        <v>15.757142857142856</v>
      </c>
      <c r="N118" s="2">
        <v>184.1</v>
      </c>
      <c r="O118" s="2">
        <v>26.300000000000004</v>
      </c>
      <c r="P118" s="2">
        <v>42</v>
      </c>
      <c r="Q118" s="2">
        <f t="shared" si="26"/>
        <v>219.71014492753619</v>
      </c>
      <c r="R118" s="4">
        <f t="shared" si="27"/>
        <v>10.828571428571427</v>
      </c>
      <c r="S118" s="4">
        <f t="shared" si="28"/>
        <v>0.25782312925170064</v>
      </c>
      <c r="T118" s="4">
        <f t="shared" si="29"/>
        <v>75.8</v>
      </c>
      <c r="U118" s="4">
        <f t="shared" si="30"/>
        <v>2.4287598944591036</v>
      </c>
      <c r="V118" s="8">
        <f t="shared" si="31"/>
        <v>100</v>
      </c>
    </row>
    <row r="119" spans="1:22" x14ac:dyDescent="0.25">
      <c r="A119" s="2">
        <v>107</v>
      </c>
      <c r="B119" s="2" t="s">
        <v>12</v>
      </c>
      <c r="C119" s="38">
        <v>45</v>
      </c>
      <c r="D119" s="39">
        <v>2.73</v>
      </c>
      <c r="E119" s="39">
        <v>1.54</v>
      </c>
      <c r="F119" s="5" t="s">
        <v>39</v>
      </c>
      <c r="G119" s="2">
        <v>7</v>
      </c>
      <c r="H119" s="4">
        <v>35.6</v>
      </c>
      <c r="I119" s="4">
        <f t="shared" si="24"/>
        <v>5.0857142857142863</v>
      </c>
      <c r="J119" s="2">
        <v>7</v>
      </c>
      <c r="K119" s="4">
        <v>125.7</v>
      </c>
      <c r="L119" s="4">
        <f t="shared" si="25"/>
        <v>17.957142857142859</v>
      </c>
      <c r="N119" s="2">
        <v>184.1</v>
      </c>
      <c r="O119" s="2">
        <v>26.300000000000004</v>
      </c>
      <c r="P119" s="2">
        <v>42</v>
      </c>
      <c r="Q119" s="2">
        <f t="shared" si="26"/>
        <v>253.08988764044943</v>
      </c>
      <c r="R119" s="4">
        <f t="shared" si="27"/>
        <v>12.871428571428574</v>
      </c>
      <c r="S119" s="4">
        <f t="shared" si="28"/>
        <v>0.30646258503401363</v>
      </c>
      <c r="T119" s="4">
        <f t="shared" si="29"/>
        <v>90.1</v>
      </c>
      <c r="U119" s="4">
        <f t="shared" si="30"/>
        <v>2.0432852386237514</v>
      </c>
      <c r="V119" s="8">
        <f t="shared" si="31"/>
        <v>100</v>
      </c>
    </row>
    <row r="120" spans="1:22" x14ac:dyDescent="0.25">
      <c r="A120" s="2">
        <v>120</v>
      </c>
      <c r="B120" s="2" t="s">
        <v>12</v>
      </c>
      <c r="C120" s="38">
        <v>45</v>
      </c>
      <c r="D120" s="39">
        <v>2.73</v>
      </c>
      <c r="E120" s="39">
        <v>1.54</v>
      </c>
      <c r="F120" s="5" t="s">
        <v>39</v>
      </c>
      <c r="G120" s="2">
        <v>7</v>
      </c>
      <c r="H120" s="4">
        <v>35.700000000000003</v>
      </c>
      <c r="I120" s="4">
        <f t="shared" si="24"/>
        <v>5.1000000000000005</v>
      </c>
      <c r="J120" s="2">
        <v>7</v>
      </c>
      <c r="K120" s="4">
        <v>119.3</v>
      </c>
      <c r="L120" s="4">
        <f t="shared" si="25"/>
        <v>17.042857142857141</v>
      </c>
      <c r="N120" s="2">
        <v>187.1</v>
      </c>
      <c r="O120" s="2">
        <v>26.728571428571431</v>
      </c>
      <c r="P120" s="2">
        <f>43</f>
        <v>43</v>
      </c>
      <c r="Q120" s="2">
        <f t="shared" si="26"/>
        <v>234.17366946778705</v>
      </c>
      <c r="R120" s="4">
        <f t="shared" si="27"/>
        <v>11.94285714285714</v>
      </c>
      <c r="S120" s="4">
        <f t="shared" si="28"/>
        <v>0.27774086378737534</v>
      </c>
      <c r="T120" s="4">
        <f t="shared" si="29"/>
        <v>83.6</v>
      </c>
      <c r="U120" s="4">
        <f t="shared" si="30"/>
        <v>2.2380382775119627</v>
      </c>
      <c r="V120" s="8">
        <f t="shared" si="31"/>
        <v>100</v>
      </c>
    </row>
    <row r="121" spans="1:22" x14ac:dyDescent="0.25">
      <c r="A121" s="2">
        <v>133</v>
      </c>
      <c r="B121" s="2" t="s">
        <v>12</v>
      </c>
      <c r="C121" s="38">
        <v>45</v>
      </c>
      <c r="D121" s="39">
        <v>2.73</v>
      </c>
      <c r="E121" s="39">
        <v>1.54</v>
      </c>
      <c r="F121" s="5" t="s">
        <v>39</v>
      </c>
      <c r="G121" s="2">
        <v>7</v>
      </c>
      <c r="H121" s="4">
        <v>36.9</v>
      </c>
      <c r="I121" s="4">
        <f t="shared" si="24"/>
        <v>5.2714285714285714</v>
      </c>
      <c r="J121" s="2">
        <v>6</v>
      </c>
      <c r="K121" s="4">
        <v>94.2</v>
      </c>
      <c r="L121" s="4">
        <f t="shared" si="25"/>
        <v>15.700000000000001</v>
      </c>
      <c r="N121" s="2">
        <v>180.30000000000004</v>
      </c>
      <c r="O121" s="2">
        <v>26.738095238095241</v>
      </c>
      <c r="P121" s="2">
        <f>43</f>
        <v>43</v>
      </c>
      <c r="Q121" s="2">
        <f t="shared" si="26"/>
        <v>197.83197831978322</v>
      </c>
      <c r="R121" s="4">
        <f t="shared" si="27"/>
        <v>10.428571428571431</v>
      </c>
      <c r="S121" s="4">
        <f t="shared" si="28"/>
        <v>0.24252491694352163</v>
      </c>
      <c r="T121" s="4">
        <f t="shared" si="29"/>
        <v>57.300000000000004</v>
      </c>
      <c r="U121" s="4">
        <f t="shared" si="30"/>
        <v>2.5639269406392691</v>
      </c>
      <c r="V121" s="8">
        <f t="shared" si="31"/>
        <v>85.714285714285708</v>
      </c>
    </row>
    <row r="122" spans="1:22" x14ac:dyDescent="0.25">
      <c r="A122" s="2">
        <v>17</v>
      </c>
      <c r="B122" s="2" t="s">
        <v>14</v>
      </c>
      <c r="C122" s="38">
        <v>42</v>
      </c>
      <c r="D122" s="39">
        <v>3.3</v>
      </c>
      <c r="E122" s="39">
        <v>1.9</v>
      </c>
      <c r="F122" s="3" t="s">
        <v>40</v>
      </c>
      <c r="G122" s="2">
        <v>7</v>
      </c>
      <c r="H122" s="4">
        <v>36.799999999999997</v>
      </c>
      <c r="I122" s="4">
        <f t="shared" si="24"/>
        <v>5.2571428571428571</v>
      </c>
      <c r="J122" s="2">
        <v>7</v>
      </c>
      <c r="K122" s="4">
        <v>137</v>
      </c>
      <c r="L122" s="4">
        <f t="shared" si="25"/>
        <v>19.571428571428573</v>
      </c>
      <c r="N122" s="2">
        <v>184.1</v>
      </c>
      <c r="O122" s="2">
        <v>26.300000000000004</v>
      </c>
      <c r="P122" s="2">
        <v>42</v>
      </c>
      <c r="Q122" s="2">
        <f t="shared" si="26"/>
        <v>272.28260869565224</v>
      </c>
      <c r="R122" s="4">
        <f t="shared" si="27"/>
        <v>14.314285714285717</v>
      </c>
      <c r="S122" s="4">
        <f t="shared" si="28"/>
        <v>0.34081632653061228</v>
      </c>
      <c r="T122" s="4">
        <f t="shared" si="29"/>
        <v>100.2</v>
      </c>
      <c r="U122" s="4">
        <f t="shared" si="30"/>
        <v>1.8373253493013972</v>
      </c>
      <c r="V122" s="8">
        <f t="shared" si="31"/>
        <v>100</v>
      </c>
    </row>
    <row r="123" spans="1:22" x14ac:dyDescent="0.25">
      <c r="A123" s="2">
        <v>25</v>
      </c>
      <c r="B123" s="2" t="s">
        <v>14</v>
      </c>
      <c r="C123" s="38">
        <v>42</v>
      </c>
      <c r="D123" s="39">
        <v>3.3</v>
      </c>
      <c r="E123" s="39">
        <v>1.9</v>
      </c>
      <c r="F123" s="3" t="s">
        <v>40</v>
      </c>
      <c r="G123" s="2">
        <v>7</v>
      </c>
      <c r="H123" s="4">
        <v>35.6</v>
      </c>
      <c r="I123" s="4">
        <f t="shared" si="24"/>
        <v>5.0857142857142863</v>
      </c>
      <c r="J123" s="2">
        <v>6</v>
      </c>
      <c r="K123" s="4">
        <v>118.2</v>
      </c>
      <c r="L123" s="4">
        <f t="shared" si="25"/>
        <v>19.7</v>
      </c>
      <c r="M123" s="2">
        <v>1</v>
      </c>
      <c r="N123" s="2">
        <v>161.6</v>
      </c>
      <c r="O123" s="2">
        <v>26.178571428571438</v>
      </c>
      <c r="P123" s="2">
        <v>42</v>
      </c>
      <c r="Q123" s="2">
        <f t="shared" si="26"/>
        <v>287.35955056179773</v>
      </c>
      <c r="R123" s="4">
        <f t="shared" si="27"/>
        <v>14.614285714285714</v>
      </c>
      <c r="S123" s="4">
        <f t="shared" si="28"/>
        <v>0.3479591836734694</v>
      </c>
      <c r="T123" s="4">
        <f t="shared" si="29"/>
        <v>82.6</v>
      </c>
      <c r="U123" s="4">
        <f t="shared" si="30"/>
        <v>1.7913000977517113</v>
      </c>
      <c r="V123" s="8">
        <f t="shared" si="31"/>
        <v>85.714285714285708</v>
      </c>
    </row>
    <row r="124" spans="1:22" x14ac:dyDescent="0.25">
      <c r="A124" s="2">
        <v>57</v>
      </c>
      <c r="B124" s="2" t="s">
        <v>14</v>
      </c>
      <c r="C124" s="38">
        <v>42</v>
      </c>
      <c r="D124" s="39">
        <v>3.3</v>
      </c>
      <c r="E124" s="39">
        <v>1.9</v>
      </c>
      <c r="F124" s="3" t="s">
        <v>40</v>
      </c>
      <c r="G124" s="2">
        <v>7</v>
      </c>
      <c r="H124" s="4">
        <v>33.799999999999997</v>
      </c>
      <c r="I124" s="4">
        <f t="shared" si="24"/>
        <v>4.8285714285714283</v>
      </c>
      <c r="J124" s="2">
        <v>7</v>
      </c>
      <c r="K124" s="4">
        <v>133.69999999999999</v>
      </c>
      <c r="L124" s="4">
        <f t="shared" si="25"/>
        <v>19.099999999999998</v>
      </c>
      <c r="N124" s="2">
        <v>187.1</v>
      </c>
      <c r="O124" s="2">
        <v>26.728571428571431</v>
      </c>
      <c r="P124" s="2">
        <f>43</f>
        <v>43</v>
      </c>
      <c r="Q124" s="2">
        <f t="shared" si="26"/>
        <v>295.56213017751475</v>
      </c>
      <c r="R124" s="4">
        <f t="shared" si="27"/>
        <v>14.271428571428569</v>
      </c>
      <c r="S124" s="4">
        <f t="shared" si="28"/>
        <v>0.33189368770764111</v>
      </c>
      <c r="T124" s="4">
        <f t="shared" si="29"/>
        <v>99.899999999999991</v>
      </c>
      <c r="U124" s="4">
        <f t="shared" si="30"/>
        <v>1.8728728728728734</v>
      </c>
      <c r="V124" s="8">
        <f t="shared" si="31"/>
        <v>100</v>
      </c>
    </row>
    <row r="125" spans="1:22" x14ac:dyDescent="0.25">
      <c r="A125" s="2">
        <v>62</v>
      </c>
      <c r="B125" s="2" t="s">
        <v>14</v>
      </c>
      <c r="C125" s="38">
        <v>42</v>
      </c>
      <c r="D125" s="39">
        <v>3.3</v>
      </c>
      <c r="E125" s="39">
        <v>1.9</v>
      </c>
      <c r="F125" s="3" t="s">
        <v>40</v>
      </c>
      <c r="G125" s="2">
        <v>7</v>
      </c>
      <c r="H125" s="4">
        <v>36.799999999999997</v>
      </c>
      <c r="I125" s="4">
        <f t="shared" si="24"/>
        <v>5.2571428571428571</v>
      </c>
      <c r="J125" s="2">
        <v>7</v>
      </c>
      <c r="K125" s="4">
        <v>142.80000000000001</v>
      </c>
      <c r="L125" s="4">
        <f t="shared" si="25"/>
        <v>20.400000000000002</v>
      </c>
      <c r="N125" s="2">
        <v>187.1</v>
      </c>
      <c r="O125" s="2">
        <v>26.728571428571431</v>
      </c>
      <c r="P125" s="2">
        <f>43</f>
        <v>43</v>
      </c>
      <c r="Q125" s="2">
        <f t="shared" si="26"/>
        <v>288.04347826086962</v>
      </c>
      <c r="R125" s="4">
        <f t="shared" si="27"/>
        <v>15.142857142857146</v>
      </c>
      <c r="S125" s="4">
        <f t="shared" si="28"/>
        <v>0.35215946843853829</v>
      </c>
      <c r="T125" s="4">
        <f t="shared" si="29"/>
        <v>106.00000000000001</v>
      </c>
      <c r="U125" s="4">
        <f t="shared" si="30"/>
        <v>1.7650943396226413</v>
      </c>
      <c r="V125" s="8">
        <f t="shared" si="31"/>
        <v>100</v>
      </c>
    </row>
    <row r="126" spans="1:22" x14ac:dyDescent="0.25">
      <c r="A126" s="2">
        <v>96</v>
      </c>
      <c r="B126" s="2" t="s">
        <v>14</v>
      </c>
      <c r="C126" s="38">
        <v>42</v>
      </c>
      <c r="D126" s="39">
        <v>3.3</v>
      </c>
      <c r="E126" s="39">
        <v>1.9</v>
      </c>
      <c r="F126" s="3" t="s">
        <v>40</v>
      </c>
      <c r="G126" s="2">
        <v>7</v>
      </c>
      <c r="H126" s="4">
        <v>36</v>
      </c>
      <c r="I126" s="4">
        <f t="shared" si="24"/>
        <v>5.1428571428571432</v>
      </c>
      <c r="J126" s="2">
        <v>7</v>
      </c>
      <c r="K126" s="4">
        <v>116.2</v>
      </c>
      <c r="L126" s="4">
        <f t="shared" si="25"/>
        <v>16.600000000000001</v>
      </c>
      <c r="N126" s="2">
        <v>184.1</v>
      </c>
      <c r="O126" s="2">
        <v>26.300000000000004</v>
      </c>
      <c r="P126" s="2">
        <v>42</v>
      </c>
      <c r="Q126" s="2">
        <f t="shared" si="26"/>
        <v>222.77777777777777</v>
      </c>
      <c r="R126" s="4">
        <f t="shared" si="27"/>
        <v>11.457142857142859</v>
      </c>
      <c r="S126" s="4">
        <f t="shared" si="28"/>
        <v>0.27278911564625857</v>
      </c>
      <c r="T126" s="4">
        <f t="shared" si="29"/>
        <v>80.2</v>
      </c>
      <c r="U126" s="4">
        <f t="shared" si="30"/>
        <v>2.2955112219451372</v>
      </c>
      <c r="V126" s="8">
        <f t="shared" si="31"/>
        <v>100</v>
      </c>
    </row>
    <row r="127" spans="1:22" x14ac:dyDescent="0.25">
      <c r="A127" s="2">
        <v>103</v>
      </c>
      <c r="B127" s="2" t="s">
        <v>14</v>
      </c>
      <c r="C127" s="38">
        <v>42</v>
      </c>
      <c r="D127" s="39">
        <v>3.3</v>
      </c>
      <c r="E127" s="39">
        <v>1.9</v>
      </c>
      <c r="F127" s="3" t="s">
        <v>40</v>
      </c>
      <c r="G127" s="2">
        <v>7</v>
      </c>
      <c r="H127" s="4">
        <v>33.700000000000003</v>
      </c>
      <c r="I127" s="4">
        <f t="shared" si="24"/>
        <v>4.8142857142857149</v>
      </c>
      <c r="J127" s="2">
        <v>7</v>
      </c>
      <c r="K127" s="4">
        <v>135.6</v>
      </c>
      <c r="L127" s="4">
        <f t="shared" si="25"/>
        <v>19.37142857142857</v>
      </c>
      <c r="N127" s="2">
        <v>184.1</v>
      </c>
      <c r="O127" s="2">
        <v>26.300000000000004</v>
      </c>
      <c r="P127" s="2">
        <v>42</v>
      </c>
      <c r="Q127" s="2">
        <f t="shared" si="26"/>
        <v>302.373887240356</v>
      </c>
      <c r="R127" s="4">
        <f t="shared" si="27"/>
        <v>14.557142857142855</v>
      </c>
      <c r="S127" s="4">
        <f t="shared" si="28"/>
        <v>0.34659863945578229</v>
      </c>
      <c r="T127" s="4">
        <f t="shared" si="29"/>
        <v>101.89999999999999</v>
      </c>
      <c r="U127" s="4">
        <f t="shared" si="30"/>
        <v>1.8066732090284598</v>
      </c>
      <c r="V127" s="8">
        <f t="shared" si="31"/>
        <v>100</v>
      </c>
    </row>
    <row r="128" spans="1:22" x14ac:dyDescent="0.25">
      <c r="A128" s="2">
        <v>128</v>
      </c>
      <c r="B128" s="2" t="s">
        <v>14</v>
      </c>
      <c r="C128" s="38">
        <v>42</v>
      </c>
      <c r="D128" s="39">
        <v>3.3</v>
      </c>
      <c r="E128" s="39">
        <v>1.9</v>
      </c>
      <c r="F128" s="3" t="s">
        <v>40</v>
      </c>
      <c r="G128" s="2">
        <v>7</v>
      </c>
      <c r="H128" s="4">
        <v>37.700000000000003</v>
      </c>
      <c r="I128" s="4">
        <f t="shared" si="24"/>
        <v>5.3857142857142861</v>
      </c>
      <c r="J128" s="2">
        <v>7</v>
      </c>
      <c r="K128" s="4">
        <v>146</v>
      </c>
      <c r="L128" s="4">
        <f t="shared" si="25"/>
        <v>20.857142857142858</v>
      </c>
      <c r="N128" s="2">
        <v>187.1</v>
      </c>
      <c r="O128" s="2">
        <v>26.728571428571431</v>
      </c>
      <c r="P128" s="2">
        <f>43</f>
        <v>43</v>
      </c>
      <c r="Q128" s="2">
        <f t="shared" si="26"/>
        <v>287.26790450928382</v>
      </c>
      <c r="R128" s="4">
        <f t="shared" si="27"/>
        <v>15.471428571428572</v>
      </c>
      <c r="S128" s="4">
        <f t="shared" si="28"/>
        <v>0.35980066445182723</v>
      </c>
      <c r="T128" s="4">
        <f t="shared" si="29"/>
        <v>108.3</v>
      </c>
      <c r="U128" s="4">
        <f t="shared" si="30"/>
        <v>1.7276084949215145</v>
      </c>
      <c r="V128" s="8">
        <f t="shared" si="31"/>
        <v>100</v>
      </c>
    </row>
    <row r="129" spans="1:22" x14ac:dyDescent="0.25">
      <c r="A129" s="2">
        <v>137</v>
      </c>
      <c r="B129" s="2" t="s">
        <v>14</v>
      </c>
      <c r="C129" s="38">
        <v>42</v>
      </c>
      <c r="D129" s="39">
        <v>3.3</v>
      </c>
      <c r="E129" s="39">
        <v>1.9</v>
      </c>
      <c r="F129" s="3" t="s">
        <v>40</v>
      </c>
      <c r="G129" s="2">
        <v>7</v>
      </c>
      <c r="H129" s="4">
        <v>35.700000000000003</v>
      </c>
      <c r="I129" s="4">
        <f t="shared" si="24"/>
        <v>5.1000000000000005</v>
      </c>
      <c r="J129" s="2">
        <v>7</v>
      </c>
      <c r="K129" s="4">
        <v>143</v>
      </c>
      <c r="L129" s="4">
        <f t="shared" si="25"/>
        <v>20.428571428571427</v>
      </c>
      <c r="N129" s="2">
        <v>187.1</v>
      </c>
      <c r="O129" s="2">
        <v>26.728571428571431</v>
      </c>
      <c r="P129" s="2">
        <f>43</f>
        <v>43</v>
      </c>
      <c r="Q129" s="2">
        <f t="shared" si="26"/>
        <v>300.56022408963577</v>
      </c>
      <c r="R129" s="4">
        <f t="shared" si="27"/>
        <v>15.328571428571426</v>
      </c>
      <c r="S129" s="4">
        <f t="shared" si="28"/>
        <v>0.35647840531561453</v>
      </c>
      <c r="T129" s="4">
        <f t="shared" si="29"/>
        <v>107.3</v>
      </c>
      <c r="U129" s="4">
        <f t="shared" si="30"/>
        <v>1.7437092264678478</v>
      </c>
      <c r="V129" s="8">
        <f t="shared" si="31"/>
        <v>100</v>
      </c>
    </row>
    <row r="130" spans="1:22" x14ac:dyDescent="0.25">
      <c r="A130" s="2">
        <v>7</v>
      </c>
      <c r="B130" s="2" t="s">
        <v>9</v>
      </c>
      <c r="C130" s="38">
        <v>53</v>
      </c>
      <c r="D130" s="39">
        <v>3.6</v>
      </c>
      <c r="E130" s="39">
        <v>2.0499999999999998</v>
      </c>
      <c r="F130" s="3" t="s">
        <v>41</v>
      </c>
      <c r="G130" s="2">
        <v>7</v>
      </c>
      <c r="H130" s="4">
        <v>38.200000000000003</v>
      </c>
      <c r="I130" s="4">
        <f t="shared" ref="I130:I161" si="32">H130/G130</f>
        <v>5.4571428571428573</v>
      </c>
      <c r="J130" s="2">
        <v>7</v>
      </c>
      <c r="K130" s="4">
        <v>129.6</v>
      </c>
      <c r="L130" s="4">
        <f t="shared" ref="L130:L161" si="33">K130/J130</f>
        <v>18.514285714285712</v>
      </c>
      <c r="N130" s="2">
        <v>184.1</v>
      </c>
      <c r="O130" s="2">
        <v>26.300000000000004</v>
      </c>
      <c r="P130" s="2">
        <v>42</v>
      </c>
      <c r="Q130" s="2">
        <f t="shared" ref="Q130:Q145" si="34">(L130-I130)/I130*100</f>
        <v>239.26701570680623</v>
      </c>
      <c r="R130" s="4">
        <f t="shared" ref="R130:R145" si="35">L130-I130</f>
        <v>13.057142857142855</v>
      </c>
      <c r="S130" s="4">
        <f t="shared" ref="S130:S145" si="36">(L130-I130)/P130</f>
        <v>0.31088435374149653</v>
      </c>
      <c r="T130" s="4">
        <f t="shared" ref="T130:T145" si="37">K130-H130</f>
        <v>91.399999999999991</v>
      </c>
      <c r="U130" s="4">
        <f t="shared" ref="U130:U145" si="38">O130/R130</f>
        <v>2.0142231947483595</v>
      </c>
      <c r="V130" s="8">
        <f t="shared" ref="V130:V145" si="39">(J130*100)/G130</f>
        <v>100</v>
      </c>
    </row>
    <row r="131" spans="1:22" x14ac:dyDescent="0.25">
      <c r="A131" s="2">
        <v>28</v>
      </c>
      <c r="B131" s="2" t="s">
        <v>9</v>
      </c>
      <c r="C131" s="38">
        <v>53</v>
      </c>
      <c r="D131" s="39">
        <v>3.6</v>
      </c>
      <c r="E131" s="39">
        <v>2.0499999999999998</v>
      </c>
      <c r="F131" s="3" t="s">
        <v>41</v>
      </c>
      <c r="G131" s="2">
        <v>7</v>
      </c>
      <c r="H131" s="4">
        <v>33.200000000000003</v>
      </c>
      <c r="I131" s="4">
        <f t="shared" si="32"/>
        <v>4.7428571428571429</v>
      </c>
      <c r="J131" s="2">
        <v>7</v>
      </c>
      <c r="K131" s="4">
        <v>121.4</v>
      </c>
      <c r="L131" s="4">
        <f t="shared" si="33"/>
        <v>17.342857142857145</v>
      </c>
      <c r="N131" s="2">
        <v>184.1</v>
      </c>
      <c r="O131" s="2">
        <v>26.300000000000004</v>
      </c>
      <c r="P131" s="2">
        <v>42</v>
      </c>
      <c r="Q131" s="2">
        <f t="shared" si="34"/>
        <v>265.66265060240966</v>
      </c>
      <c r="R131" s="4">
        <f t="shared" si="35"/>
        <v>12.600000000000001</v>
      </c>
      <c r="S131" s="4">
        <f t="shared" si="36"/>
        <v>0.30000000000000004</v>
      </c>
      <c r="T131" s="4">
        <f t="shared" si="37"/>
        <v>88.2</v>
      </c>
      <c r="U131" s="4">
        <f t="shared" si="38"/>
        <v>2.0873015873015874</v>
      </c>
      <c r="V131" s="8">
        <f t="shared" si="39"/>
        <v>100</v>
      </c>
    </row>
    <row r="132" spans="1:22" x14ac:dyDescent="0.25">
      <c r="A132" s="2">
        <v>41</v>
      </c>
      <c r="B132" s="2" t="s">
        <v>9</v>
      </c>
      <c r="C132" s="38">
        <v>53</v>
      </c>
      <c r="D132" s="39">
        <v>3.6</v>
      </c>
      <c r="E132" s="39">
        <v>2.0499999999999998</v>
      </c>
      <c r="F132" s="3" t="s">
        <v>41</v>
      </c>
      <c r="G132" s="2">
        <v>7</v>
      </c>
      <c r="H132" s="4">
        <v>36.4</v>
      </c>
      <c r="I132" s="4">
        <f t="shared" si="32"/>
        <v>5.2</v>
      </c>
      <c r="J132" s="2">
        <v>7</v>
      </c>
      <c r="K132" s="4">
        <v>136.30000000000001</v>
      </c>
      <c r="L132" s="4">
        <f t="shared" si="33"/>
        <v>19.471428571428572</v>
      </c>
      <c r="N132" s="2">
        <v>187.1</v>
      </c>
      <c r="O132" s="2">
        <v>26.728571428571431</v>
      </c>
      <c r="P132" s="2">
        <f>43</f>
        <v>43</v>
      </c>
      <c r="Q132" s="2">
        <f t="shared" si="34"/>
        <v>274.45054945054943</v>
      </c>
      <c r="R132" s="4">
        <f t="shared" si="35"/>
        <v>14.271428571428572</v>
      </c>
      <c r="S132" s="4">
        <f t="shared" si="36"/>
        <v>0.33189368770764122</v>
      </c>
      <c r="T132" s="4">
        <f t="shared" si="37"/>
        <v>99.9</v>
      </c>
      <c r="U132" s="4">
        <f t="shared" si="38"/>
        <v>1.872872872872873</v>
      </c>
      <c r="V132" s="8">
        <f t="shared" si="39"/>
        <v>100</v>
      </c>
    </row>
    <row r="133" spans="1:22" x14ac:dyDescent="0.25">
      <c r="A133" s="2">
        <v>70</v>
      </c>
      <c r="B133" s="2" t="s">
        <v>9</v>
      </c>
      <c r="C133" s="38">
        <v>53</v>
      </c>
      <c r="D133" s="39">
        <v>3.6</v>
      </c>
      <c r="E133" s="39">
        <v>2.0499999999999998</v>
      </c>
      <c r="F133" s="3" t="s">
        <v>41</v>
      </c>
      <c r="G133" s="2">
        <v>7</v>
      </c>
      <c r="H133" s="4">
        <v>34.5</v>
      </c>
      <c r="I133" s="4">
        <f t="shared" si="32"/>
        <v>4.9285714285714288</v>
      </c>
      <c r="J133" s="2">
        <v>7</v>
      </c>
      <c r="K133" s="4">
        <v>88.3</v>
      </c>
      <c r="L133" s="4">
        <f t="shared" si="33"/>
        <v>12.614285714285714</v>
      </c>
      <c r="N133" s="2">
        <v>187.1</v>
      </c>
      <c r="O133" s="2">
        <v>26.728571428571431</v>
      </c>
      <c r="P133" s="2">
        <f>43</f>
        <v>43</v>
      </c>
      <c r="Q133" s="2">
        <f t="shared" si="34"/>
        <v>155.94202898550722</v>
      </c>
      <c r="R133" s="4">
        <f t="shared" si="35"/>
        <v>7.6857142857142851</v>
      </c>
      <c r="S133" s="4">
        <f t="shared" si="36"/>
        <v>0.17873754152823917</v>
      </c>
      <c r="T133" s="4">
        <f t="shared" si="37"/>
        <v>53.8</v>
      </c>
      <c r="U133" s="4">
        <f t="shared" si="38"/>
        <v>3.4776951672862459</v>
      </c>
      <c r="V133" s="8">
        <f t="shared" si="39"/>
        <v>100</v>
      </c>
    </row>
    <row r="134" spans="1:22" x14ac:dyDescent="0.25">
      <c r="A134" s="2">
        <v>82</v>
      </c>
      <c r="B134" s="2" t="s">
        <v>9</v>
      </c>
      <c r="C134" s="38">
        <v>53</v>
      </c>
      <c r="D134" s="39">
        <v>3.6</v>
      </c>
      <c r="E134" s="39">
        <v>2.0499999999999998</v>
      </c>
      <c r="F134" s="3" t="s">
        <v>41</v>
      </c>
      <c r="G134" s="2">
        <v>7</v>
      </c>
      <c r="H134" s="4">
        <v>37.4</v>
      </c>
      <c r="I134" s="4">
        <f t="shared" si="32"/>
        <v>5.3428571428571425</v>
      </c>
      <c r="J134" s="2">
        <v>7</v>
      </c>
      <c r="K134" s="4">
        <v>122.8</v>
      </c>
      <c r="L134" s="4">
        <f t="shared" si="33"/>
        <v>17.542857142857141</v>
      </c>
      <c r="N134" s="2">
        <v>184.1</v>
      </c>
      <c r="O134" s="2">
        <v>26.300000000000004</v>
      </c>
      <c r="P134" s="2">
        <v>42</v>
      </c>
      <c r="Q134" s="2">
        <f t="shared" si="34"/>
        <v>228.34224598930479</v>
      </c>
      <c r="R134" s="4">
        <f t="shared" si="35"/>
        <v>12.2</v>
      </c>
      <c r="S134" s="4">
        <f t="shared" si="36"/>
        <v>0.29047619047619044</v>
      </c>
      <c r="T134" s="4">
        <f t="shared" si="37"/>
        <v>85.4</v>
      </c>
      <c r="U134" s="4">
        <f t="shared" si="38"/>
        <v>2.1557377049180331</v>
      </c>
      <c r="V134" s="8">
        <f t="shared" si="39"/>
        <v>100</v>
      </c>
    </row>
    <row r="135" spans="1:22" x14ac:dyDescent="0.25">
      <c r="A135" s="2">
        <v>99</v>
      </c>
      <c r="B135" s="2" t="s">
        <v>9</v>
      </c>
      <c r="C135" s="38">
        <v>53</v>
      </c>
      <c r="D135" s="39">
        <v>3.6</v>
      </c>
      <c r="E135" s="39">
        <v>2.0499999999999998</v>
      </c>
      <c r="F135" s="3" t="s">
        <v>41</v>
      </c>
      <c r="G135" s="2">
        <v>7</v>
      </c>
      <c r="H135" s="4">
        <v>34</v>
      </c>
      <c r="I135" s="4">
        <f t="shared" si="32"/>
        <v>4.8571428571428568</v>
      </c>
      <c r="J135" s="2">
        <v>7</v>
      </c>
      <c r="K135" s="4">
        <v>118.7</v>
      </c>
      <c r="L135" s="4">
        <f t="shared" si="33"/>
        <v>16.957142857142859</v>
      </c>
      <c r="N135" s="2">
        <v>184.1</v>
      </c>
      <c r="O135" s="2">
        <v>26.300000000000004</v>
      </c>
      <c r="P135" s="2">
        <v>42</v>
      </c>
      <c r="Q135" s="2">
        <f t="shared" si="34"/>
        <v>249.11764705882356</v>
      </c>
      <c r="R135" s="4">
        <f t="shared" si="35"/>
        <v>12.100000000000001</v>
      </c>
      <c r="S135" s="4">
        <f t="shared" si="36"/>
        <v>0.28809523809523813</v>
      </c>
      <c r="T135" s="4">
        <f t="shared" si="37"/>
        <v>84.7</v>
      </c>
      <c r="U135" s="4">
        <f t="shared" si="38"/>
        <v>2.1735537190082646</v>
      </c>
      <c r="V135" s="8">
        <f t="shared" si="39"/>
        <v>100</v>
      </c>
    </row>
    <row r="136" spans="1:22" x14ac:dyDescent="0.25">
      <c r="A136" s="2">
        <v>122</v>
      </c>
      <c r="B136" s="2" t="s">
        <v>9</v>
      </c>
      <c r="C136" s="38">
        <v>53</v>
      </c>
      <c r="D136" s="39">
        <v>3.6</v>
      </c>
      <c r="E136" s="39">
        <v>2.0499999999999998</v>
      </c>
      <c r="F136" s="3" t="s">
        <v>41</v>
      </c>
      <c r="G136" s="2">
        <v>7</v>
      </c>
      <c r="H136" s="4">
        <v>36.5</v>
      </c>
      <c r="I136" s="4">
        <f t="shared" si="32"/>
        <v>5.2142857142857144</v>
      </c>
      <c r="J136" s="2">
        <v>7</v>
      </c>
      <c r="K136" s="4">
        <v>114.1</v>
      </c>
      <c r="L136" s="4">
        <f t="shared" si="33"/>
        <v>16.3</v>
      </c>
      <c r="N136" s="2">
        <v>187.1</v>
      </c>
      <c r="O136" s="2">
        <v>26.728571428571431</v>
      </c>
      <c r="P136" s="2">
        <f>43</f>
        <v>43</v>
      </c>
      <c r="Q136" s="2">
        <f t="shared" si="34"/>
        <v>212.60273972602738</v>
      </c>
      <c r="R136" s="4">
        <f t="shared" si="35"/>
        <v>11.085714285714285</v>
      </c>
      <c r="S136" s="4">
        <f t="shared" si="36"/>
        <v>0.25780730897009968</v>
      </c>
      <c r="T136" s="4">
        <f t="shared" si="37"/>
        <v>77.599999999999994</v>
      </c>
      <c r="U136" s="4">
        <f t="shared" si="38"/>
        <v>2.4110824742268044</v>
      </c>
      <c r="V136" s="8">
        <f t="shared" si="39"/>
        <v>100</v>
      </c>
    </row>
    <row r="137" spans="1:22" x14ac:dyDescent="0.25">
      <c r="A137" s="2">
        <v>129</v>
      </c>
      <c r="B137" s="2" t="s">
        <v>9</v>
      </c>
      <c r="C137" s="38">
        <v>53</v>
      </c>
      <c r="D137" s="39">
        <v>3.6</v>
      </c>
      <c r="E137" s="39">
        <v>2.0499999999999998</v>
      </c>
      <c r="F137" s="3" t="s">
        <v>41</v>
      </c>
      <c r="G137" s="2">
        <v>7</v>
      </c>
      <c r="H137" s="4">
        <v>34.1</v>
      </c>
      <c r="I137" s="4">
        <f t="shared" si="32"/>
        <v>4.8714285714285719</v>
      </c>
      <c r="J137" s="2">
        <v>7</v>
      </c>
      <c r="K137" s="4">
        <v>118.5</v>
      </c>
      <c r="L137" s="4">
        <f t="shared" si="33"/>
        <v>16.928571428571427</v>
      </c>
      <c r="N137" s="2">
        <v>187.1</v>
      </c>
      <c r="O137" s="2">
        <v>26.728571428571431</v>
      </c>
      <c r="P137" s="2">
        <f>43</f>
        <v>43</v>
      </c>
      <c r="Q137" s="2">
        <f t="shared" si="34"/>
        <v>247.50733137829909</v>
      </c>
      <c r="R137" s="4">
        <f t="shared" si="35"/>
        <v>12.057142857142855</v>
      </c>
      <c r="S137" s="4">
        <f t="shared" si="36"/>
        <v>0.28039867109634548</v>
      </c>
      <c r="T137" s="4">
        <f t="shared" si="37"/>
        <v>84.4</v>
      </c>
      <c r="U137" s="4">
        <f t="shared" si="38"/>
        <v>2.2168246445497637</v>
      </c>
      <c r="V137" s="8">
        <f t="shared" si="39"/>
        <v>100</v>
      </c>
    </row>
    <row r="138" spans="1:22" x14ac:dyDescent="0.25">
      <c r="A138" s="2">
        <v>29</v>
      </c>
      <c r="B138" s="2" t="s">
        <v>18</v>
      </c>
      <c r="F138" s="5" t="s">
        <v>42</v>
      </c>
      <c r="G138" s="2">
        <v>7</v>
      </c>
      <c r="H138" s="4">
        <v>35.1</v>
      </c>
      <c r="I138" s="4">
        <f t="shared" si="32"/>
        <v>5.0142857142857142</v>
      </c>
      <c r="J138" s="2">
        <v>4</v>
      </c>
      <c r="K138" s="4">
        <v>37.5</v>
      </c>
      <c r="L138" s="4">
        <f t="shared" si="33"/>
        <v>9.375</v>
      </c>
      <c r="M138" s="2">
        <v>3</v>
      </c>
      <c r="N138" s="2">
        <v>164.1</v>
      </c>
      <c r="O138" s="2">
        <v>23.44285714285714</v>
      </c>
      <c r="P138" s="2">
        <v>42</v>
      </c>
      <c r="Q138" s="2">
        <f t="shared" si="34"/>
        <v>86.965811965811966</v>
      </c>
      <c r="R138" s="4">
        <f t="shared" si="35"/>
        <v>4.3607142857142858</v>
      </c>
      <c r="S138" s="4">
        <f t="shared" si="36"/>
        <v>0.10382653061224489</v>
      </c>
      <c r="T138" s="4">
        <f t="shared" si="37"/>
        <v>2.3999999999999986</v>
      </c>
      <c r="U138" s="4">
        <f t="shared" si="38"/>
        <v>5.3759213759213749</v>
      </c>
      <c r="V138" s="8">
        <f t="shared" si="39"/>
        <v>57.142857142857146</v>
      </c>
    </row>
    <row r="139" spans="1:22" x14ac:dyDescent="0.25">
      <c r="A139" s="2">
        <v>34</v>
      </c>
      <c r="B139" s="2" t="s">
        <v>18</v>
      </c>
      <c r="F139" s="5" t="s">
        <v>42</v>
      </c>
      <c r="G139" s="2">
        <v>7</v>
      </c>
      <c r="H139" s="4">
        <v>36.5</v>
      </c>
      <c r="I139" s="4">
        <f t="shared" si="32"/>
        <v>5.2142857142857144</v>
      </c>
      <c r="J139" s="2">
        <v>3</v>
      </c>
      <c r="K139" s="4">
        <v>29.7</v>
      </c>
      <c r="L139" s="4">
        <f t="shared" si="33"/>
        <v>9.9</v>
      </c>
      <c r="M139" s="2">
        <v>2</v>
      </c>
      <c r="N139" s="2">
        <v>149.19999999999996</v>
      </c>
      <c r="O139" s="2">
        <v>22.971428571428572</v>
      </c>
      <c r="P139" s="2">
        <v>42</v>
      </c>
      <c r="Q139" s="2">
        <f t="shared" si="34"/>
        <v>89.863013698630141</v>
      </c>
      <c r="R139" s="4">
        <f t="shared" si="35"/>
        <v>4.6857142857142859</v>
      </c>
      <c r="S139" s="4">
        <f t="shared" si="36"/>
        <v>0.11156462585034015</v>
      </c>
      <c r="T139" s="4">
        <f t="shared" si="37"/>
        <v>-6.8000000000000007</v>
      </c>
      <c r="U139" s="4">
        <f t="shared" si="38"/>
        <v>4.9024390243902438</v>
      </c>
      <c r="V139" s="8">
        <f t="shared" si="39"/>
        <v>42.857142857142854</v>
      </c>
    </row>
    <row r="140" spans="1:22" x14ac:dyDescent="0.25">
      <c r="A140" s="2">
        <v>54</v>
      </c>
      <c r="B140" s="2" t="s">
        <v>18</v>
      </c>
      <c r="F140" s="5" t="s">
        <v>42</v>
      </c>
      <c r="G140" s="2">
        <v>7</v>
      </c>
      <c r="H140" s="4">
        <v>38</v>
      </c>
      <c r="I140" s="4">
        <f t="shared" si="32"/>
        <v>5.4285714285714288</v>
      </c>
      <c r="J140" s="2">
        <v>3</v>
      </c>
      <c r="K140" s="4">
        <v>23</v>
      </c>
      <c r="L140" s="4">
        <f t="shared" si="33"/>
        <v>7.666666666666667</v>
      </c>
      <c r="M140" s="2">
        <v>2</v>
      </c>
      <c r="N140" s="2">
        <v>162.6</v>
      </c>
      <c r="O140" s="2">
        <v>23.882857142857137</v>
      </c>
      <c r="P140" s="2">
        <f>43</f>
        <v>43</v>
      </c>
      <c r="Q140" s="2">
        <f t="shared" si="34"/>
        <v>41.228070175438596</v>
      </c>
      <c r="R140" s="4">
        <f t="shared" si="35"/>
        <v>2.2380952380952381</v>
      </c>
      <c r="S140" s="4">
        <f t="shared" si="36"/>
        <v>5.2048726467331122E-2</v>
      </c>
      <c r="T140" s="4">
        <f t="shared" si="37"/>
        <v>-15</v>
      </c>
      <c r="U140" s="4">
        <f t="shared" si="38"/>
        <v>10.671063829787231</v>
      </c>
      <c r="V140" s="8">
        <f t="shared" si="39"/>
        <v>42.857142857142854</v>
      </c>
    </row>
    <row r="141" spans="1:22" x14ac:dyDescent="0.25">
      <c r="A141" s="2">
        <v>55</v>
      </c>
      <c r="B141" s="2" t="s">
        <v>18</v>
      </c>
      <c r="F141" s="5" t="s">
        <v>42</v>
      </c>
      <c r="G141" s="2">
        <v>7</v>
      </c>
      <c r="H141" s="4">
        <v>36.9</v>
      </c>
      <c r="I141" s="4">
        <f t="shared" si="32"/>
        <v>5.2714285714285714</v>
      </c>
      <c r="J141" s="2">
        <v>4</v>
      </c>
      <c r="K141" s="4">
        <v>42.8</v>
      </c>
      <c r="L141" s="4">
        <f t="shared" si="33"/>
        <v>10.7</v>
      </c>
      <c r="M141" s="2">
        <v>3</v>
      </c>
      <c r="N141" s="2">
        <v>167.1</v>
      </c>
      <c r="O141" s="2">
        <v>24.061904761904756</v>
      </c>
      <c r="P141" s="2">
        <f>43</f>
        <v>43</v>
      </c>
      <c r="Q141" s="2">
        <f t="shared" si="34"/>
        <v>102.98102981029808</v>
      </c>
      <c r="R141" s="4">
        <f t="shared" si="35"/>
        <v>5.4285714285714279</v>
      </c>
      <c r="S141" s="4">
        <f t="shared" si="36"/>
        <v>0.12624584717607973</v>
      </c>
      <c r="T141" s="4">
        <f t="shared" si="37"/>
        <v>5.8999999999999986</v>
      </c>
      <c r="U141" s="4">
        <f t="shared" si="38"/>
        <v>4.4324561403508769</v>
      </c>
      <c r="V141" s="8">
        <f t="shared" si="39"/>
        <v>57.142857142857146</v>
      </c>
    </row>
    <row r="142" spans="1:22" x14ac:dyDescent="0.25">
      <c r="A142" s="2">
        <v>100</v>
      </c>
      <c r="B142" s="2" t="s">
        <v>18</v>
      </c>
      <c r="F142" s="5" t="s">
        <v>42</v>
      </c>
      <c r="G142" s="2">
        <v>7</v>
      </c>
      <c r="H142" s="4">
        <v>33.5</v>
      </c>
      <c r="I142" s="4">
        <f t="shared" si="32"/>
        <v>4.7857142857142856</v>
      </c>
      <c r="J142" s="2">
        <v>3</v>
      </c>
      <c r="K142" s="4">
        <v>30.8</v>
      </c>
      <c r="L142" s="4">
        <f t="shared" si="33"/>
        <v>10.266666666666667</v>
      </c>
      <c r="M142" s="2">
        <v>2</v>
      </c>
      <c r="N142" s="2">
        <v>145.49999999999994</v>
      </c>
      <c r="O142" s="2">
        <v>22.973333333333336</v>
      </c>
      <c r="P142" s="2">
        <v>42</v>
      </c>
      <c r="Q142" s="2">
        <f t="shared" si="34"/>
        <v>114.52736318407963</v>
      </c>
      <c r="R142" s="4">
        <f t="shared" si="35"/>
        <v>5.4809523809523819</v>
      </c>
      <c r="S142" s="4">
        <f t="shared" si="36"/>
        <v>0.13049886621315196</v>
      </c>
      <c r="T142" s="4">
        <f t="shared" si="37"/>
        <v>-2.6999999999999993</v>
      </c>
      <c r="U142" s="4">
        <f t="shared" si="38"/>
        <v>4.1914856646394441</v>
      </c>
      <c r="V142" s="8">
        <f t="shared" si="39"/>
        <v>42.857142857142854</v>
      </c>
    </row>
    <row r="143" spans="1:22" x14ac:dyDescent="0.25">
      <c r="A143" s="2">
        <v>102</v>
      </c>
      <c r="B143" s="2" t="s">
        <v>18</v>
      </c>
      <c r="F143" s="5" t="s">
        <v>42</v>
      </c>
      <c r="G143" s="2">
        <v>7</v>
      </c>
      <c r="H143" s="4">
        <v>36</v>
      </c>
      <c r="I143" s="4">
        <f t="shared" si="32"/>
        <v>5.1428571428571432</v>
      </c>
      <c r="J143" s="2">
        <v>4</v>
      </c>
      <c r="K143" s="4">
        <v>33.6</v>
      </c>
      <c r="L143" s="4">
        <f t="shared" si="33"/>
        <v>8.4</v>
      </c>
      <c r="M143" s="2">
        <v>1</v>
      </c>
      <c r="N143" s="2">
        <v>152.59999999999994</v>
      </c>
      <c r="O143" s="2">
        <v>23.428571428571431</v>
      </c>
      <c r="P143" s="2">
        <v>42</v>
      </c>
      <c r="Q143" s="2">
        <f t="shared" si="34"/>
        <v>63.333333333333329</v>
      </c>
      <c r="R143" s="4">
        <f t="shared" si="35"/>
        <v>3.2571428571428571</v>
      </c>
      <c r="S143" s="4">
        <f t="shared" si="36"/>
        <v>7.7551020408163265E-2</v>
      </c>
      <c r="T143" s="4">
        <f t="shared" si="37"/>
        <v>-2.3999999999999986</v>
      </c>
      <c r="U143" s="4">
        <f t="shared" si="38"/>
        <v>7.1929824561403519</v>
      </c>
      <c r="V143" s="8">
        <f t="shared" si="39"/>
        <v>57.142857142857146</v>
      </c>
    </row>
    <row r="144" spans="1:22" x14ac:dyDescent="0.25">
      <c r="A144" s="2">
        <v>112</v>
      </c>
      <c r="B144" s="2" t="s">
        <v>18</v>
      </c>
      <c r="F144" s="5" t="s">
        <v>42</v>
      </c>
      <c r="G144" s="2">
        <v>7</v>
      </c>
      <c r="H144" s="4">
        <v>35.4</v>
      </c>
      <c r="I144" s="4">
        <f t="shared" si="32"/>
        <v>5.0571428571428569</v>
      </c>
      <c r="J144" s="2">
        <v>4</v>
      </c>
      <c r="K144" s="4">
        <v>35.200000000000003</v>
      </c>
      <c r="L144" s="4">
        <f t="shared" si="33"/>
        <v>8.8000000000000007</v>
      </c>
      <c r="M144" s="2">
        <v>2</v>
      </c>
      <c r="N144" s="2">
        <v>158</v>
      </c>
      <c r="O144" s="2">
        <v>23.502380952380946</v>
      </c>
      <c r="P144" s="2">
        <f>43</f>
        <v>43</v>
      </c>
      <c r="Q144" s="2">
        <f t="shared" si="34"/>
        <v>74.011299435028263</v>
      </c>
      <c r="R144" s="4">
        <f t="shared" si="35"/>
        <v>3.7428571428571438</v>
      </c>
      <c r="S144" s="4">
        <f t="shared" si="36"/>
        <v>8.7043189368770785E-2</v>
      </c>
      <c r="T144" s="4">
        <f t="shared" si="37"/>
        <v>-0.19999999999999574</v>
      </c>
      <c r="U144" s="4">
        <f t="shared" si="38"/>
        <v>6.2792620865139916</v>
      </c>
      <c r="V144" s="8">
        <f t="shared" si="39"/>
        <v>57.142857142857146</v>
      </c>
    </row>
    <row r="145" spans="1:22" x14ac:dyDescent="0.25">
      <c r="A145" s="2">
        <v>127</v>
      </c>
      <c r="B145" s="2" t="s">
        <v>18</v>
      </c>
      <c r="F145" s="5" t="s">
        <v>42</v>
      </c>
      <c r="G145" s="2">
        <v>7</v>
      </c>
      <c r="H145" s="4">
        <v>35.299999999999997</v>
      </c>
      <c r="I145" s="4">
        <f t="shared" si="32"/>
        <v>5.0428571428571427</v>
      </c>
      <c r="J145" s="2">
        <v>4</v>
      </c>
      <c r="K145" s="4">
        <v>29.2</v>
      </c>
      <c r="L145" s="4">
        <f t="shared" si="33"/>
        <v>7.3</v>
      </c>
      <c r="M145" s="2">
        <v>1</v>
      </c>
      <c r="N145" s="2">
        <v>152.1</v>
      </c>
      <c r="O145" s="2">
        <v>23.671904761904756</v>
      </c>
      <c r="P145" s="2">
        <f>43</f>
        <v>43</v>
      </c>
      <c r="Q145" s="2">
        <f t="shared" si="34"/>
        <v>44.759206798866856</v>
      </c>
      <c r="R145" s="4">
        <f t="shared" si="35"/>
        <v>2.2571428571428571</v>
      </c>
      <c r="S145" s="4">
        <f t="shared" si="36"/>
        <v>5.2491694352159467E-2</v>
      </c>
      <c r="T145" s="4">
        <f t="shared" si="37"/>
        <v>-6.0999999999999979</v>
      </c>
      <c r="U145" s="4">
        <f t="shared" si="38"/>
        <v>10.487552742616032</v>
      </c>
      <c r="V145" s="8">
        <f t="shared" si="39"/>
        <v>57.142857142857146</v>
      </c>
    </row>
  </sheetData>
  <autoFilter ref="A1:V145" xr:uid="{F3AC248C-87A7-4E38-8FB8-ED47D0A1DCBD}">
    <sortState xmlns:xlrd2="http://schemas.microsoft.com/office/spreadsheetml/2017/richdata2" ref="A2:V145">
      <sortCondition ref="B2:B145"/>
      <sortCondition ref="A2:A145"/>
    </sortState>
  </autoFilter>
  <sortState xmlns:xlrd2="http://schemas.microsoft.com/office/spreadsheetml/2017/richdata2" ref="A2:V145">
    <sortCondition ref="B2:B145"/>
    <sortCondition ref="A2:A1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C0204-51E5-4E11-A2D7-6AAC39F94363}">
  <dimension ref="B2:AB59"/>
  <sheetViews>
    <sheetView topLeftCell="K10" workbookViewId="0">
      <selection activeCell="L26" sqref="L26:N26"/>
    </sheetView>
  </sheetViews>
  <sheetFormatPr defaultRowHeight="15" x14ac:dyDescent="0.25"/>
  <cols>
    <col min="11" max="11" width="41.28515625" bestFit="1" customWidth="1"/>
    <col min="21" max="22" width="41.28515625" bestFit="1" customWidth="1"/>
  </cols>
  <sheetData>
    <row r="2" spans="2:27" x14ac:dyDescent="0.25">
      <c r="B2" t="s">
        <v>193</v>
      </c>
    </row>
    <row r="3" spans="2:27" x14ac:dyDescent="0.25">
      <c r="U3" s="1" t="s">
        <v>2</v>
      </c>
      <c r="V3" s="32" t="s">
        <v>22</v>
      </c>
      <c r="W3" s="32"/>
      <c r="X3" s="32" t="s">
        <v>23</v>
      </c>
      <c r="Y3" s="32"/>
      <c r="Z3" s="32" t="s">
        <v>48</v>
      </c>
      <c r="AA3" s="32"/>
    </row>
    <row r="4" spans="2:27" x14ac:dyDescent="0.25">
      <c r="C4" s="1" t="s">
        <v>2</v>
      </c>
      <c r="D4" s="1" t="s">
        <v>22</v>
      </c>
      <c r="E4" s="1"/>
      <c r="F4" s="1" t="s">
        <v>23</v>
      </c>
      <c r="G4" s="1"/>
      <c r="H4" s="1" t="s">
        <v>48</v>
      </c>
      <c r="I4" s="1"/>
      <c r="K4" s="1"/>
      <c r="L4" s="1"/>
      <c r="M4" s="1"/>
      <c r="N4" s="1"/>
      <c r="O4" s="1"/>
      <c r="P4" s="1"/>
      <c r="Q4" s="1"/>
      <c r="R4" s="1"/>
      <c r="S4" s="1"/>
      <c r="U4" s="1" t="s">
        <v>26</v>
      </c>
      <c r="V4" s="32">
        <v>0.44229255655750699</v>
      </c>
      <c r="W4" s="32">
        <v>2.2444316853851599E-2</v>
      </c>
      <c r="X4" s="32">
        <v>1.93239752392473</v>
      </c>
      <c r="Y4" s="32">
        <v>0.121606818787849</v>
      </c>
      <c r="Z4" s="32">
        <v>100</v>
      </c>
      <c r="AA4" s="32">
        <v>0</v>
      </c>
    </row>
    <row r="5" spans="2:27" x14ac:dyDescent="0.25">
      <c r="C5" s="1" t="s">
        <v>32</v>
      </c>
      <c r="D5" s="35">
        <v>0.36051257712387302</v>
      </c>
      <c r="E5" s="35">
        <v>2.9039489119660099E-2</v>
      </c>
      <c r="F5" s="35">
        <v>1.8048655269502301</v>
      </c>
      <c r="G5" s="35">
        <v>0.260004238578389</v>
      </c>
      <c r="H5" s="35">
        <v>0.98214285714285698</v>
      </c>
      <c r="I5" s="35">
        <v>5.0507627227610499E-2</v>
      </c>
      <c r="K5" s="1" t="s">
        <v>32</v>
      </c>
      <c r="L5" s="1">
        <v>37</v>
      </c>
      <c r="M5" s="1">
        <v>3</v>
      </c>
      <c r="N5" s="1">
        <v>1.71</v>
      </c>
      <c r="O5" s="1">
        <v>0.48</v>
      </c>
      <c r="P5" s="1">
        <v>0.03</v>
      </c>
      <c r="Q5" s="1">
        <v>1.74</v>
      </c>
      <c r="R5" s="1">
        <v>0.14000000000000001</v>
      </c>
      <c r="S5" s="1">
        <v>98.21</v>
      </c>
      <c r="U5" s="1" t="s">
        <v>27</v>
      </c>
      <c r="V5" s="32">
        <v>0.433518232874545</v>
      </c>
      <c r="W5" s="32">
        <v>3.7005080737877803E-2</v>
      </c>
      <c r="X5" s="32">
        <v>2.0099751219160402</v>
      </c>
      <c r="Y5" s="32">
        <v>0.26540574941258399</v>
      </c>
      <c r="Z5" s="32">
        <v>100</v>
      </c>
      <c r="AA5" s="32">
        <v>0</v>
      </c>
    </row>
    <row r="6" spans="2:27" x14ac:dyDescent="0.25">
      <c r="C6" s="1" t="s">
        <v>40</v>
      </c>
      <c r="D6" s="35">
        <v>0.33856193640246801</v>
      </c>
      <c r="E6" s="35">
        <v>2.7993583251769399E-2</v>
      </c>
      <c r="F6" s="35">
        <v>1.89545206651978</v>
      </c>
      <c r="G6" s="35">
        <v>0.23327132556553601</v>
      </c>
      <c r="H6" s="35">
        <v>0.98214285714285698</v>
      </c>
      <c r="I6" s="35">
        <v>5.0507627227610603E-2</v>
      </c>
      <c r="K6" s="1" t="s">
        <v>40</v>
      </c>
      <c r="L6" s="1">
        <v>42</v>
      </c>
      <c r="M6" s="1">
        <v>3.3</v>
      </c>
      <c r="N6" s="1">
        <v>1.9</v>
      </c>
      <c r="O6" s="1">
        <v>0.46</v>
      </c>
      <c r="P6" s="1">
        <v>0.03</v>
      </c>
      <c r="Q6" s="1">
        <v>1.86</v>
      </c>
      <c r="R6" s="1">
        <v>0.18</v>
      </c>
      <c r="S6" s="1">
        <v>98.21</v>
      </c>
      <c r="U6" s="1" t="s">
        <v>25</v>
      </c>
      <c r="V6" s="32">
        <v>0.43025826609713702</v>
      </c>
      <c r="W6" s="32">
        <v>3.5552557475545699E-2</v>
      </c>
      <c r="X6" s="32">
        <v>2.0367086082751902</v>
      </c>
      <c r="Y6" s="32">
        <v>0.241559451500509</v>
      </c>
      <c r="Z6" s="32">
        <v>98.214285714285694</v>
      </c>
      <c r="AA6" s="32">
        <v>5.0507627227610596</v>
      </c>
    </row>
    <row r="7" spans="2:27" x14ac:dyDescent="0.25">
      <c r="C7" s="1" t="s">
        <v>31</v>
      </c>
      <c r="D7" s="35">
        <v>0.33106394689658802</v>
      </c>
      <c r="E7" s="35">
        <v>2.4237364746327501E-2</v>
      </c>
      <c r="F7" s="35">
        <v>1.9277322965397601</v>
      </c>
      <c r="G7" s="35">
        <v>0.29959492266995602</v>
      </c>
      <c r="H7" s="35">
        <v>0.98214285714285698</v>
      </c>
      <c r="I7" s="35">
        <v>5.0507627227610603E-2</v>
      </c>
      <c r="K7" s="1" t="s">
        <v>31</v>
      </c>
      <c r="L7" s="1">
        <v>40</v>
      </c>
      <c r="M7" s="1">
        <v>3</v>
      </c>
      <c r="N7" s="1">
        <v>1.71</v>
      </c>
      <c r="O7" s="1">
        <v>0.45</v>
      </c>
      <c r="P7" s="1">
        <v>0.02</v>
      </c>
      <c r="Q7" s="1">
        <v>1.89</v>
      </c>
      <c r="R7" s="1">
        <v>0.14000000000000001</v>
      </c>
      <c r="S7" s="1">
        <v>98.21</v>
      </c>
      <c r="U7" s="1" t="s">
        <v>32</v>
      </c>
      <c r="V7" s="32">
        <v>0.36051257712387302</v>
      </c>
      <c r="W7" s="32">
        <v>2.9039489119660099E-2</v>
      </c>
      <c r="X7" s="32">
        <v>1.7405574771811101</v>
      </c>
      <c r="Y7" s="32">
        <v>0.14005651982304801</v>
      </c>
      <c r="Z7" s="32">
        <v>98.214285714285694</v>
      </c>
      <c r="AA7" s="32">
        <v>5.0507627227610596</v>
      </c>
    </row>
    <row r="8" spans="2:27" x14ac:dyDescent="0.25">
      <c r="C8" s="1" t="s">
        <v>26</v>
      </c>
      <c r="D8" s="35">
        <v>0.321977337446607</v>
      </c>
      <c r="E8" s="35">
        <v>2.2603157366057801E-2</v>
      </c>
      <c r="F8" s="35">
        <v>1.9619838670301799</v>
      </c>
      <c r="G8" s="35">
        <v>0.139158210207315</v>
      </c>
      <c r="H8" s="35">
        <v>1</v>
      </c>
      <c r="I8" s="35">
        <v>0</v>
      </c>
      <c r="K8" s="1" t="s">
        <v>26</v>
      </c>
      <c r="L8" s="1">
        <v>36</v>
      </c>
      <c r="M8" s="1">
        <v>2.7</v>
      </c>
      <c r="N8" s="1">
        <v>1.54</v>
      </c>
      <c r="O8" s="1">
        <v>0.44</v>
      </c>
      <c r="P8" s="1">
        <v>0.02</v>
      </c>
      <c r="Q8" s="1">
        <v>1.93</v>
      </c>
      <c r="R8" s="1">
        <v>0.12</v>
      </c>
      <c r="S8" s="1">
        <v>100</v>
      </c>
      <c r="U8" s="1" t="s">
        <v>31</v>
      </c>
      <c r="V8" s="32">
        <v>0.34534966118230198</v>
      </c>
      <c r="W8" s="32">
        <v>5.6488842155655999E-2</v>
      </c>
      <c r="X8" s="32">
        <v>1.8937582796055601</v>
      </c>
      <c r="Y8" s="32">
        <v>0.141165102552718</v>
      </c>
      <c r="Z8" s="32">
        <v>98.214285714285694</v>
      </c>
      <c r="AA8" s="32">
        <v>5.0507627227610596</v>
      </c>
    </row>
    <row r="9" spans="2:27" x14ac:dyDescent="0.25">
      <c r="C9" s="1" t="s">
        <v>27</v>
      </c>
      <c r="D9" s="35">
        <v>0.31964977851605803</v>
      </c>
      <c r="E9" s="35">
        <v>3.1770233543962703E-2</v>
      </c>
      <c r="F9" s="35">
        <v>1.8825546084035201</v>
      </c>
      <c r="G9" s="35">
        <v>0.18383175191258999</v>
      </c>
      <c r="H9" s="35">
        <v>1</v>
      </c>
      <c r="I9" s="35">
        <v>0</v>
      </c>
      <c r="K9" s="1" t="s">
        <v>27</v>
      </c>
      <c r="L9" s="1">
        <v>33</v>
      </c>
      <c r="M9" s="1">
        <v>2.7</v>
      </c>
      <c r="N9" s="1">
        <v>1.54</v>
      </c>
      <c r="O9" s="1">
        <v>0.43</v>
      </c>
      <c r="P9" s="1">
        <v>0.04</v>
      </c>
      <c r="Q9" s="1">
        <v>2.0099999999999998</v>
      </c>
      <c r="R9" s="1">
        <v>0.27</v>
      </c>
      <c r="S9" s="1">
        <v>100</v>
      </c>
      <c r="U9" s="1" t="s">
        <v>40</v>
      </c>
      <c r="V9" s="32">
        <v>0.33856193640246801</v>
      </c>
      <c r="W9" s="32">
        <v>2.7993583251769399E-2</v>
      </c>
      <c r="X9" s="32">
        <v>1.85501185148895</v>
      </c>
      <c r="Y9" s="32">
        <v>0.18430269522774101</v>
      </c>
      <c r="Z9" s="32">
        <v>98.214285714285694</v>
      </c>
      <c r="AA9" s="32">
        <v>5.0507627227610596</v>
      </c>
    </row>
    <row r="10" spans="2:27" x14ac:dyDescent="0.25">
      <c r="C10" s="1" t="s">
        <v>36</v>
      </c>
      <c r="D10" s="35">
        <v>0.313506565416864</v>
      </c>
      <c r="E10" s="35">
        <v>4.1192568623263197E-2</v>
      </c>
      <c r="F10" s="35">
        <v>2.0208489817066102</v>
      </c>
      <c r="G10" s="35">
        <v>0.267282550173981</v>
      </c>
      <c r="H10" s="35">
        <v>0.98214285714285698</v>
      </c>
      <c r="I10" s="35">
        <v>5.0507627227610499E-2</v>
      </c>
      <c r="K10" s="1" t="s">
        <v>30</v>
      </c>
      <c r="L10" s="1">
        <v>43</v>
      </c>
      <c r="M10" s="1">
        <v>3</v>
      </c>
      <c r="N10" s="1">
        <v>1.71</v>
      </c>
      <c r="O10" s="1">
        <v>0.43</v>
      </c>
      <c r="P10" s="1">
        <v>0.02</v>
      </c>
      <c r="Q10" s="1">
        <v>2.0299999999999998</v>
      </c>
      <c r="R10" s="1">
        <v>0.16</v>
      </c>
      <c r="S10" s="1">
        <v>100</v>
      </c>
      <c r="U10" s="1" t="s">
        <v>36</v>
      </c>
      <c r="V10" s="32">
        <v>0.313506565416864</v>
      </c>
      <c r="W10" s="32">
        <v>4.1192568623263197E-2</v>
      </c>
      <c r="X10" s="32">
        <v>2.0407920273207298</v>
      </c>
      <c r="Y10" s="32">
        <v>0.30660308657455199</v>
      </c>
      <c r="Z10" s="32">
        <v>98.214285714285694</v>
      </c>
      <c r="AA10" s="32">
        <v>5.0507627227610596</v>
      </c>
    </row>
    <row r="11" spans="2:27" x14ac:dyDescent="0.25">
      <c r="C11" s="1" t="s">
        <v>25</v>
      </c>
      <c r="D11" s="35">
        <v>0.30987482202183197</v>
      </c>
      <c r="E11" s="35">
        <v>3.4422077978207503E-2</v>
      </c>
      <c r="F11" s="35">
        <v>2.1077286483442599</v>
      </c>
      <c r="G11" s="35">
        <v>0.24190271970807301</v>
      </c>
      <c r="H11" s="35">
        <v>0.98214285714285698</v>
      </c>
      <c r="I11" s="35">
        <v>5.0507627227610499E-2</v>
      </c>
      <c r="K11" s="1" t="s">
        <v>25</v>
      </c>
      <c r="L11" s="1">
        <v>39</v>
      </c>
      <c r="M11" s="1">
        <v>2.7</v>
      </c>
      <c r="N11" s="1">
        <v>1.54</v>
      </c>
      <c r="O11" s="1">
        <v>0.43</v>
      </c>
      <c r="P11" s="1">
        <v>0.04</v>
      </c>
      <c r="Q11" s="1">
        <v>2.04</v>
      </c>
      <c r="R11" s="1">
        <v>0.24</v>
      </c>
      <c r="S11" s="1">
        <v>98.21</v>
      </c>
      <c r="U11" s="1" t="s">
        <v>30</v>
      </c>
      <c r="V11" s="32">
        <v>0.30907392026578101</v>
      </c>
      <c r="W11" s="32">
        <v>2.2646985297740702E-2</v>
      </c>
      <c r="X11" s="32">
        <v>2.0288919034105901</v>
      </c>
      <c r="Y11" s="32">
        <v>0.16104175151918301</v>
      </c>
      <c r="Z11" s="32">
        <v>100</v>
      </c>
      <c r="AA11" s="32">
        <v>0</v>
      </c>
    </row>
    <row r="12" spans="2:27" x14ac:dyDescent="0.25">
      <c r="C12" s="1" t="s">
        <v>30</v>
      </c>
      <c r="D12" s="35">
        <v>0.30907392026578101</v>
      </c>
      <c r="E12" s="35">
        <v>2.2646985297740702E-2</v>
      </c>
      <c r="F12" s="35">
        <v>2.0452578918826299</v>
      </c>
      <c r="G12" s="35">
        <v>0.16022213606576499</v>
      </c>
      <c r="H12" s="35">
        <v>1</v>
      </c>
      <c r="I12" s="35">
        <v>0</v>
      </c>
      <c r="K12" s="1" t="s">
        <v>36</v>
      </c>
      <c r="L12" s="1">
        <v>47</v>
      </c>
      <c r="M12" s="1">
        <v>3.6</v>
      </c>
      <c r="N12" s="1">
        <v>2.0499999999999998</v>
      </c>
      <c r="O12" s="1">
        <v>0.43</v>
      </c>
      <c r="P12" s="1">
        <v>0.04</v>
      </c>
      <c r="Q12" s="1">
        <v>2.04</v>
      </c>
      <c r="R12" s="1">
        <v>0.31</v>
      </c>
      <c r="S12" s="1">
        <v>98.21</v>
      </c>
      <c r="U12" s="1" t="s">
        <v>33</v>
      </c>
      <c r="V12" s="32">
        <v>0.30004746084480299</v>
      </c>
      <c r="W12" s="32">
        <v>3.5999404486849303E-2</v>
      </c>
      <c r="X12" s="32">
        <v>2.1371815941482599</v>
      </c>
      <c r="Y12" s="32">
        <v>0.31258852712596602</v>
      </c>
      <c r="Z12" s="32">
        <v>100</v>
      </c>
      <c r="AA12" s="32">
        <v>0</v>
      </c>
    </row>
    <row r="13" spans="2:27" x14ac:dyDescent="0.25">
      <c r="C13" s="1" t="s">
        <v>33</v>
      </c>
      <c r="D13" s="35">
        <v>0.30088692453725702</v>
      </c>
      <c r="E13" s="35">
        <v>3.7115938460162097E-2</v>
      </c>
      <c r="F13" s="35">
        <v>2.1055905701028199</v>
      </c>
      <c r="G13" s="35">
        <v>0.33033833734234302</v>
      </c>
      <c r="H13" s="35">
        <v>1</v>
      </c>
      <c r="I13" s="35">
        <v>0</v>
      </c>
      <c r="K13" s="1" t="s">
        <v>33</v>
      </c>
      <c r="L13" s="1">
        <v>48</v>
      </c>
      <c r="M13" s="1">
        <v>3.3</v>
      </c>
      <c r="N13" s="1">
        <v>1.9</v>
      </c>
      <c r="O13" s="1">
        <v>0.42</v>
      </c>
      <c r="P13" s="1">
        <v>0.04</v>
      </c>
      <c r="Q13" s="1">
        <v>2.14</v>
      </c>
      <c r="R13" s="1">
        <v>0.31</v>
      </c>
      <c r="S13" s="1">
        <v>100</v>
      </c>
      <c r="U13" s="1" t="s">
        <v>37</v>
      </c>
      <c r="V13" s="32">
        <v>0.29959048541897398</v>
      </c>
      <c r="W13" s="32">
        <v>3.1619443367131898E-2</v>
      </c>
      <c r="X13" s="32">
        <v>2.1041102831112699</v>
      </c>
      <c r="Y13" s="32">
        <v>0.234939646076399</v>
      </c>
      <c r="Z13" s="32">
        <v>98.214285714285694</v>
      </c>
      <c r="AA13" s="32">
        <v>5.0507627227610596</v>
      </c>
    </row>
    <row r="14" spans="2:27" x14ac:dyDescent="0.25">
      <c r="C14" s="1" t="s">
        <v>37</v>
      </c>
      <c r="D14" s="35">
        <v>0.29805987317407601</v>
      </c>
      <c r="E14" s="35">
        <v>3.1726758301164802E-2</v>
      </c>
      <c r="F14" s="35">
        <v>2.0732495554726502</v>
      </c>
      <c r="G14" s="35">
        <v>0.30919077067600098</v>
      </c>
      <c r="H14" s="35">
        <v>0.98214285714285698</v>
      </c>
      <c r="I14" s="35">
        <v>5.0507627227610603E-2</v>
      </c>
      <c r="K14" s="1" t="s">
        <v>34</v>
      </c>
      <c r="L14" s="1">
        <v>45</v>
      </c>
      <c r="M14" s="1">
        <v>3.3</v>
      </c>
      <c r="N14" s="1">
        <v>1.9</v>
      </c>
      <c r="O14" s="1">
        <v>0.42</v>
      </c>
      <c r="P14" s="1">
        <v>0.02</v>
      </c>
      <c r="Q14" s="1">
        <v>2.11</v>
      </c>
      <c r="R14" s="1">
        <v>0.14000000000000001</v>
      </c>
      <c r="S14" s="1">
        <v>100</v>
      </c>
      <c r="U14" s="1" t="s">
        <v>34</v>
      </c>
      <c r="V14" s="32">
        <v>0.29730956336022801</v>
      </c>
      <c r="W14" s="32">
        <v>2.0051909572426699E-2</v>
      </c>
      <c r="X14" s="32">
        <v>2.1067129128806301</v>
      </c>
      <c r="Y14" s="32">
        <v>0.140681036182605</v>
      </c>
      <c r="Z14" s="32">
        <v>100</v>
      </c>
      <c r="AA14" s="32">
        <v>0</v>
      </c>
    </row>
    <row r="15" spans="2:27" x14ac:dyDescent="0.25">
      <c r="C15" s="1" t="s">
        <v>34</v>
      </c>
      <c r="D15" s="35">
        <v>0.29730956336022801</v>
      </c>
      <c r="E15" s="35">
        <v>2.0051909572426699E-2</v>
      </c>
      <c r="F15" s="35">
        <v>2.0901356294441</v>
      </c>
      <c r="G15" s="35">
        <v>0.14656850958887399</v>
      </c>
      <c r="H15" s="35">
        <v>1</v>
      </c>
      <c r="I15" s="35">
        <v>0</v>
      </c>
      <c r="K15" s="1" t="s">
        <v>37</v>
      </c>
      <c r="L15" s="1">
        <v>45</v>
      </c>
      <c r="M15" s="1">
        <v>3.21</v>
      </c>
      <c r="N15" s="1">
        <v>2.1800000000000002</v>
      </c>
      <c r="O15" s="1">
        <v>0.42</v>
      </c>
      <c r="P15" s="1">
        <v>0.03</v>
      </c>
      <c r="Q15" s="1">
        <v>2.1</v>
      </c>
      <c r="R15" s="1">
        <v>0.23</v>
      </c>
      <c r="S15" s="1">
        <v>98.21</v>
      </c>
      <c r="U15" s="1" t="s">
        <v>39</v>
      </c>
      <c r="V15" s="32">
        <v>0.28045915071454902</v>
      </c>
      <c r="W15" s="32">
        <v>2.3739621811741399E-2</v>
      </c>
      <c r="X15" s="32">
        <v>2.2387641669091001</v>
      </c>
      <c r="Y15" s="32">
        <v>0.19142693664993199</v>
      </c>
      <c r="Z15" s="32">
        <v>96.428571428571402</v>
      </c>
      <c r="AA15" s="32">
        <v>6.6130007126610897</v>
      </c>
    </row>
    <row r="16" spans="2:27" x14ac:dyDescent="0.25">
      <c r="C16" s="1" t="s">
        <v>39</v>
      </c>
      <c r="D16" s="35">
        <v>0.28266014739229001</v>
      </c>
      <c r="E16" s="35">
        <v>2.4262098882948301E-2</v>
      </c>
      <c r="F16" s="35">
        <v>2.3618921761883902</v>
      </c>
      <c r="G16" s="35">
        <v>0.42834872390957301</v>
      </c>
      <c r="H16" s="35">
        <v>0.96428571428571397</v>
      </c>
      <c r="I16" s="35">
        <v>6.6130007126610796E-2</v>
      </c>
      <c r="K16" s="1" t="s">
        <v>39</v>
      </c>
      <c r="L16" s="1">
        <v>45</v>
      </c>
      <c r="M16" s="1">
        <v>2.73</v>
      </c>
      <c r="N16" s="1">
        <v>1.54</v>
      </c>
      <c r="O16" s="1">
        <v>0.4</v>
      </c>
      <c r="P16" s="1">
        <v>0.03</v>
      </c>
      <c r="Q16" s="1">
        <v>2.2400000000000002</v>
      </c>
      <c r="R16" s="1">
        <v>0.19</v>
      </c>
      <c r="S16" s="1">
        <v>96.43</v>
      </c>
      <c r="U16" s="1" t="s">
        <v>41</v>
      </c>
      <c r="V16" s="32">
        <v>0.27978662395190601</v>
      </c>
      <c r="W16" s="32">
        <v>4.6242338842656897E-2</v>
      </c>
      <c r="X16" s="32">
        <v>2.3011614206139899</v>
      </c>
      <c r="Y16" s="32">
        <v>0.50033694694851805</v>
      </c>
      <c r="Z16" s="32">
        <v>100</v>
      </c>
      <c r="AA16" s="32">
        <v>0</v>
      </c>
    </row>
    <row r="17" spans="3:28" x14ac:dyDescent="0.25">
      <c r="C17" s="1" t="s">
        <v>41</v>
      </c>
      <c r="D17" s="35">
        <v>0.278702934662237</v>
      </c>
      <c r="E17" s="35">
        <v>4.5219065331970398E-2</v>
      </c>
      <c r="F17" s="35">
        <v>2.20954063892423</v>
      </c>
      <c r="G17" s="35">
        <v>0.53360232757796899</v>
      </c>
      <c r="H17" s="35">
        <v>1</v>
      </c>
      <c r="I17" s="35">
        <v>0</v>
      </c>
      <c r="K17" s="1" t="s">
        <v>41</v>
      </c>
      <c r="L17" s="1">
        <v>53</v>
      </c>
      <c r="M17" s="1">
        <v>3.6</v>
      </c>
      <c r="N17" s="1">
        <v>2.0499999999999998</v>
      </c>
      <c r="O17" s="1">
        <v>0.4</v>
      </c>
      <c r="P17" s="1">
        <v>0.05</v>
      </c>
      <c r="Q17" s="1">
        <v>2.2999999999999998</v>
      </c>
      <c r="R17" s="1">
        <v>0.5</v>
      </c>
      <c r="S17" s="1">
        <v>100</v>
      </c>
      <c r="U17" s="1" t="s">
        <v>28</v>
      </c>
      <c r="V17" s="32">
        <v>0.25871054817275702</v>
      </c>
      <c r="W17" s="32">
        <v>3.3644644719054997E-2</v>
      </c>
      <c r="X17" s="32">
        <v>2.4252612302968402</v>
      </c>
      <c r="Y17" s="32">
        <v>0.35413650036383398</v>
      </c>
      <c r="Z17" s="32">
        <v>96.428571428571402</v>
      </c>
      <c r="AA17" s="32">
        <v>6.6130007126610897</v>
      </c>
    </row>
    <row r="18" spans="3:28" x14ac:dyDescent="0.25">
      <c r="C18" s="1" t="s">
        <v>28</v>
      </c>
      <c r="D18" s="35">
        <v>0.25871054817275702</v>
      </c>
      <c r="E18" s="35">
        <v>3.3644644719054997E-2</v>
      </c>
      <c r="F18" s="35">
        <v>2.6535437136650502</v>
      </c>
      <c r="G18" s="35">
        <v>0.56120839416726997</v>
      </c>
      <c r="H18" s="35">
        <v>0.96428571428571397</v>
      </c>
      <c r="I18" s="35">
        <v>6.6130007126610796E-2</v>
      </c>
      <c r="K18" s="1" t="s">
        <v>35</v>
      </c>
      <c r="L18" s="1">
        <v>50</v>
      </c>
      <c r="M18" s="1">
        <v>3.6</v>
      </c>
      <c r="N18" s="1">
        <v>2.0499999999999998</v>
      </c>
      <c r="O18" s="1">
        <v>0.39</v>
      </c>
      <c r="P18" s="1">
        <v>0.06</v>
      </c>
      <c r="Q18" s="1">
        <v>2.4500000000000002</v>
      </c>
      <c r="R18" s="1">
        <v>0.77</v>
      </c>
      <c r="S18" s="1">
        <v>95.92</v>
      </c>
      <c r="U18" s="1" t="s">
        <v>35</v>
      </c>
      <c r="V18" s="32">
        <v>0.24450383641828799</v>
      </c>
      <c r="W18" s="32">
        <v>8.9471783577139793E-2</v>
      </c>
      <c r="X18" s="32">
        <v>3.2882353638683899</v>
      </c>
      <c r="Y18" s="32">
        <v>2.46499021479194</v>
      </c>
      <c r="Z18" s="32">
        <v>96.428571428571402</v>
      </c>
      <c r="AA18" s="32">
        <v>10.1015254455221</v>
      </c>
    </row>
    <row r="19" spans="3:28" x14ac:dyDescent="0.25">
      <c r="C19" s="1" t="s">
        <v>35</v>
      </c>
      <c r="D19" s="35">
        <v>0.243738530295839</v>
      </c>
      <c r="E19" s="35">
        <v>8.9341735075042894E-2</v>
      </c>
      <c r="F19" s="35">
        <v>3.5063209748501398</v>
      </c>
      <c r="G19" s="35">
        <v>2.4625210639008799</v>
      </c>
      <c r="H19" s="35">
        <v>0.96428571428571397</v>
      </c>
      <c r="I19" s="35">
        <v>0.101015254455221</v>
      </c>
      <c r="K19" s="1" t="s">
        <v>28</v>
      </c>
      <c r="L19" s="1">
        <v>40</v>
      </c>
      <c r="M19" s="1">
        <v>2.5099999999999998</v>
      </c>
      <c r="N19" s="1">
        <v>1.36</v>
      </c>
      <c r="O19" s="1">
        <v>0.38</v>
      </c>
      <c r="P19" s="1">
        <v>0.03</v>
      </c>
      <c r="Q19" s="1">
        <v>2.4300000000000002</v>
      </c>
      <c r="R19" s="1">
        <v>0.35</v>
      </c>
      <c r="S19" s="1">
        <v>96.43</v>
      </c>
      <c r="U19" s="1" t="s">
        <v>29</v>
      </c>
      <c r="V19" s="32">
        <v>0.23813709592364099</v>
      </c>
      <c r="W19" s="32">
        <v>1.8177003312384799E-2</v>
      </c>
      <c r="X19" s="32">
        <v>2.63464309226265</v>
      </c>
      <c r="Y19" s="32">
        <v>0.221615096047278</v>
      </c>
      <c r="Z19" s="32">
        <v>94.642857142857096</v>
      </c>
      <c r="AA19" s="32">
        <v>7.3935595643823699</v>
      </c>
    </row>
    <row r="20" spans="3:28" x14ac:dyDescent="0.25">
      <c r="C20" s="1" t="s">
        <v>29</v>
      </c>
      <c r="D20" s="35">
        <v>0.23813709592364099</v>
      </c>
      <c r="E20" s="35">
        <v>1.8177003312384799E-2</v>
      </c>
      <c r="F20" s="35">
        <v>2.8576404147376699</v>
      </c>
      <c r="G20" s="35">
        <v>0.35061253388972902</v>
      </c>
      <c r="H20" s="35">
        <v>0.94642857142857095</v>
      </c>
      <c r="I20" s="35">
        <v>7.3935595643823696E-2</v>
      </c>
      <c r="K20" s="1" t="s">
        <v>29</v>
      </c>
      <c r="L20" s="1">
        <v>35</v>
      </c>
      <c r="M20" s="1">
        <v>2.91</v>
      </c>
      <c r="N20" s="1">
        <v>1.08</v>
      </c>
      <c r="O20" s="1">
        <v>0.36</v>
      </c>
      <c r="P20" s="1">
        <v>0.02</v>
      </c>
      <c r="Q20" s="1">
        <v>2.63</v>
      </c>
      <c r="R20" s="1">
        <v>0.22</v>
      </c>
      <c r="S20" s="1">
        <v>94.64</v>
      </c>
      <c r="U20" s="1" t="s">
        <v>38</v>
      </c>
      <c r="V20" s="32">
        <v>0.16890111664821</v>
      </c>
      <c r="W20" s="32">
        <v>2.48320410004794E-2</v>
      </c>
      <c r="X20" s="32">
        <v>3.7628455274152999</v>
      </c>
      <c r="Y20" s="32">
        <v>0.53970781420147196</v>
      </c>
      <c r="Z20" s="32">
        <v>96.428571428571402</v>
      </c>
      <c r="AA20" s="32">
        <v>6.6130007126610897</v>
      </c>
    </row>
    <row r="21" spans="3:28" x14ac:dyDescent="0.25">
      <c r="U21" s="1" t="s">
        <v>42</v>
      </c>
      <c r="V21" s="32">
        <v>9.2658812556030201E-2</v>
      </c>
      <c r="W21" s="32">
        <v>3.0623201620770198E-2</v>
      </c>
      <c r="X21" s="32">
        <v>6.69164541504494</v>
      </c>
      <c r="Y21" s="32">
        <v>2.5899036498749801</v>
      </c>
      <c r="Z21" s="32">
        <v>51.785714285714299</v>
      </c>
      <c r="AA21" s="32">
        <v>7.3935595643823699</v>
      </c>
    </row>
    <row r="23" spans="3:28" x14ac:dyDescent="0.25">
      <c r="S23" s="1" t="s">
        <v>2</v>
      </c>
      <c r="T23" s="32" t="s">
        <v>22</v>
      </c>
      <c r="U23" s="32"/>
      <c r="V23" s="32" t="s">
        <v>23</v>
      </c>
      <c r="W23" s="32"/>
      <c r="X23" s="32" t="s">
        <v>48</v>
      </c>
      <c r="Y23" s="32"/>
    </row>
    <row r="24" spans="3:28" x14ac:dyDescent="0.25">
      <c r="K24" s="1" t="s">
        <v>26</v>
      </c>
      <c r="L24" s="49">
        <v>36</v>
      </c>
      <c r="M24" s="49">
        <v>2.7</v>
      </c>
      <c r="N24" s="50">
        <v>1.54</v>
      </c>
      <c r="O24" s="32">
        <v>0.36051257712387302</v>
      </c>
      <c r="P24" s="32">
        <v>2.9039489119660099E-2</v>
      </c>
      <c r="Q24" s="32">
        <v>1.8048655269502301</v>
      </c>
      <c r="R24" s="32">
        <v>0.260004238578389</v>
      </c>
      <c r="S24" s="32">
        <v>0.98214285714285698</v>
      </c>
      <c r="T24" s="32">
        <v>5.0507627227610499E-2</v>
      </c>
      <c r="V24" s="1" t="s">
        <v>26</v>
      </c>
      <c r="W24" s="32">
        <v>0.44229255655750699</v>
      </c>
      <c r="X24" s="32">
        <v>2.2444316853851599E-2</v>
      </c>
      <c r="Y24" s="32">
        <v>1.93239752392473</v>
      </c>
      <c r="Z24" s="32">
        <v>0.121606818787849</v>
      </c>
      <c r="AA24" s="32">
        <v>100</v>
      </c>
      <c r="AB24" s="32">
        <v>0</v>
      </c>
    </row>
    <row r="25" spans="3:28" x14ac:dyDescent="0.25">
      <c r="K25" s="1" t="s">
        <v>27</v>
      </c>
      <c r="L25" s="49">
        <v>33</v>
      </c>
      <c r="M25" s="49">
        <v>2.7</v>
      </c>
      <c r="N25" s="50">
        <v>1.54</v>
      </c>
      <c r="O25" s="32">
        <v>0.33856193640246801</v>
      </c>
      <c r="P25" s="32">
        <v>2.7993583251769399E-2</v>
      </c>
      <c r="Q25" s="32">
        <v>1.89545206651978</v>
      </c>
      <c r="R25" s="32">
        <v>0.23327132556553601</v>
      </c>
      <c r="S25" s="32">
        <v>0.98214285714285698</v>
      </c>
      <c r="T25" s="32">
        <v>5.0507627227610603E-2</v>
      </c>
      <c r="V25" s="1" t="s">
        <v>27</v>
      </c>
      <c r="W25" s="32">
        <v>0.433518232874545</v>
      </c>
      <c r="X25" s="32">
        <v>3.7005080737877803E-2</v>
      </c>
      <c r="Y25" s="32">
        <v>2.0099751219160402</v>
      </c>
      <c r="Z25" s="32">
        <v>0.26540574941258399</v>
      </c>
      <c r="AA25" s="32">
        <v>100</v>
      </c>
      <c r="AB25" s="32">
        <v>0</v>
      </c>
    </row>
    <row r="26" spans="3:28" x14ac:dyDescent="0.25">
      <c r="K26" s="1" t="s">
        <v>25</v>
      </c>
      <c r="L26" s="49">
        <v>39</v>
      </c>
      <c r="M26" s="49">
        <v>2.7</v>
      </c>
      <c r="N26" s="50">
        <v>1.54</v>
      </c>
      <c r="O26" s="32">
        <v>0.33106394689658802</v>
      </c>
      <c r="P26" s="32">
        <v>2.4237364746327501E-2</v>
      </c>
      <c r="Q26" s="32">
        <v>1.9277322965397601</v>
      </c>
      <c r="R26" s="32">
        <v>0.29959492266995602</v>
      </c>
      <c r="S26" s="32">
        <v>0.98214285714285698</v>
      </c>
      <c r="T26" s="32">
        <v>5.0507627227610603E-2</v>
      </c>
      <c r="V26" s="1" t="s">
        <v>25</v>
      </c>
      <c r="W26" s="32">
        <v>0.43025826609713702</v>
      </c>
      <c r="X26" s="32">
        <v>3.5552557475545699E-2</v>
      </c>
      <c r="Y26" s="32">
        <v>2.0367086082751902</v>
      </c>
      <c r="Z26" s="32">
        <v>0.241559451500509</v>
      </c>
      <c r="AA26" s="32">
        <v>98.214285714285694</v>
      </c>
      <c r="AB26" s="32">
        <v>5.0507627227610596</v>
      </c>
    </row>
    <row r="27" spans="3:28" x14ac:dyDescent="0.25">
      <c r="K27" s="1" t="s">
        <v>31</v>
      </c>
      <c r="L27" s="1"/>
      <c r="M27" s="1"/>
      <c r="N27" s="1"/>
      <c r="O27" s="32">
        <v>0.321977337446607</v>
      </c>
      <c r="P27" s="32">
        <v>2.2603157366057801E-2</v>
      </c>
      <c r="Q27" s="32">
        <v>1.9619838670301799</v>
      </c>
      <c r="R27" s="32">
        <v>0.139158210207315</v>
      </c>
      <c r="S27" s="32">
        <v>1</v>
      </c>
      <c r="T27" s="32">
        <v>0</v>
      </c>
      <c r="V27" s="1" t="s">
        <v>32</v>
      </c>
      <c r="W27" s="32">
        <v>0.36051257712387302</v>
      </c>
      <c r="X27" s="32">
        <v>2.9039489119660099E-2</v>
      </c>
      <c r="Y27" s="32">
        <v>1.7405574771811101</v>
      </c>
      <c r="Z27" s="32">
        <v>0.14005651982304801</v>
      </c>
      <c r="AA27" s="32">
        <v>98.214285714285694</v>
      </c>
      <c r="AB27" s="32">
        <v>5.0507627227610596</v>
      </c>
    </row>
    <row r="28" spans="3:28" x14ac:dyDescent="0.25">
      <c r="K28" s="1" t="s">
        <v>32</v>
      </c>
      <c r="L28" s="1"/>
      <c r="M28" s="1"/>
      <c r="N28" s="1"/>
      <c r="O28" s="32">
        <v>0.31964977851605803</v>
      </c>
      <c r="P28" s="32">
        <v>3.1770233543962703E-2</v>
      </c>
      <c r="Q28" s="32">
        <v>1.8825546084035201</v>
      </c>
      <c r="R28" s="32">
        <v>0.18383175191258999</v>
      </c>
      <c r="S28" s="32">
        <v>1</v>
      </c>
      <c r="T28" s="32">
        <v>0</v>
      </c>
      <c r="V28" s="1" t="s">
        <v>31</v>
      </c>
      <c r="W28" s="32">
        <v>0.34534966118230198</v>
      </c>
      <c r="X28" s="32">
        <v>5.6488842155655999E-2</v>
      </c>
      <c r="Y28" s="32">
        <v>1.8937582796055601</v>
      </c>
      <c r="Z28" s="32">
        <v>0.141165102552718</v>
      </c>
      <c r="AA28" s="32">
        <v>98.214285714285694</v>
      </c>
      <c r="AB28" s="32">
        <v>5.0507627227610596</v>
      </c>
    </row>
    <row r="29" spans="3:28" x14ac:dyDescent="0.25">
      <c r="K29" s="1" t="s">
        <v>30</v>
      </c>
      <c r="L29" s="1"/>
      <c r="M29" s="1"/>
      <c r="N29" s="1"/>
      <c r="O29" s="32">
        <v>0.313506565416864</v>
      </c>
      <c r="P29" s="32">
        <v>4.1192568623263197E-2</v>
      </c>
      <c r="Q29" s="32">
        <v>2.0208489817066102</v>
      </c>
      <c r="R29" s="32">
        <v>0.267282550173981</v>
      </c>
      <c r="S29" s="32">
        <v>0.98214285714285698</v>
      </c>
      <c r="T29" s="32">
        <v>5.0507627227610499E-2</v>
      </c>
      <c r="V29" s="1" t="s">
        <v>40</v>
      </c>
      <c r="W29" s="32">
        <v>0.33856193640246801</v>
      </c>
      <c r="X29" s="32">
        <v>2.7993583251769399E-2</v>
      </c>
      <c r="Y29" s="32">
        <v>1.85501185148895</v>
      </c>
      <c r="Z29" s="32">
        <v>0.18430269522774101</v>
      </c>
      <c r="AA29" s="32">
        <v>98.214285714285694</v>
      </c>
      <c r="AB29" s="32">
        <v>5.0507627227610596</v>
      </c>
    </row>
    <row r="30" spans="3:28" x14ac:dyDescent="0.25">
      <c r="K30" s="1" t="s">
        <v>34</v>
      </c>
      <c r="L30" s="1"/>
      <c r="M30" s="1"/>
      <c r="N30" s="1"/>
      <c r="O30" s="32">
        <v>0.30987482202183197</v>
      </c>
      <c r="P30" s="32">
        <v>3.4422077978207503E-2</v>
      </c>
      <c r="Q30" s="32">
        <v>2.1077286483442599</v>
      </c>
      <c r="R30" s="32">
        <v>0.24190271970807301</v>
      </c>
      <c r="S30" s="32">
        <v>0.98214285714285698</v>
      </c>
      <c r="T30" s="32">
        <v>5.0507627227610499E-2</v>
      </c>
      <c r="V30" s="1" t="s">
        <v>36</v>
      </c>
      <c r="W30" s="32">
        <v>0.313506565416864</v>
      </c>
      <c r="X30" s="32">
        <v>4.1192568623263197E-2</v>
      </c>
      <c r="Y30" s="32">
        <v>2.0407920273207298</v>
      </c>
      <c r="Z30" s="32">
        <v>0.30660308657455199</v>
      </c>
      <c r="AA30" s="32">
        <v>98.214285714285694</v>
      </c>
      <c r="AB30" s="32">
        <v>5.0507627227610596</v>
      </c>
    </row>
    <row r="31" spans="3:28" x14ac:dyDescent="0.25">
      <c r="K31" s="1" t="s">
        <v>40</v>
      </c>
      <c r="L31" s="1"/>
      <c r="M31" s="1"/>
      <c r="N31" s="1"/>
      <c r="O31" s="32">
        <v>0.30907392026578101</v>
      </c>
      <c r="P31" s="32">
        <v>2.2646985297740702E-2</v>
      </c>
      <c r="Q31" s="32">
        <v>2.0452578918826299</v>
      </c>
      <c r="R31" s="32">
        <v>0.16022213606576499</v>
      </c>
      <c r="S31" s="32">
        <v>1</v>
      </c>
      <c r="T31" s="32">
        <v>0</v>
      </c>
      <c r="V31" s="1" t="s">
        <v>30</v>
      </c>
      <c r="W31" s="32">
        <v>0.30907392026578101</v>
      </c>
      <c r="X31" s="32">
        <v>2.2646985297740702E-2</v>
      </c>
      <c r="Y31" s="32">
        <v>2.0288919034105901</v>
      </c>
      <c r="Z31" s="32">
        <v>0.16104175151918301</v>
      </c>
      <c r="AA31" s="32">
        <v>100</v>
      </c>
      <c r="AB31" s="32">
        <v>0</v>
      </c>
    </row>
    <row r="32" spans="3:28" x14ac:dyDescent="0.25">
      <c r="K32" s="1" t="s">
        <v>33</v>
      </c>
      <c r="L32" s="1"/>
      <c r="M32" s="1"/>
      <c r="N32" s="1"/>
      <c r="O32" s="32">
        <v>0.30088692453725702</v>
      </c>
      <c r="P32" s="32">
        <v>3.7115938460162097E-2</v>
      </c>
      <c r="Q32" s="32">
        <v>2.1055905701028199</v>
      </c>
      <c r="R32" s="32">
        <v>0.33033833734234302</v>
      </c>
      <c r="S32" s="32">
        <v>1</v>
      </c>
      <c r="T32" s="32">
        <v>0</v>
      </c>
      <c r="V32" s="1" t="s">
        <v>33</v>
      </c>
      <c r="W32" s="32">
        <v>0.30004746084480299</v>
      </c>
      <c r="X32" s="32">
        <v>3.5999404486849303E-2</v>
      </c>
      <c r="Y32" s="32">
        <v>2.1371815941482599</v>
      </c>
      <c r="Z32" s="32">
        <v>0.31258852712596602</v>
      </c>
      <c r="AA32" s="32">
        <v>100</v>
      </c>
      <c r="AB32" s="32">
        <v>0</v>
      </c>
    </row>
    <row r="33" spans="11:28" x14ac:dyDescent="0.25">
      <c r="K33" s="1" t="s">
        <v>42</v>
      </c>
      <c r="L33" s="1"/>
      <c r="M33" s="1"/>
      <c r="N33" s="1"/>
      <c r="O33" s="32">
        <v>0.29805987317407601</v>
      </c>
      <c r="P33" s="32">
        <v>3.1726758301164802E-2</v>
      </c>
      <c r="Q33" s="32">
        <v>2.0732495554726502</v>
      </c>
      <c r="R33" s="32">
        <v>0.30919077067600098</v>
      </c>
      <c r="S33" s="32">
        <v>0.98214285714285698</v>
      </c>
      <c r="T33" s="32">
        <v>5.0507627227610603E-2</v>
      </c>
      <c r="V33" s="1" t="s">
        <v>37</v>
      </c>
      <c r="W33" s="32">
        <v>0.29959048541897398</v>
      </c>
      <c r="X33" s="32">
        <v>3.1619443367131898E-2</v>
      </c>
      <c r="Y33" s="32">
        <v>2.1041102831112699</v>
      </c>
      <c r="Z33" s="32">
        <v>0.234939646076399</v>
      </c>
      <c r="AA33" s="32">
        <v>98.214285714285694</v>
      </c>
      <c r="AB33" s="32">
        <v>5.0507627227610596</v>
      </c>
    </row>
    <row r="34" spans="11:28" x14ac:dyDescent="0.25">
      <c r="K34" s="1" t="s">
        <v>35</v>
      </c>
      <c r="L34" s="1"/>
      <c r="M34" s="1"/>
      <c r="N34" s="1"/>
      <c r="O34" s="32">
        <v>0.29730956336022801</v>
      </c>
      <c r="P34" s="32">
        <v>2.0051909572426699E-2</v>
      </c>
      <c r="Q34" s="32">
        <v>2.0901356294441</v>
      </c>
      <c r="R34" s="32">
        <v>0.14656850958887399</v>
      </c>
      <c r="S34" s="32">
        <v>1</v>
      </c>
      <c r="T34" s="32">
        <v>0</v>
      </c>
      <c r="V34" s="1" t="s">
        <v>34</v>
      </c>
      <c r="W34" s="32">
        <v>0.29730956336022801</v>
      </c>
      <c r="X34" s="32">
        <v>2.0051909572426699E-2</v>
      </c>
      <c r="Y34" s="32">
        <v>2.1067129128806301</v>
      </c>
      <c r="Z34" s="32">
        <v>0.140681036182605</v>
      </c>
      <c r="AA34" s="32">
        <v>100</v>
      </c>
      <c r="AB34" s="32">
        <v>0</v>
      </c>
    </row>
    <row r="35" spans="11:28" x14ac:dyDescent="0.25">
      <c r="K35" s="1" t="s">
        <v>36</v>
      </c>
      <c r="L35" s="1"/>
      <c r="M35" s="1"/>
      <c r="N35" s="1"/>
      <c r="O35" s="32">
        <v>0.28266014739229001</v>
      </c>
      <c r="P35" s="32">
        <v>2.4262098882948301E-2</v>
      </c>
      <c r="Q35" s="32">
        <v>2.3618921761883902</v>
      </c>
      <c r="R35" s="32">
        <v>0.42834872390957301</v>
      </c>
      <c r="S35" s="32">
        <v>0.96428571428571397</v>
      </c>
      <c r="T35" s="32">
        <v>6.6130007126610796E-2</v>
      </c>
      <c r="V35" s="1" t="s">
        <v>39</v>
      </c>
      <c r="W35" s="32">
        <v>0.28045915071454902</v>
      </c>
      <c r="X35" s="32">
        <v>2.3739621811741399E-2</v>
      </c>
      <c r="Y35" s="32">
        <v>2.2387641669091001</v>
      </c>
      <c r="Z35" s="32">
        <v>0.19142693664993199</v>
      </c>
      <c r="AA35" s="32">
        <v>96.428571428571402</v>
      </c>
      <c r="AB35" s="32">
        <v>6.6130007126610897</v>
      </c>
    </row>
    <row r="36" spans="11:28" x14ac:dyDescent="0.25">
      <c r="K36" s="1" t="s">
        <v>41</v>
      </c>
      <c r="L36" s="1"/>
      <c r="M36" s="1"/>
      <c r="N36" s="1"/>
      <c r="O36" s="32">
        <v>0.278702934662237</v>
      </c>
      <c r="P36" s="32">
        <v>4.5219065331970398E-2</v>
      </c>
      <c r="Q36" s="32">
        <v>2.20954063892423</v>
      </c>
      <c r="R36" s="32">
        <v>0.53360232757796899</v>
      </c>
      <c r="S36" s="32">
        <v>1</v>
      </c>
      <c r="T36" s="32">
        <v>0</v>
      </c>
      <c r="V36" s="1" t="s">
        <v>41</v>
      </c>
      <c r="W36" s="32">
        <v>0.27978662395190601</v>
      </c>
      <c r="X36" s="32">
        <v>4.6242338842656897E-2</v>
      </c>
      <c r="Y36" s="32">
        <v>2.3011614206139899</v>
      </c>
      <c r="Z36" s="32">
        <v>0.50033694694851805</v>
      </c>
      <c r="AA36" s="32">
        <v>100</v>
      </c>
      <c r="AB36" s="32">
        <v>0</v>
      </c>
    </row>
    <row r="37" spans="11:28" x14ac:dyDescent="0.25">
      <c r="K37" s="1" t="s">
        <v>29</v>
      </c>
      <c r="L37" s="1"/>
      <c r="M37" s="1"/>
      <c r="N37" s="1"/>
      <c r="O37" s="32">
        <v>0.25871054817275702</v>
      </c>
      <c r="P37" s="32">
        <v>3.3644644719054997E-2</v>
      </c>
      <c r="Q37" s="32">
        <v>2.6535437136650502</v>
      </c>
      <c r="R37" s="32">
        <v>0.56120839416726997</v>
      </c>
      <c r="S37" s="32">
        <v>0.96428571428571397</v>
      </c>
      <c r="T37" s="32">
        <v>6.6130007126610796E-2</v>
      </c>
      <c r="V37" s="1" t="s">
        <v>28</v>
      </c>
      <c r="W37" s="32">
        <v>0.25871054817275702</v>
      </c>
      <c r="X37" s="32">
        <v>3.3644644719054997E-2</v>
      </c>
      <c r="Y37" s="32">
        <v>2.4252612302968402</v>
      </c>
      <c r="Z37" s="32">
        <v>0.35413650036383398</v>
      </c>
      <c r="AA37" s="32">
        <v>96.428571428571402</v>
      </c>
      <c r="AB37" s="32">
        <v>6.6130007126610897</v>
      </c>
    </row>
    <row r="38" spans="11:28" x14ac:dyDescent="0.25">
      <c r="K38" s="1" t="s">
        <v>28</v>
      </c>
      <c r="L38" s="1"/>
      <c r="M38" s="1"/>
      <c r="N38" s="1"/>
      <c r="O38" s="32">
        <v>0.243738530295839</v>
      </c>
      <c r="P38" s="32">
        <v>8.9341735075042894E-2</v>
      </c>
      <c r="Q38" s="32">
        <v>3.5063209748501398</v>
      </c>
      <c r="R38" s="32">
        <v>2.4625210639008799</v>
      </c>
      <c r="S38" s="32">
        <v>0.96428571428571397</v>
      </c>
      <c r="T38" s="32">
        <v>0.101015254455221</v>
      </c>
      <c r="V38" s="1" t="s">
        <v>35</v>
      </c>
      <c r="W38" s="32">
        <v>0.24450383641828799</v>
      </c>
      <c r="X38" s="32">
        <v>8.9471783577139793E-2</v>
      </c>
      <c r="Y38" s="32">
        <v>3.2882353638683899</v>
      </c>
      <c r="Z38" s="32">
        <v>2.46499021479194</v>
      </c>
      <c r="AA38" s="32">
        <v>96.428571428571402</v>
      </c>
      <c r="AB38" s="32">
        <v>10.1015254455221</v>
      </c>
    </row>
    <row r="39" spans="11:28" x14ac:dyDescent="0.25">
      <c r="K39" s="1" t="s">
        <v>38</v>
      </c>
      <c r="L39" s="1"/>
      <c r="M39" s="1"/>
      <c r="N39" s="1"/>
      <c r="O39" s="32">
        <v>0.23813709592364099</v>
      </c>
      <c r="P39" s="32">
        <v>1.8177003312384799E-2</v>
      </c>
      <c r="Q39" s="32">
        <v>2.8576404147376699</v>
      </c>
      <c r="R39" s="32">
        <v>0.35061253388972902</v>
      </c>
      <c r="S39" s="32">
        <v>0.94642857142857095</v>
      </c>
      <c r="T39" s="32">
        <v>7.3935595643823696E-2</v>
      </c>
      <c r="V39" s="1" t="s">
        <v>29</v>
      </c>
      <c r="W39" s="32">
        <v>0.23813709592364099</v>
      </c>
      <c r="X39" s="32">
        <v>1.8177003312384799E-2</v>
      </c>
      <c r="Y39" s="32">
        <v>2.63464309226265</v>
      </c>
      <c r="Z39" s="32">
        <v>0.221615096047278</v>
      </c>
      <c r="AA39" s="32">
        <v>94.642857142857096</v>
      </c>
      <c r="AB39" s="32">
        <v>7.3935595643823699</v>
      </c>
    </row>
    <row r="40" spans="11:28" x14ac:dyDescent="0.25">
      <c r="K40" s="1" t="s">
        <v>37</v>
      </c>
      <c r="L40" s="1"/>
      <c r="M40" s="1"/>
      <c r="N40" s="1"/>
      <c r="O40" s="32">
        <v>0.16890111664821</v>
      </c>
      <c r="P40" s="32">
        <v>2.48320410004794E-2</v>
      </c>
      <c r="Q40" s="32">
        <v>3.9420669967363802</v>
      </c>
      <c r="R40" s="32">
        <v>0.83844810488705201</v>
      </c>
      <c r="S40" s="32">
        <v>0.96428571428571397</v>
      </c>
      <c r="T40" s="32">
        <v>6.6130007126610796E-2</v>
      </c>
      <c r="V40" s="1" t="s">
        <v>38</v>
      </c>
      <c r="W40" s="32">
        <v>0.16890111664821</v>
      </c>
      <c r="X40" s="32">
        <v>2.48320410004794E-2</v>
      </c>
      <c r="Y40" s="32">
        <v>3.7628455274152999</v>
      </c>
      <c r="Z40" s="32">
        <v>0.53970781420147196</v>
      </c>
      <c r="AA40" s="32">
        <v>96.428571428571402</v>
      </c>
      <c r="AB40" s="32">
        <v>6.6130007126610897</v>
      </c>
    </row>
    <row r="41" spans="11:28" x14ac:dyDescent="0.25">
      <c r="K41" s="1" t="s">
        <v>39</v>
      </c>
      <c r="L41" s="1"/>
      <c r="M41" s="1"/>
      <c r="N41" s="1"/>
      <c r="O41" s="32">
        <v>9.4278413884933798E-2</v>
      </c>
      <c r="P41" s="32">
        <v>2.8461708432362499E-2</v>
      </c>
      <c r="Q41" s="32">
        <v>-135.731182416557</v>
      </c>
      <c r="R41" s="32">
        <v>321.805043062001</v>
      </c>
      <c r="S41" s="32">
        <v>0.51785714285714302</v>
      </c>
      <c r="T41" s="32">
        <v>7.3935595643823696E-2</v>
      </c>
      <c r="V41" s="1" t="s">
        <v>42</v>
      </c>
      <c r="W41" s="32">
        <v>9.2658812556030201E-2</v>
      </c>
      <c r="X41" s="32">
        <v>3.0623201620770198E-2</v>
      </c>
      <c r="Y41" s="32">
        <v>6.69164541504494</v>
      </c>
      <c r="Z41" s="32">
        <v>2.5899036498749801</v>
      </c>
      <c r="AA41" s="32">
        <v>51.785714285714299</v>
      </c>
      <c r="AB41" s="32">
        <v>7.3935595643823699</v>
      </c>
    </row>
    <row r="42" spans="11:28" ht="15.75" thickBot="1" x14ac:dyDescent="0.3">
      <c r="P42" s="1"/>
      <c r="Q42" s="1"/>
      <c r="R42" s="1"/>
    </row>
    <row r="43" spans="11:28" ht="15.75" thickBot="1" x14ac:dyDescent="0.3">
      <c r="L43" s="42" t="s">
        <v>190</v>
      </c>
      <c r="M43" s="43" t="s">
        <v>191</v>
      </c>
      <c r="N43" s="44" t="s">
        <v>194</v>
      </c>
      <c r="P43" s="1"/>
      <c r="Q43" s="1"/>
      <c r="R43" s="1"/>
    </row>
    <row r="44" spans="11:28" x14ac:dyDescent="0.25">
      <c r="K44" s="45" t="s">
        <v>32</v>
      </c>
      <c r="L44" s="46">
        <v>37</v>
      </c>
      <c r="M44" s="46">
        <v>3</v>
      </c>
      <c r="N44" s="47">
        <v>1.71</v>
      </c>
      <c r="P44" s="1"/>
      <c r="Q44" s="1"/>
      <c r="R44" s="1"/>
    </row>
    <row r="45" spans="11:28" x14ac:dyDescent="0.25">
      <c r="K45" s="48" t="s">
        <v>40</v>
      </c>
      <c r="L45" s="49">
        <v>42</v>
      </c>
      <c r="M45" s="49">
        <v>3.3</v>
      </c>
      <c r="N45" s="50">
        <v>1.9</v>
      </c>
      <c r="P45" s="1"/>
      <c r="Q45" s="1"/>
      <c r="R45" s="1"/>
    </row>
    <row r="46" spans="11:28" x14ac:dyDescent="0.25">
      <c r="K46" s="48" t="s">
        <v>31</v>
      </c>
      <c r="L46" s="49">
        <v>40</v>
      </c>
      <c r="M46" s="49">
        <v>3</v>
      </c>
      <c r="N46" s="50">
        <v>1.71</v>
      </c>
      <c r="P46" s="1"/>
      <c r="Q46" s="1"/>
      <c r="R46" s="1"/>
    </row>
    <row r="47" spans="11:28" x14ac:dyDescent="0.25">
      <c r="K47" s="48" t="s">
        <v>26</v>
      </c>
      <c r="L47" s="49">
        <v>36</v>
      </c>
      <c r="M47" s="49">
        <v>2.7</v>
      </c>
      <c r="N47" s="50">
        <v>1.54</v>
      </c>
    </row>
    <row r="48" spans="11:28" x14ac:dyDescent="0.25">
      <c r="K48" s="48" t="s">
        <v>27</v>
      </c>
      <c r="L48" s="49">
        <v>33</v>
      </c>
      <c r="M48" s="49">
        <v>2.7</v>
      </c>
      <c r="N48" s="50">
        <v>1.54</v>
      </c>
    </row>
    <row r="49" spans="11:14" x14ac:dyDescent="0.25">
      <c r="K49" s="48" t="s">
        <v>30</v>
      </c>
      <c r="L49" s="49">
        <v>43</v>
      </c>
      <c r="M49" s="49">
        <v>3</v>
      </c>
      <c r="N49" s="50">
        <v>1.71</v>
      </c>
    </row>
    <row r="50" spans="11:14" x14ac:dyDescent="0.25">
      <c r="K50" s="48" t="s">
        <v>25</v>
      </c>
      <c r="L50" s="49">
        <v>39</v>
      </c>
      <c r="M50" s="49">
        <v>2.7</v>
      </c>
      <c r="N50" s="50">
        <v>1.54</v>
      </c>
    </row>
    <row r="51" spans="11:14" x14ac:dyDescent="0.25">
      <c r="K51" s="48" t="s">
        <v>36</v>
      </c>
      <c r="L51" s="49">
        <v>47</v>
      </c>
      <c r="M51" s="49">
        <v>3.6</v>
      </c>
      <c r="N51" s="50">
        <v>2.0499999999999998</v>
      </c>
    </row>
    <row r="52" spans="11:14" x14ac:dyDescent="0.25">
      <c r="K52" s="48" t="s">
        <v>33</v>
      </c>
      <c r="L52" s="49">
        <v>48</v>
      </c>
      <c r="M52" s="49">
        <v>3.3</v>
      </c>
      <c r="N52" s="50">
        <v>1.9</v>
      </c>
    </row>
    <row r="53" spans="11:14" x14ac:dyDescent="0.25">
      <c r="K53" s="48" t="s">
        <v>34</v>
      </c>
      <c r="L53" s="49">
        <v>45</v>
      </c>
      <c r="M53" s="49">
        <v>3.3</v>
      </c>
      <c r="N53" s="50">
        <v>1.9</v>
      </c>
    </row>
    <row r="54" spans="11:14" x14ac:dyDescent="0.25">
      <c r="K54" s="48" t="s">
        <v>37</v>
      </c>
      <c r="L54" s="49">
        <v>45</v>
      </c>
      <c r="M54" s="49">
        <v>3.21</v>
      </c>
      <c r="N54" s="50">
        <v>2.1800000000000002</v>
      </c>
    </row>
    <row r="55" spans="11:14" x14ac:dyDescent="0.25">
      <c r="K55" s="48" t="s">
        <v>39</v>
      </c>
      <c r="L55" s="49">
        <v>45</v>
      </c>
      <c r="M55" s="49">
        <v>2.73</v>
      </c>
      <c r="N55" s="50">
        <v>1.54</v>
      </c>
    </row>
    <row r="56" spans="11:14" x14ac:dyDescent="0.25">
      <c r="K56" s="48" t="s">
        <v>41</v>
      </c>
      <c r="L56" s="49">
        <v>53</v>
      </c>
      <c r="M56" s="49">
        <v>3.6</v>
      </c>
      <c r="N56" s="50">
        <v>2.0499999999999998</v>
      </c>
    </row>
    <row r="57" spans="11:14" x14ac:dyDescent="0.25">
      <c r="K57" s="48" t="s">
        <v>35</v>
      </c>
      <c r="L57" s="49">
        <v>50</v>
      </c>
      <c r="M57" s="49">
        <v>3.6</v>
      </c>
      <c r="N57" s="50">
        <v>2.0499999999999998</v>
      </c>
    </row>
    <row r="58" spans="11:14" x14ac:dyDescent="0.25">
      <c r="K58" s="48" t="s">
        <v>28</v>
      </c>
      <c r="L58" s="49">
        <v>40</v>
      </c>
      <c r="M58" s="49">
        <v>2.5099999999999998</v>
      </c>
      <c r="N58" s="50">
        <v>1.36</v>
      </c>
    </row>
    <row r="59" spans="11:14" ht="15.75" thickBot="1" x14ac:dyDescent="0.3">
      <c r="K59" s="51" t="s">
        <v>29</v>
      </c>
      <c r="L59" s="52">
        <v>35</v>
      </c>
      <c r="M59" s="52">
        <v>2.91</v>
      </c>
      <c r="N59" s="53">
        <v>1.08</v>
      </c>
    </row>
  </sheetData>
  <sortState xmlns:xlrd2="http://schemas.microsoft.com/office/spreadsheetml/2017/richdata2" ref="O24:T41">
    <sortCondition descending="1" ref="O24:O41"/>
    <sortCondition ref="P24:P4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27741-5447-49EA-B895-A76524079E1C}">
  <dimension ref="A1:A9"/>
  <sheetViews>
    <sheetView workbookViewId="0">
      <selection activeCell="A45" sqref="A45"/>
    </sheetView>
  </sheetViews>
  <sheetFormatPr defaultRowHeight="15" x14ac:dyDescent="0.25"/>
  <cols>
    <col min="1" max="1" width="55.140625" customWidth="1"/>
  </cols>
  <sheetData>
    <row r="1" spans="1:1" ht="120" x14ac:dyDescent="0.25">
      <c r="A1" s="11" t="s">
        <v>58</v>
      </c>
    </row>
    <row r="7" spans="1:1" ht="30" x14ac:dyDescent="0.25">
      <c r="A7" s="11" t="s">
        <v>59</v>
      </c>
    </row>
    <row r="9" spans="1:1" ht="45" x14ac:dyDescent="0.25">
      <c r="A9" s="11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FB241-2FD4-4CDE-8EA7-30E505AE7335}">
  <dimension ref="A1:N659"/>
  <sheetViews>
    <sheetView zoomScale="80" zoomScaleNormal="80" workbookViewId="0">
      <selection activeCell="S14" sqref="S14"/>
    </sheetView>
  </sheetViews>
  <sheetFormatPr defaultRowHeight="15" x14ac:dyDescent="0.25"/>
  <cols>
    <col min="2" max="2" width="9.140625" style="1"/>
    <col min="3" max="3" width="41.28515625" bestFit="1" customWidth="1"/>
    <col min="6" max="6" width="15.140625" bestFit="1" customWidth="1"/>
  </cols>
  <sheetData>
    <row r="1" spans="1:5" x14ac:dyDescent="0.25">
      <c r="A1" s="1" t="s">
        <v>43</v>
      </c>
      <c r="C1" s="1"/>
      <c r="D1" s="1"/>
      <c r="E1" s="1"/>
    </row>
    <row r="2" spans="1:5" x14ac:dyDescent="0.25">
      <c r="A2" s="60">
        <v>1</v>
      </c>
      <c r="B2" s="6" t="s">
        <v>8</v>
      </c>
      <c r="C2" s="1" t="s">
        <v>25</v>
      </c>
      <c r="D2" s="59" t="s">
        <v>44</v>
      </c>
      <c r="E2" s="59"/>
    </row>
    <row r="3" spans="1:5" x14ac:dyDescent="0.25">
      <c r="A3" s="60"/>
      <c r="B3" s="6" t="s">
        <v>19</v>
      </c>
      <c r="C3" s="1" t="s">
        <v>26</v>
      </c>
      <c r="D3" s="59"/>
      <c r="E3" s="59"/>
    </row>
    <row r="4" spans="1:5" x14ac:dyDescent="0.25">
      <c r="A4" s="60"/>
      <c r="B4" s="6" t="s">
        <v>20</v>
      </c>
      <c r="C4" s="1" t="s">
        <v>27</v>
      </c>
      <c r="D4" s="59"/>
      <c r="E4" s="59"/>
    </row>
    <row r="5" spans="1:5" x14ac:dyDescent="0.25">
      <c r="A5" s="60"/>
      <c r="B5" s="6" t="s">
        <v>3</v>
      </c>
      <c r="C5" s="1" t="s">
        <v>30</v>
      </c>
      <c r="D5" s="59"/>
      <c r="E5" s="59"/>
    </row>
    <row r="6" spans="1:5" x14ac:dyDescent="0.25">
      <c r="A6" s="60"/>
      <c r="B6" s="6" t="s">
        <v>11</v>
      </c>
      <c r="C6" s="1" t="s">
        <v>31</v>
      </c>
      <c r="D6" s="59"/>
      <c r="E6" s="59"/>
    </row>
    <row r="7" spans="1:5" x14ac:dyDescent="0.25">
      <c r="A7" s="60"/>
      <c r="B7" s="6" t="s">
        <v>7</v>
      </c>
      <c r="C7" s="1" t="s">
        <v>32</v>
      </c>
      <c r="D7" s="59"/>
      <c r="E7" s="59"/>
    </row>
    <row r="8" spans="1:5" x14ac:dyDescent="0.25">
      <c r="A8" s="60"/>
      <c r="B8" s="6" t="s">
        <v>15</v>
      </c>
      <c r="C8" s="1" t="s">
        <v>33</v>
      </c>
      <c r="D8" s="59"/>
      <c r="E8" s="59"/>
    </row>
    <row r="9" spans="1:5" x14ac:dyDescent="0.25">
      <c r="A9" s="60"/>
      <c r="B9" s="6" t="s">
        <v>10</v>
      </c>
      <c r="C9" s="1" t="s">
        <v>34</v>
      </c>
      <c r="D9" s="59"/>
      <c r="E9" s="59"/>
    </row>
    <row r="10" spans="1:5" x14ac:dyDescent="0.25">
      <c r="A10" s="60"/>
      <c r="B10" s="6" t="s">
        <v>14</v>
      </c>
      <c r="C10" s="1" t="s">
        <v>40</v>
      </c>
      <c r="D10" s="59"/>
      <c r="E10" s="59"/>
    </row>
    <row r="11" spans="1:5" x14ac:dyDescent="0.25">
      <c r="A11" s="60"/>
      <c r="B11" s="6" t="s">
        <v>9</v>
      </c>
      <c r="C11" s="1" t="s">
        <v>41</v>
      </c>
      <c r="D11" s="59"/>
      <c r="E11" s="59"/>
    </row>
    <row r="12" spans="1:5" x14ac:dyDescent="0.25">
      <c r="A12" s="60"/>
      <c r="B12" s="6" t="s">
        <v>16</v>
      </c>
      <c r="C12" s="1" t="s">
        <v>35</v>
      </c>
      <c r="D12" s="59"/>
      <c r="E12" s="59"/>
    </row>
    <row r="13" spans="1:5" x14ac:dyDescent="0.25">
      <c r="A13" s="60"/>
      <c r="B13" s="6" t="s">
        <v>17</v>
      </c>
      <c r="C13" s="1" t="s">
        <v>36</v>
      </c>
      <c r="D13" s="59"/>
      <c r="E13" s="59"/>
    </row>
    <row r="14" spans="1:5" x14ac:dyDescent="0.25">
      <c r="A14" s="59">
        <v>2</v>
      </c>
      <c r="B14" s="7" t="s">
        <v>4</v>
      </c>
      <c r="C14" s="1" t="s">
        <v>37</v>
      </c>
      <c r="D14" s="59" t="s">
        <v>45</v>
      </c>
      <c r="E14" s="59"/>
    </row>
    <row r="15" spans="1:5" x14ac:dyDescent="0.25">
      <c r="A15" s="59"/>
      <c r="B15" s="7" t="s">
        <v>6</v>
      </c>
      <c r="C15" s="1" t="s">
        <v>38</v>
      </c>
      <c r="D15" s="59"/>
      <c r="E15" s="59"/>
    </row>
    <row r="16" spans="1:5" x14ac:dyDescent="0.25">
      <c r="A16" s="59"/>
      <c r="B16" s="7" t="s">
        <v>12</v>
      </c>
      <c r="C16" s="1" t="s">
        <v>39</v>
      </c>
      <c r="D16" s="59"/>
      <c r="E16" s="59"/>
    </row>
    <row r="17" spans="1:6" x14ac:dyDescent="0.25">
      <c r="A17" s="59">
        <v>3</v>
      </c>
      <c r="B17" s="7" t="s">
        <v>12</v>
      </c>
      <c r="C17" s="1" t="s">
        <v>39</v>
      </c>
      <c r="D17" s="59" t="s">
        <v>46</v>
      </c>
      <c r="E17" s="59"/>
    </row>
    <row r="18" spans="1:6" x14ac:dyDescent="0.25">
      <c r="A18" s="59"/>
      <c r="B18" s="6" t="s">
        <v>13</v>
      </c>
      <c r="C18" s="1" t="s">
        <v>28</v>
      </c>
      <c r="D18" s="59"/>
      <c r="E18" s="59"/>
    </row>
    <row r="19" spans="1:6" x14ac:dyDescent="0.25">
      <c r="A19" s="59"/>
      <c r="B19" s="6" t="s">
        <v>5</v>
      </c>
      <c r="C19" s="1" t="s">
        <v>29</v>
      </c>
      <c r="D19" s="59"/>
      <c r="E19" s="59"/>
    </row>
    <row r="20" spans="1:6" x14ac:dyDescent="0.25">
      <c r="A20" s="59">
        <v>4</v>
      </c>
      <c r="B20" s="7" t="s">
        <v>18</v>
      </c>
      <c r="C20" s="1" t="s">
        <v>42</v>
      </c>
      <c r="D20" s="59" t="s">
        <v>47</v>
      </c>
      <c r="E20" s="59"/>
    </row>
    <row r="21" spans="1:6" x14ac:dyDescent="0.25">
      <c r="A21" s="59"/>
      <c r="B21" s="7" t="s">
        <v>15</v>
      </c>
      <c r="C21" s="1" t="s">
        <v>33</v>
      </c>
      <c r="D21" s="59"/>
      <c r="E21" s="59"/>
    </row>
    <row r="22" spans="1:6" x14ac:dyDescent="0.25">
      <c r="A22" s="1"/>
      <c r="B22"/>
    </row>
    <row r="23" spans="1:6" x14ac:dyDescent="0.25">
      <c r="A23" s="1"/>
      <c r="B23"/>
    </row>
    <row r="24" spans="1:6" x14ac:dyDescent="0.25">
      <c r="C24" s="1"/>
      <c r="D24" s="1"/>
      <c r="E24" s="1"/>
      <c r="F24" s="1"/>
    </row>
    <row r="25" spans="1:6" x14ac:dyDescent="0.25">
      <c r="C25" s="1"/>
      <c r="D25" s="1"/>
      <c r="E25" s="1"/>
      <c r="F25" s="1"/>
    </row>
    <row r="26" spans="1:6" x14ac:dyDescent="0.25">
      <c r="C26" s="1"/>
      <c r="D26" s="1"/>
      <c r="E26" s="1"/>
      <c r="F26" s="29"/>
    </row>
    <row r="27" spans="1:6" x14ac:dyDescent="0.25">
      <c r="B27"/>
      <c r="C27" s="6"/>
      <c r="D27" s="6"/>
      <c r="E27" s="6"/>
      <c r="F27" s="6"/>
    </row>
    <row r="28" spans="1:6" x14ac:dyDescent="0.25">
      <c r="C28" s="6"/>
      <c r="D28" s="6"/>
      <c r="E28" s="6"/>
      <c r="F28" s="6"/>
    </row>
    <row r="31" spans="1:6" x14ac:dyDescent="0.25">
      <c r="B31"/>
    </row>
    <row r="32" spans="1:6" x14ac:dyDescent="0.25">
      <c r="B32"/>
    </row>
    <row r="35" spans="2:6" x14ac:dyDescent="0.25">
      <c r="B35"/>
    </row>
    <row r="36" spans="2:6" x14ac:dyDescent="0.25">
      <c r="C36" s="6"/>
      <c r="D36" s="6"/>
      <c r="E36" s="6"/>
      <c r="F36" s="6"/>
    </row>
    <row r="37" spans="2:6" x14ac:dyDescent="0.25">
      <c r="C37" s="6"/>
      <c r="D37" s="6"/>
      <c r="E37" s="6"/>
      <c r="F37" s="6"/>
    </row>
    <row r="39" spans="2:6" x14ac:dyDescent="0.25">
      <c r="B39"/>
      <c r="C39" s="1"/>
      <c r="D39" s="1"/>
      <c r="E39" s="1"/>
      <c r="F39" s="1"/>
    </row>
    <row r="40" spans="2:6" x14ac:dyDescent="0.25">
      <c r="B40"/>
    </row>
    <row r="41" spans="2:6" x14ac:dyDescent="0.25">
      <c r="B41"/>
    </row>
    <row r="42" spans="2:6" x14ac:dyDescent="0.25">
      <c r="B42"/>
    </row>
    <row r="43" spans="2:6" x14ac:dyDescent="0.25">
      <c r="B43"/>
      <c r="C43" s="6"/>
      <c r="D43" s="6"/>
      <c r="E43" s="6"/>
      <c r="F43" s="6"/>
    </row>
    <row r="44" spans="2:6" x14ac:dyDescent="0.25">
      <c r="B44"/>
      <c r="C44" s="6"/>
      <c r="D44" s="6"/>
      <c r="E44" s="6"/>
      <c r="F44" s="6"/>
    </row>
    <row r="45" spans="2:6" x14ac:dyDescent="0.25">
      <c r="B45"/>
    </row>
    <row r="46" spans="2:6" x14ac:dyDescent="0.25">
      <c r="B46"/>
      <c r="C46" s="1"/>
      <c r="D46" s="1"/>
      <c r="E46" s="1"/>
      <c r="F46" s="1"/>
    </row>
    <row r="47" spans="2:6" x14ac:dyDescent="0.25">
      <c r="B47"/>
    </row>
    <row r="48" spans="2:6" x14ac:dyDescent="0.25">
      <c r="B48"/>
    </row>
    <row r="49" spans="2:6" x14ac:dyDescent="0.25">
      <c r="B49"/>
    </row>
    <row r="50" spans="2:6" x14ac:dyDescent="0.25">
      <c r="B50"/>
    </row>
    <row r="51" spans="2:6" x14ac:dyDescent="0.25">
      <c r="B51"/>
    </row>
    <row r="52" spans="2:6" x14ac:dyDescent="0.25">
      <c r="B52"/>
    </row>
    <row r="53" spans="2:6" x14ac:dyDescent="0.25">
      <c r="B53"/>
    </row>
    <row r="54" spans="2:6" x14ac:dyDescent="0.25">
      <c r="B54"/>
    </row>
    <row r="55" spans="2:6" x14ac:dyDescent="0.25">
      <c r="B55"/>
    </row>
    <row r="56" spans="2:6" x14ac:dyDescent="0.25">
      <c r="B56"/>
    </row>
    <row r="57" spans="2:6" x14ac:dyDescent="0.25">
      <c r="B57"/>
    </row>
    <row r="58" spans="2:6" x14ac:dyDescent="0.25">
      <c r="B58"/>
    </row>
    <row r="59" spans="2:6" x14ac:dyDescent="0.25">
      <c r="B59"/>
      <c r="C59" s="6"/>
      <c r="D59" s="6"/>
      <c r="E59" s="6"/>
      <c r="F59" s="6"/>
    </row>
    <row r="60" spans="2:6" x14ac:dyDescent="0.25">
      <c r="B60"/>
      <c r="C60" s="6"/>
      <c r="D60" s="6"/>
      <c r="E60" s="6"/>
      <c r="F60" s="6"/>
    </row>
    <row r="61" spans="2:6" x14ac:dyDescent="0.25">
      <c r="B61"/>
    </row>
    <row r="62" spans="2:6" x14ac:dyDescent="0.25">
      <c r="B62"/>
    </row>
    <row r="63" spans="2:6" x14ac:dyDescent="0.25">
      <c r="B63"/>
    </row>
    <row r="64" spans="2:6" x14ac:dyDescent="0.25">
      <c r="B64"/>
    </row>
    <row r="65" spans="2:14" x14ac:dyDescent="0.25">
      <c r="B65"/>
    </row>
    <row r="66" spans="2:14" x14ac:dyDescent="0.25">
      <c r="B66"/>
    </row>
    <row r="67" spans="2:14" x14ac:dyDescent="0.25">
      <c r="B67"/>
    </row>
    <row r="68" spans="2:14" x14ac:dyDescent="0.25">
      <c r="B68"/>
    </row>
    <row r="69" spans="2:14" x14ac:dyDescent="0.25">
      <c r="B69"/>
    </row>
    <row r="70" spans="2:14" x14ac:dyDescent="0.25">
      <c r="D70" s="6"/>
      <c r="G70" s="6"/>
      <c r="N70" s="6"/>
    </row>
    <row r="71" spans="2:14" x14ac:dyDescent="0.25">
      <c r="D71" s="6"/>
      <c r="G71" s="6"/>
      <c r="N71" s="6"/>
    </row>
    <row r="72" spans="2:14" x14ac:dyDescent="0.25">
      <c r="B72"/>
    </row>
    <row r="73" spans="2:14" x14ac:dyDescent="0.25">
      <c r="B73"/>
    </row>
    <row r="74" spans="2:14" x14ac:dyDescent="0.25">
      <c r="B74"/>
    </row>
    <row r="75" spans="2:14" x14ac:dyDescent="0.25">
      <c r="B75"/>
    </row>
    <row r="76" spans="2:14" x14ac:dyDescent="0.25">
      <c r="B76"/>
    </row>
    <row r="77" spans="2:14" x14ac:dyDescent="0.25">
      <c r="B77"/>
    </row>
    <row r="78" spans="2:14" x14ac:dyDescent="0.25">
      <c r="B78"/>
    </row>
    <row r="79" spans="2:14" x14ac:dyDescent="0.25">
      <c r="B79"/>
    </row>
    <row r="80" spans="2:14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  <row r="639" spans="2:2" x14ac:dyDescent="0.25">
      <c r="B639"/>
    </row>
    <row r="640" spans="2:2" x14ac:dyDescent="0.25">
      <c r="B640"/>
    </row>
    <row r="641" spans="2:2" x14ac:dyDescent="0.25">
      <c r="B641"/>
    </row>
    <row r="642" spans="2:2" x14ac:dyDescent="0.25">
      <c r="B642"/>
    </row>
    <row r="643" spans="2:2" x14ac:dyDescent="0.25">
      <c r="B643"/>
    </row>
    <row r="644" spans="2:2" x14ac:dyDescent="0.25">
      <c r="B644"/>
    </row>
    <row r="645" spans="2:2" x14ac:dyDescent="0.25">
      <c r="B645"/>
    </row>
    <row r="646" spans="2:2" x14ac:dyDescent="0.25">
      <c r="B646"/>
    </row>
    <row r="647" spans="2:2" x14ac:dyDescent="0.25">
      <c r="B647"/>
    </row>
    <row r="648" spans="2:2" x14ac:dyDescent="0.25">
      <c r="B648"/>
    </row>
    <row r="649" spans="2:2" x14ac:dyDescent="0.25">
      <c r="B649"/>
    </row>
    <row r="650" spans="2:2" x14ac:dyDescent="0.25">
      <c r="B650"/>
    </row>
    <row r="651" spans="2:2" x14ac:dyDescent="0.25">
      <c r="B651"/>
    </row>
    <row r="652" spans="2:2" x14ac:dyDescent="0.25">
      <c r="B652"/>
    </row>
    <row r="653" spans="2:2" x14ac:dyDescent="0.25">
      <c r="B653"/>
    </row>
    <row r="654" spans="2:2" x14ac:dyDescent="0.25">
      <c r="B654"/>
    </row>
    <row r="655" spans="2:2" x14ac:dyDescent="0.25">
      <c r="B655"/>
    </row>
    <row r="656" spans="2:2" x14ac:dyDescent="0.25">
      <c r="B656"/>
    </row>
    <row r="657" spans="2:2" x14ac:dyDescent="0.25">
      <c r="B657"/>
    </row>
    <row r="658" spans="2:2" x14ac:dyDescent="0.25">
      <c r="B658"/>
    </row>
    <row r="659" spans="2:2" x14ac:dyDescent="0.25">
      <c r="B659"/>
    </row>
  </sheetData>
  <mergeCells count="8">
    <mergeCell ref="A20:A21"/>
    <mergeCell ref="D20:E21"/>
    <mergeCell ref="A2:A13"/>
    <mergeCell ref="D2:E13"/>
    <mergeCell ref="A14:A16"/>
    <mergeCell ref="D14:E16"/>
    <mergeCell ref="A17:A19"/>
    <mergeCell ref="D17:E1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9B3D1-1C60-4AA1-88EA-AEFA0B8C224D}">
  <dimension ref="A1:AA69"/>
  <sheetViews>
    <sheetView workbookViewId="0">
      <selection activeCell="A53" sqref="A53"/>
    </sheetView>
  </sheetViews>
  <sheetFormatPr defaultRowHeight="15" x14ac:dyDescent="0.25"/>
  <cols>
    <col min="1" max="1" width="14.7109375" bestFit="1" customWidth="1"/>
    <col min="2" max="2" width="19.7109375" style="6" bestFit="1" customWidth="1"/>
    <col min="3" max="3" width="14.5703125" style="6" bestFit="1" customWidth="1"/>
    <col min="4" max="4" width="11.42578125" style="6" bestFit="1" customWidth="1"/>
    <col min="5" max="5" width="13.140625" style="6" bestFit="1" customWidth="1"/>
    <col min="6" max="6" width="12.7109375" style="6" customWidth="1"/>
    <col min="7" max="7" width="11" style="6" bestFit="1" customWidth="1"/>
    <col min="11" max="11" width="12" style="6" customWidth="1"/>
    <col min="12" max="12" width="11.140625" style="6" customWidth="1"/>
    <col min="13" max="22" width="9.7109375" style="6" customWidth="1"/>
    <col min="24" max="24" width="9.140625" style="1"/>
    <col min="26" max="27" width="9.140625" style="1"/>
  </cols>
  <sheetData>
    <row r="1" spans="1:27" s="1" customFormat="1" x14ac:dyDescent="0.25">
      <c r="B1" s="6"/>
      <c r="C1" s="6"/>
      <c r="D1" s="6"/>
      <c r="E1" s="6"/>
      <c r="F1" s="6"/>
      <c r="G1" s="6"/>
      <c r="K1" s="60" t="s">
        <v>50</v>
      </c>
      <c r="L1" s="60"/>
      <c r="M1" s="60" t="s">
        <v>55</v>
      </c>
      <c r="N1" s="60"/>
      <c r="O1" s="60" t="s">
        <v>22</v>
      </c>
      <c r="P1" s="60"/>
      <c r="Q1" s="60" t="s">
        <v>56</v>
      </c>
      <c r="R1" s="60"/>
      <c r="S1" s="60" t="s">
        <v>23</v>
      </c>
      <c r="T1" s="60"/>
      <c r="U1" s="60" t="s">
        <v>48</v>
      </c>
      <c r="V1" s="60"/>
    </row>
    <row r="2" spans="1:27" s="1" customFormat="1" x14ac:dyDescent="0.25">
      <c r="B2" s="6"/>
      <c r="C2" s="6"/>
      <c r="D2" s="6"/>
      <c r="E2" s="6"/>
      <c r="F2" s="6"/>
      <c r="G2" s="6"/>
      <c r="K2" s="6" t="s">
        <v>90</v>
      </c>
      <c r="L2" s="6" t="s">
        <v>91</v>
      </c>
      <c r="M2" s="6" t="s">
        <v>90</v>
      </c>
      <c r="N2" s="6" t="s">
        <v>91</v>
      </c>
      <c r="O2" s="6" t="s">
        <v>90</v>
      </c>
      <c r="P2" s="6" t="s">
        <v>91</v>
      </c>
      <c r="Q2" s="6" t="s">
        <v>90</v>
      </c>
      <c r="R2" s="6" t="s">
        <v>91</v>
      </c>
      <c r="S2" s="6" t="s">
        <v>90</v>
      </c>
      <c r="T2" s="6" t="s">
        <v>91</v>
      </c>
      <c r="U2" s="6" t="s">
        <v>90</v>
      </c>
      <c r="V2" s="6" t="s">
        <v>91</v>
      </c>
    </row>
    <row r="3" spans="1:27" x14ac:dyDescent="0.25">
      <c r="A3" s="23" t="s">
        <v>2</v>
      </c>
      <c r="B3" s="6" t="s">
        <v>50</v>
      </c>
      <c r="C3" s="6" t="s">
        <v>55</v>
      </c>
      <c r="D3" s="6" t="s">
        <v>22</v>
      </c>
      <c r="E3" s="6" t="s">
        <v>56</v>
      </c>
      <c r="F3" s="6" t="s">
        <v>23</v>
      </c>
      <c r="G3" s="6" t="s">
        <v>48</v>
      </c>
      <c r="J3" s="14" t="s">
        <v>15</v>
      </c>
      <c r="K3" s="15">
        <v>34.94</v>
      </c>
      <c r="L3" s="15">
        <v>1.86</v>
      </c>
      <c r="M3" s="15">
        <v>255.9</v>
      </c>
      <c r="N3" s="15">
        <v>33.11</v>
      </c>
      <c r="O3" s="15">
        <v>0.42</v>
      </c>
      <c r="P3" s="15">
        <v>0.04</v>
      </c>
      <c r="Q3" s="15">
        <v>89.29</v>
      </c>
      <c r="R3" s="15">
        <v>10.9</v>
      </c>
      <c r="S3" s="15">
        <v>2.14</v>
      </c>
      <c r="T3" s="15">
        <v>0.31</v>
      </c>
      <c r="U3" s="15">
        <v>100</v>
      </c>
      <c r="V3" s="16">
        <v>0</v>
      </c>
      <c r="X3"/>
      <c r="Z3"/>
      <c r="AA3"/>
    </row>
    <row r="4" spans="1:27" ht="17.25" x14ac:dyDescent="0.25">
      <c r="A4" s="6" t="s">
        <v>15</v>
      </c>
      <c r="B4" s="6" t="s">
        <v>113</v>
      </c>
      <c r="C4" s="6" t="s">
        <v>115</v>
      </c>
      <c r="D4" s="6" t="s">
        <v>116</v>
      </c>
      <c r="E4" s="6" t="s">
        <v>117</v>
      </c>
      <c r="F4" s="6" t="s">
        <v>118</v>
      </c>
      <c r="G4" s="6" t="s">
        <v>119</v>
      </c>
      <c r="J4" s="17" t="s">
        <v>18</v>
      </c>
      <c r="K4" s="18">
        <v>35.840000000000003</v>
      </c>
      <c r="L4" s="18">
        <v>1.35</v>
      </c>
      <c r="M4" s="18">
        <v>77.209999999999994</v>
      </c>
      <c r="N4" s="18">
        <v>26.36</v>
      </c>
      <c r="O4" s="18">
        <v>0.21</v>
      </c>
      <c r="P4" s="18">
        <v>0.03</v>
      </c>
      <c r="Q4" s="18">
        <v>-3.11</v>
      </c>
      <c r="R4" s="18">
        <v>6.38</v>
      </c>
      <c r="S4" s="18">
        <v>6.69</v>
      </c>
      <c r="T4" s="18">
        <v>2.59</v>
      </c>
      <c r="U4" s="18">
        <v>51.79</v>
      </c>
      <c r="V4" s="19">
        <v>7.39</v>
      </c>
      <c r="X4"/>
      <c r="Z4"/>
      <c r="AA4"/>
    </row>
    <row r="5" spans="1:27" ht="17.25" x14ac:dyDescent="0.25">
      <c r="A5" s="6" t="s">
        <v>18</v>
      </c>
      <c r="B5" s="6" t="s">
        <v>114</v>
      </c>
      <c r="C5" s="6" t="s">
        <v>120</v>
      </c>
      <c r="D5" s="6" t="s">
        <v>121</v>
      </c>
      <c r="E5" s="24" t="s">
        <v>170</v>
      </c>
      <c r="F5" s="6" t="s">
        <v>122</v>
      </c>
      <c r="G5" s="6" t="s">
        <v>123</v>
      </c>
      <c r="J5" s="14" t="s">
        <v>13</v>
      </c>
      <c r="K5" s="15">
        <v>35.799999999999997</v>
      </c>
      <c r="L5" s="15">
        <v>2.25</v>
      </c>
      <c r="M5" s="15">
        <v>215.97</v>
      </c>
      <c r="N5" s="15">
        <v>33.299999999999997</v>
      </c>
      <c r="O5" s="15">
        <v>0.38</v>
      </c>
      <c r="P5" s="15">
        <v>0.03</v>
      </c>
      <c r="Q5" s="15">
        <v>73.010000000000005</v>
      </c>
      <c r="R5" s="15">
        <v>13.7</v>
      </c>
      <c r="S5" s="15">
        <v>2.4300000000000002</v>
      </c>
      <c r="T5" s="15">
        <v>0.35</v>
      </c>
      <c r="U5" s="15">
        <v>96.43</v>
      </c>
      <c r="V5" s="16">
        <v>6.61</v>
      </c>
      <c r="X5"/>
      <c r="Z5"/>
      <c r="AA5"/>
    </row>
    <row r="6" spans="1:27" x14ac:dyDescent="0.25">
      <c r="A6" s="6" t="s">
        <v>89</v>
      </c>
      <c r="B6" s="25">
        <v>0.62314999999999998</v>
      </c>
      <c r="C6" s="25">
        <v>11.294</v>
      </c>
      <c r="D6" s="25">
        <v>11.294</v>
      </c>
      <c r="E6" s="25">
        <v>11.294</v>
      </c>
      <c r="F6" s="25">
        <v>11.294</v>
      </c>
      <c r="G6" s="25">
        <v>13.427</v>
      </c>
      <c r="J6" s="20" t="s">
        <v>5</v>
      </c>
      <c r="K6" s="21">
        <v>35.909999999999997</v>
      </c>
      <c r="L6" s="21">
        <v>1.63</v>
      </c>
      <c r="M6" s="21">
        <v>197.58</v>
      </c>
      <c r="N6" s="21">
        <v>16.98</v>
      </c>
      <c r="O6" s="21">
        <v>0.36</v>
      </c>
      <c r="P6" s="21">
        <v>0.02</v>
      </c>
      <c r="Q6" s="21">
        <v>65</v>
      </c>
      <c r="R6" s="21">
        <v>8.49</v>
      </c>
      <c r="S6" s="21">
        <v>2.63</v>
      </c>
      <c r="T6" s="21">
        <v>0.22</v>
      </c>
      <c r="U6" s="21">
        <v>94.64</v>
      </c>
      <c r="V6" s="22">
        <v>7.39</v>
      </c>
      <c r="X6"/>
      <c r="Z6"/>
      <c r="AA6"/>
    </row>
    <row r="7" spans="1:27" x14ac:dyDescent="0.25">
      <c r="A7" s="6" t="s">
        <v>63</v>
      </c>
      <c r="B7" s="27">
        <v>0.43</v>
      </c>
      <c r="C7" s="27" t="s">
        <v>171</v>
      </c>
      <c r="D7" s="27" t="s">
        <v>171</v>
      </c>
      <c r="E7" s="27" t="s">
        <v>171</v>
      </c>
      <c r="F7" s="27" t="s">
        <v>171</v>
      </c>
      <c r="G7" s="27" t="s">
        <v>171</v>
      </c>
      <c r="J7" s="17" t="s">
        <v>12</v>
      </c>
      <c r="K7" s="18">
        <v>36.14</v>
      </c>
      <c r="L7" s="18">
        <v>1.38</v>
      </c>
      <c r="M7" s="18">
        <v>230.92</v>
      </c>
      <c r="N7" s="18">
        <v>17.98</v>
      </c>
      <c r="O7" s="18">
        <v>0.4</v>
      </c>
      <c r="P7" s="18">
        <v>0.03</v>
      </c>
      <c r="Q7" s="18">
        <v>79.28</v>
      </c>
      <c r="R7" s="18">
        <v>12.28</v>
      </c>
      <c r="S7" s="18">
        <v>2.2400000000000002</v>
      </c>
      <c r="T7" s="18">
        <v>0.19</v>
      </c>
      <c r="U7" s="18">
        <v>96.43</v>
      </c>
      <c r="V7" s="19">
        <v>6.61</v>
      </c>
      <c r="X7"/>
      <c r="Z7"/>
      <c r="AA7"/>
    </row>
    <row r="8" spans="1:27" x14ac:dyDescent="0.25">
      <c r="A8" s="25"/>
      <c r="B8" s="25"/>
      <c r="C8" s="25"/>
      <c r="D8" s="25"/>
      <c r="E8" s="25"/>
      <c r="F8" s="25"/>
      <c r="G8" s="25"/>
      <c r="J8" s="14" t="s">
        <v>4</v>
      </c>
      <c r="K8" s="15">
        <v>35.549999999999997</v>
      </c>
      <c r="L8" s="15">
        <v>2.04</v>
      </c>
      <c r="M8" s="15">
        <v>251.73</v>
      </c>
      <c r="N8" s="15">
        <v>33.590000000000003</v>
      </c>
      <c r="O8" s="15">
        <v>0.42</v>
      </c>
      <c r="P8" s="15">
        <v>0.03</v>
      </c>
      <c r="Q8" s="15">
        <v>86.93</v>
      </c>
      <c r="R8" s="15">
        <v>11.44</v>
      </c>
      <c r="S8" s="15">
        <v>2.1</v>
      </c>
      <c r="T8" s="15">
        <v>0.23</v>
      </c>
      <c r="U8" s="15">
        <v>98.21</v>
      </c>
      <c r="V8" s="16">
        <v>5.05</v>
      </c>
      <c r="X8"/>
      <c r="Z8"/>
      <c r="AA8"/>
    </row>
    <row r="9" spans="1:27" x14ac:dyDescent="0.25">
      <c r="A9" s="6"/>
      <c r="J9" s="20" t="s">
        <v>6</v>
      </c>
      <c r="K9" s="21">
        <v>35.21</v>
      </c>
      <c r="L9" s="21">
        <v>2.15</v>
      </c>
      <c r="M9" s="21">
        <v>142.41999999999999</v>
      </c>
      <c r="N9" s="21">
        <v>16.149999999999999</v>
      </c>
      <c r="O9" s="21">
        <v>0.28999999999999998</v>
      </c>
      <c r="P9" s="21">
        <v>0.03</v>
      </c>
      <c r="Q9" s="21">
        <v>47.16</v>
      </c>
      <c r="R9" s="21">
        <v>9.3000000000000007</v>
      </c>
      <c r="S9" s="21">
        <v>3.76</v>
      </c>
      <c r="T9" s="21">
        <v>0.54</v>
      </c>
      <c r="U9" s="21">
        <v>96.43</v>
      </c>
      <c r="V9" s="22">
        <v>6.61</v>
      </c>
      <c r="X9"/>
      <c r="Z9"/>
      <c r="AA9"/>
    </row>
    <row r="10" spans="1:27" x14ac:dyDescent="0.25">
      <c r="A10" s="6"/>
      <c r="J10" s="17" t="s">
        <v>12</v>
      </c>
      <c r="K10" s="18">
        <v>36.14</v>
      </c>
      <c r="L10" s="18">
        <v>1.38</v>
      </c>
      <c r="M10" s="18">
        <v>230.92</v>
      </c>
      <c r="N10" s="18">
        <v>17.98</v>
      </c>
      <c r="O10" s="18">
        <v>0.4</v>
      </c>
      <c r="P10" s="18">
        <v>0.03</v>
      </c>
      <c r="Q10" s="18">
        <v>79.28</v>
      </c>
      <c r="R10" s="18">
        <v>12.28</v>
      </c>
      <c r="S10" s="18">
        <v>2.2400000000000002</v>
      </c>
      <c r="T10" s="18">
        <v>0.19</v>
      </c>
      <c r="U10" s="18">
        <v>96.43</v>
      </c>
      <c r="V10" s="19">
        <v>6.61</v>
      </c>
      <c r="X10"/>
      <c r="Z10"/>
      <c r="AA10"/>
    </row>
    <row r="11" spans="1:27" x14ac:dyDescent="0.25">
      <c r="A11" s="23" t="s">
        <v>2</v>
      </c>
      <c r="B11" s="6" t="s">
        <v>50</v>
      </c>
      <c r="C11" s="6" t="s">
        <v>55</v>
      </c>
      <c r="D11" s="6" t="s">
        <v>22</v>
      </c>
      <c r="E11" s="6" t="s">
        <v>56</v>
      </c>
      <c r="F11" s="6" t="s">
        <v>23</v>
      </c>
      <c r="G11" s="6" t="s">
        <v>48</v>
      </c>
      <c r="J11" s="14" t="s">
        <v>8</v>
      </c>
      <c r="K11" s="15">
        <v>35.799999999999997</v>
      </c>
      <c r="L11" s="15">
        <v>1.94</v>
      </c>
      <c r="M11" s="15">
        <v>258.17</v>
      </c>
      <c r="N11" s="15">
        <v>32.229999999999997</v>
      </c>
      <c r="O11" s="15">
        <v>0.43</v>
      </c>
      <c r="P11" s="15">
        <v>0.04</v>
      </c>
      <c r="Q11" s="15">
        <v>89.79</v>
      </c>
      <c r="R11" s="15">
        <v>10.19</v>
      </c>
      <c r="S11" s="15">
        <v>2.04</v>
      </c>
      <c r="T11" s="15">
        <v>0.24</v>
      </c>
      <c r="U11" s="15">
        <v>98.21</v>
      </c>
      <c r="V11" s="16">
        <v>5.05</v>
      </c>
      <c r="X11"/>
      <c r="Z11"/>
      <c r="AA11"/>
    </row>
    <row r="12" spans="1:27" ht="17.25" x14ac:dyDescent="0.25">
      <c r="A12" s="6" t="s">
        <v>13</v>
      </c>
      <c r="B12" s="6" t="s">
        <v>66</v>
      </c>
      <c r="C12" s="6" t="s">
        <v>104</v>
      </c>
      <c r="D12" s="6" t="s">
        <v>107</v>
      </c>
      <c r="E12" s="6" t="s">
        <v>67</v>
      </c>
      <c r="F12" s="6" t="s">
        <v>110</v>
      </c>
      <c r="G12" s="6" t="s">
        <v>68</v>
      </c>
      <c r="J12" s="20" t="s">
        <v>19</v>
      </c>
      <c r="K12" s="21">
        <v>35.200000000000003</v>
      </c>
      <c r="L12" s="21">
        <v>1.93</v>
      </c>
      <c r="M12" s="21">
        <v>274.35000000000002</v>
      </c>
      <c r="N12" s="21">
        <v>20.36</v>
      </c>
      <c r="O12" s="21">
        <v>0.44</v>
      </c>
      <c r="P12" s="21">
        <v>0.02</v>
      </c>
      <c r="Q12" s="21">
        <v>96.39</v>
      </c>
      <c r="R12" s="21">
        <v>6.28</v>
      </c>
      <c r="S12" s="21">
        <v>1.93</v>
      </c>
      <c r="T12" s="21">
        <v>0.12</v>
      </c>
      <c r="U12" s="21">
        <v>100</v>
      </c>
      <c r="V12" s="22">
        <v>0</v>
      </c>
      <c r="X12"/>
      <c r="Z12"/>
      <c r="AA12"/>
    </row>
    <row r="13" spans="1:27" ht="17.25" x14ac:dyDescent="0.25">
      <c r="A13" s="6" t="s">
        <v>5</v>
      </c>
      <c r="B13" s="6" t="s">
        <v>69</v>
      </c>
      <c r="C13" s="6" t="s">
        <v>105</v>
      </c>
      <c r="D13" s="6" t="s">
        <v>108</v>
      </c>
      <c r="E13" s="6" t="s">
        <v>70</v>
      </c>
      <c r="F13" s="6" t="s">
        <v>111</v>
      </c>
      <c r="G13" s="6" t="s">
        <v>71</v>
      </c>
      <c r="J13" s="20" t="s">
        <v>20</v>
      </c>
      <c r="K13" s="21">
        <v>35.44</v>
      </c>
      <c r="L13" s="21">
        <v>1.98</v>
      </c>
      <c r="M13" s="21">
        <v>264.27999999999997</v>
      </c>
      <c r="N13" s="21">
        <v>30.09</v>
      </c>
      <c r="O13" s="21">
        <v>0.43</v>
      </c>
      <c r="P13" s="21">
        <v>0.04</v>
      </c>
      <c r="Q13" s="21">
        <v>93.49</v>
      </c>
      <c r="R13" s="21">
        <v>10.029999999999999</v>
      </c>
      <c r="S13" s="21">
        <v>2.0099999999999998</v>
      </c>
      <c r="T13" s="21">
        <v>0.27</v>
      </c>
      <c r="U13" s="21">
        <v>100</v>
      </c>
      <c r="V13" s="22">
        <v>0</v>
      </c>
      <c r="X13"/>
      <c r="Z13"/>
      <c r="AA13"/>
    </row>
    <row r="14" spans="1:27" ht="17.25" x14ac:dyDescent="0.25">
      <c r="A14" s="6" t="s">
        <v>12</v>
      </c>
      <c r="B14" s="6" t="s">
        <v>72</v>
      </c>
      <c r="C14" s="6" t="s">
        <v>106</v>
      </c>
      <c r="D14" s="6" t="s">
        <v>109</v>
      </c>
      <c r="E14" s="6" t="s">
        <v>73</v>
      </c>
      <c r="F14" s="6" t="s">
        <v>112</v>
      </c>
      <c r="G14" s="6" t="s">
        <v>68</v>
      </c>
      <c r="J14" s="20" t="s">
        <v>3</v>
      </c>
      <c r="K14" s="21">
        <v>35.380000000000003</v>
      </c>
      <c r="L14" s="21">
        <v>1.54</v>
      </c>
      <c r="M14" s="21">
        <v>260.5</v>
      </c>
      <c r="N14" s="21">
        <v>24.42</v>
      </c>
      <c r="O14" s="21">
        <v>0.43</v>
      </c>
      <c r="P14" s="21">
        <v>0.02</v>
      </c>
      <c r="Q14" s="21">
        <v>91.94</v>
      </c>
      <c r="R14" s="21">
        <v>6.69</v>
      </c>
      <c r="S14" s="21">
        <v>2.0299999999999998</v>
      </c>
      <c r="T14" s="21">
        <v>0.16</v>
      </c>
      <c r="U14" s="21">
        <v>100</v>
      </c>
      <c r="V14" s="22">
        <v>0</v>
      </c>
      <c r="X14"/>
      <c r="Z14"/>
      <c r="AA14"/>
    </row>
    <row r="15" spans="1:27" x14ac:dyDescent="0.25">
      <c r="A15" s="6" t="s">
        <v>89</v>
      </c>
      <c r="B15" s="25">
        <v>9.3790999999999999E-2</v>
      </c>
      <c r="C15" s="25">
        <v>8.1349999999999998</v>
      </c>
      <c r="D15" s="25">
        <v>8.2349999999999994</v>
      </c>
      <c r="E15" s="25">
        <v>5.58</v>
      </c>
      <c r="F15" s="25">
        <v>8.7050000000000001</v>
      </c>
      <c r="G15" s="25">
        <v>0.38655</v>
      </c>
      <c r="J15" s="20" t="s">
        <v>11</v>
      </c>
      <c r="K15" s="21">
        <v>35.75</v>
      </c>
      <c r="L15" s="21">
        <v>1.87</v>
      </c>
      <c r="M15" s="21">
        <v>276.33999999999997</v>
      </c>
      <c r="N15" s="21">
        <v>26.77</v>
      </c>
      <c r="O15" s="21">
        <v>0.45</v>
      </c>
      <c r="P15" s="21">
        <v>0.02</v>
      </c>
      <c r="Q15" s="21">
        <v>96.16</v>
      </c>
      <c r="R15" s="21">
        <v>10.87</v>
      </c>
      <c r="S15" s="21">
        <v>1.89</v>
      </c>
      <c r="T15" s="21">
        <v>0.14000000000000001</v>
      </c>
      <c r="U15" s="21">
        <v>98.21</v>
      </c>
      <c r="V15" s="22">
        <v>5.05</v>
      </c>
      <c r="X15"/>
      <c r="Z15"/>
      <c r="AA15"/>
    </row>
    <row r="16" spans="1:27" x14ac:dyDescent="0.25">
      <c r="A16" s="6" t="s">
        <v>63</v>
      </c>
      <c r="B16" s="27">
        <v>0.95499999999999996</v>
      </c>
      <c r="C16" s="27" t="s">
        <v>174</v>
      </c>
      <c r="D16" s="27" t="s">
        <v>173</v>
      </c>
      <c r="E16" s="27">
        <v>6.2E-2</v>
      </c>
      <c r="F16" s="27" t="s">
        <v>172</v>
      </c>
      <c r="G16" s="27">
        <v>0.82499999999999996</v>
      </c>
      <c r="J16" s="20" t="s">
        <v>7</v>
      </c>
      <c r="K16" s="21">
        <v>35.78</v>
      </c>
      <c r="L16" s="21">
        <v>1.38</v>
      </c>
      <c r="M16" s="21">
        <v>300.63</v>
      </c>
      <c r="N16" s="21">
        <v>32.619999999999997</v>
      </c>
      <c r="O16" s="21">
        <v>0.48</v>
      </c>
      <c r="P16" s="21">
        <v>0.03</v>
      </c>
      <c r="Q16" s="21">
        <v>104.86</v>
      </c>
      <c r="R16" s="21">
        <v>13.5</v>
      </c>
      <c r="S16" s="21">
        <v>1.74</v>
      </c>
      <c r="T16" s="21">
        <v>0.14000000000000001</v>
      </c>
      <c r="U16" s="21">
        <v>98.21</v>
      </c>
      <c r="V16" s="22">
        <v>5.05</v>
      </c>
      <c r="X16"/>
      <c r="Z16"/>
      <c r="AA16"/>
    </row>
    <row r="17" spans="1:27" x14ac:dyDescent="0.25">
      <c r="A17" s="6"/>
      <c r="B17" s="25"/>
      <c r="C17" s="25"/>
      <c r="D17" s="25"/>
      <c r="E17" s="25"/>
      <c r="F17" s="25"/>
      <c r="G17" s="25"/>
      <c r="J17" s="20" t="s">
        <v>15</v>
      </c>
      <c r="K17" s="21">
        <v>34.94</v>
      </c>
      <c r="L17" s="21">
        <v>1.86</v>
      </c>
      <c r="M17" s="21">
        <v>255.9</v>
      </c>
      <c r="N17" s="21">
        <v>33.11</v>
      </c>
      <c r="O17" s="21">
        <v>0.42</v>
      </c>
      <c r="P17" s="21">
        <v>0.04</v>
      </c>
      <c r="Q17" s="21">
        <v>89.29</v>
      </c>
      <c r="R17" s="21">
        <v>10.9</v>
      </c>
      <c r="S17" s="21">
        <v>2.14</v>
      </c>
      <c r="T17" s="21">
        <v>0.31</v>
      </c>
      <c r="U17" s="21">
        <v>100</v>
      </c>
      <c r="V17" s="22">
        <v>0</v>
      </c>
      <c r="X17"/>
      <c r="Z17"/>
      <c r="AA17"/>
    </row>
    <row r="18" spans="1:27" x14ac:dyDescent="0.25">
      <c r="A18" s="23" t="s">
        <v>2</v>
      </c>
      <c r="B18" s="6" t="s">
        <v>50</v>
      </c>
      <c r="C18" s="6" t="s">
        <v>55</v>
      </c>
      <c r="D18" s="6" t="s">
        <v>22</v>
      </c>
      <c r="E18" s="6" t="s">
        <v>56</v>
      </c>
      <c r="F18" s="6" t="s">
        <v>23</v>
      </c>
      <c r="G18" s="6" t="s">
        <v>48</v>
      </c>
      <c r="J18" s="20" t="s">
        <v>10</v>
      </c>
      <c r="K18" s="21">
        <v>35.6</v>
      </c>
      <c r="L18" s="21">
        <v>2.41</v>
      </c>
      <c r="M18" s="21">
        <v>249.32</v>
      </c>
      <c r="N18" s="21">
        <v>21.87</v>
      </c>
      <c r="O18" s="21">
        <v>0.42</v>
      </c>
      <c r="P18" s="21">
        <v>0.02</v>
      </c>
      <c r="Q18" s="21">
        <v>88.46</v>
      </c>
      <c r="R18" s="21">
        <v>6.24</v>
      </c>
      <c r="S18" s="21">
        <v>2.11</v>
      </c>
      <c r="T18" s="21">
        <v>0.14000000000000001</v>
      </c>
      <c r="U18" s="21">
        <v>100</v>
      </c>
      <c r="V18" s="22">
        <v>0</v>
      </c>
      <c r="X18"/>
      <c r="Z18"/>
      <c r="AA18"/>
    </row>
    <row r="19" spans="1:27" ht="17.25" x14ac:dyDescent="0.25">
      <c r="A19" s="6" t="s">
        <v>4</v>
      </c>
      <c r="B19" s="6" t="s">
        <v>74</v>
      </c>
      <c r="C19" s="6" t="s">
        <v>92</v>
      </c>
      <c r="D19" s="6" t="s">
        <v>95</v>
      </c>
      <c r="E19" s="6" t="s">
        <v>98</v>
      </c>
      <c r="F19" s="6" t="s">
        <v>101</v>
      </c>
      <c r="G19" s="6" t="s">
        <v>75</v>
      </c>
      <c r="J19" s="20" t="s">
        <v>14</v>
      </c>
      <c r="K19" s="21">
        <v>35.61</v>
      </c>
      <c r="L19" s="21">
        <v>1.4</v>
      </c>
      <c r="M19" s="21">
        <v>205.29</v>
      </c>
      <c r="N19" s="21">
        <v>75.61</v>
      </c>
      <c r="O19" s="21">
        <v>0.36</v>
      </c>
      <c r="P19" s="21">
        <v>0.09</v>
      </c>
      <c r="Q19" s="21">
        <v>68.75</v>
      </c>
      <c r="R19" s="21">
        <v>28.4</v>
      </c>
      <c r="S19" s="21">
        <v>3.29</v>
      </c>
      <c r="T19" s="21">
        <v>2.46</v>
      </c>
      <c r="U19" s="21">
        <v>96.43</v>
      </c>
      <c r="V19" s="22">
        <v>10.1</v>
      </c>
      <c r="X19"/>
      <c r="Z19"/>
      <c r="AA19"/>
    </row>
    <row r="20" spans="1:27" ht="17.25" x14ac:dyDescent="0.25">
      <c r="A20" s="6" t="s">
        <v>6</v>
      </c>
      <c r="B20" s="6" t="s">
        <v>76</v>
      </c>
      <c r="C20" s="6" t="s">
        <v>93</v>
      </c>
      <c r="D20" s="6" t="s">
        <v>96</v>
      </c>
      <c r="E20" s="6" t="s">
        <v>99</v>
      </c>
      <c r="F20" s="6" t="s">
        <v>102</v>
      </c>
      <c r="G20" s="6" t="s">
        <v>68</v>
      </c>
      <c r="J20" s="20" t="s">
        <v>9</v>
      </c>
      <c r="K20" s="21">
        <v>35.74</v>
      </c>
      <c r="L20" s="21">
        <v>2.0499999999999998</v>
      </c>
      <c r="M20" s="21">
        <v>261.02</v>
      </c>
      <c r="N20" s="21">
        <v>31.78</v>
      </c>
      <c r="O20" s="21">
        <v>0.43</v>
      </c>
      <c r="P20" s="21">
        <v>0.04</v>
      </c>
      <c r="Q20" s="21">
        <v>90.73</v>
      </c>
      <c r="R20" s="21">
        <v>10.97</v>
      </c>
      <c r="S20" s="21">
        <v>2.04</v>
      </c>
      <c r="T20" s="21">
        <v>0.31</v>
      </c>
      <c r="U20" s="21">
        <v>98.21</v>
      </c>
      <c r="V20" s="22">
        <v>5.05</v>
      </c>
      <c r="X20"/>
      <c r="Z20"/>
      <c r="AA20"/>
    </row>
    <row r="21" spans="1:27" ht="17.25" x14ac:dyDescent="0.25">
      <c r="A21" s="6" t="s">
        <v>12</v>
      </c>
      <c r="B21" s="6" t="s">
        <v>72</v>
      </c>
      <c r="C21" s="6" t="s">
        <v>94</v>
      </c>
      <c r="D21" s="6" t="s">
        <v>97</v>
      </c>
      <c r="E21" s="6" t="s">
        <v>100</v>
      </c>
      <c r="F21" s="6" t="s">
        <v>103</v>
      </c>
      <c r="G21" s="6" t="s">
        <v>68</v>
      </c>
      <c r="J21" s="20" t="s">
        <v>16</v>
      </c>
      <c r="K21" s="21">
        <v>35.76</v>
      </c>
      <c r="L21" s="21">
        <v>1.42</v>
      </c>
      <c r="M21" s="21">
        <v>282.02999999999997</v>
      </c>
      <c r="N21" s="21">
        <v>25.74</v>
      </c>
      <c r="O21" s="21">
        <v>0.46</v>
      </c>
      <c r="P21" s="21">
        <v>0.03</v>
      </c>
      <c r="Q21" s="21">
        <v>98.3</v>
      </c>
      <c r="R21" s="21">
        <v>10.91</v>
      </c>
      <c r="S21" s="21">
        <v>1.86</v>
      </c>
      <c r="T21" s="21">
        <v>0.18</v>
      </c>
      <c r="U21" s="21">
        <v>98.21</v>
      </c>
      <c r="V21" s="22">
        <v>5.05</v>
      </c>
      <c r="X21"/>
      <c r="Z21"/>
      <c r="AA21"/>
    </row>
    <row r="22" spans="1:27" x14ac:dyDescent="0.25">
      <c r="A22" s="6" t="s">
        <v>89</v>
      </c>
      <c r="B22" s="25">
        <v>0.47728999999999999</v>
      </c>
      <c r="C22" s="25">
        <v>16.64</v>
      </c>
      <c r="D22" s="25">
        <v>16.027999999999999</v>
      </c>
      <c r="E22" s="25">
        <v>15.611000000000001</v>
      </c>
      <c r="F22" s="25">
        <v>16.212</v>
      </c>
      <c r="G22" s="25">
        <v>0.48420999999999997</v>
      </c>
      <c r="J22" s="17" t="s">
        <v>17</v>
      </c>
      <c r="K22" s="18">
        <v>35.54</v>
      </c>
      <c r="L22" s="18">
        <v>1.82</v>
      </c>
      <c r="M22" s="18">
        <v>234.11</v>
      </c>
      <c r="N22" s="18">
        <v>37.15</v>
      </c>
      <c r="O22" s="18">
        <v>0.4</v>
      </c>
      <c r="P22" s="18">
        <v>0.05</v>
      </c>
      <c r="Q22" s="18">
        <v>83.18</v>
      </c>
      <c r="R22" s="18">
        <v>13.5</v>
      </c>
      <c r="S22" s="18">
        <v>2.2999999999999998</v>
      </c>
      <c r="T22" s="18">
        <v>0.5</v>
      </c>
      <c r="U22" s="18">
        <v>100</v>
      </c>
      <c r="V22" s="19">
        <v>0</v>
      </c>
      <c r="X22"/>
      <c r="Z22"/>
      <c r="AA22"/>
    </row>
    <row r="23" spans="1:27" x14ac:dyDescent="0.25">
      <c r="A23" s="6" t="s">
        <v>63</v>
      </c>
      <c r="B23" s="27">
        <v>0.78800000000000003</v>
      </c>
      <c r="C23" s="27" t="s">
        <v>171</v>
      </c>
      <c r="D23" s="27" t="s">
        <v>171</v>
      </c>
      <c r="E23" s="27" t="s">
        <v>171</v>
      </c>
      <c r="F23" s="27" t="s">
        <v>171</v>
      </c>
      <c r="G23" s="27">
        <v>0.78500000000000003</v>
      </c>
    </row>
    <row r="24" spans="1:27" x14ac:dyDescent="0.25">
      <c r="A24" s="1"/>
    </row>
    <row r="25" spans="1:27" x14ac:dyDescent="0.25">
      <c r="A25" s="23" t="s">
        <v>2</v>
      </c>
      <c r="B25" s="23" t="s">
        <v>50</v>
      </c>
      <c r="C25" s="23" t="s">
        <v>55</v>
      </c>
      <c r="D25" s="23" t="s">
        <v>22</v>
      </c>
      <c r="E25" s="23" t="s">
        <v>56</v>
      </c>
      <c r="F25" s="23" t="s">
        <v>23</v>
      </c>
      <c r="G25" s="23" t="s">
        <v>48</v>
      </c>
    </row>
    <row r="26" spans="1:27" ht="17.25" x14ac:dyDescent="0.25">
      <c r="A26" s="23" t="s">
        <v>8</v>
      </c>
      <c r="B26" s="23" t="s">
        <v>77</v>
      </c>
      <c r="C26" s="23" t="s">
        <v>159</v>
      </c>
      <c r="D26" s="23" t="s">
        <v>125</v>
      </c>
      <c r="E26" s="23" t="s">
        <v>135</v>
      </c>
      <c r="F26" s="23" t="s">
        <v>147</v>
      </c>
      <c r="G26" s="23" t="s">
        <v>75</v>
      </c>
    </row>
    <row r="27" spans="1:27" ht="17.25" x14ac:dyDescent="0.25">
      <c r="A27" s="23" t="s">
        <v>19</v>
      </c>
      <c r="B27" s="23" t="s">
        <v>78</v>
      </c>
      <c r="C27" s="23" t="s">
        <v>160</v>
      </c>
      <c r="D27" s="23" t="s">
        <v>126</v>
      </c>
      <c r="E27" s="23" t="s">
        <v>136</v>
      </c>
      <c r="F27" s="23" t="s">
        <v>148</v>
      </c>
      <c r="G27" s="23" t="s">
        <v>65</v>
      </c>
    </row>
    <row r="28" spans="1:27" ht="17.25" x14ac:dyDescent="0.25">
      <c r="A28" s="23" t="s">
        <v>20</v>
      </c>
      <c r="B28" s="23" t="s">
        <v>79</v>
      </c>
      <c r="C28" s="23" t="s">
        <v>161</v>
      </c>
      <c r="D28" s="23" t="s">
        <v>125</v>
      </c>
      <c r="E28" s="23" t="s">
        <v>137</v>
      </c>
      <c r="F28" s="23" t="s">
        <v>149</v>
      </c>
      <c r="G28" s="23" t="s">
        <v>65</v>
      </c>
    </row>
    <row r="29" spans="1:27" ht="17.25" x14ac:dyDescent="0.25">
      <c r="A29" s="23" t="s">
        <v>3</v>
      </c>
      <c r="B29" s="23" t="s">
        <v>80</v>
      </c>
      <c r="C29" s="23" t="s">
        <v>162</v>
      </c>
      <c r="D29" s="23" t="s">
        <v>127</v>
      </c>
      <c r="E29" s="23" t="s">
        <v>138</v>
      </c>
      <c r="F29" s="23" t="s">
        <v>150</v>
      </c>
      <c r="G29" s="23" t="s">
        <v>65</v>
      </c>
    </row>
    <row r="30" spans="1:27" ht="17.25" x14ac:dyDescent="0.25">
      <c r="A30" s="23" t="s">
        <v>11</v>
      </c>
      <c r="B30" s="23" t="s">
        <v>81</v>
      </c>
      <c r="C30" s="23" t="s">
        <v>163</v>
      </c>
      <c r="D30" s="23" t="s">
        <v>128</v>
      </c>
      <c r="E30" s="23" t="s">
        <v>139</v>
      </c>
      <c r="F30" s="23" t="s">
        <v>151</v>
      </c>
      <c r="G30" s="23" t="s">
        <v>75</v>
      </c>
    </row>
    <row r="31" spans="1:27" ht="17.25" x14ac:dyDescent="0.25">
      <c r="A31" s="23" t="s">
        <v>7</v>
      </c>
      <c r="B31" s="23" t="s">
        <v>82</v>
      </c>
      <c r="C31" s="23" t="s">
        <v>124</v>
      </c>
      <c r="D31" s="23" t="s">
        <v>129</v>
      </c>
      <c r="E31" s="23" t="s">
        <v>140</v>
      </c>
      <c r="F31" s="23" t="s">
        <v>152</v>
      </c>
      <c r="G31" s="23" t="s">
        <v>75</v>
      </c>
    </row>
    <row r="32" spans="1:27" ht="17.25" x14ac:dyDescent="0.25">
      <c r="A32" s="23" t="s">
        <v>15</v>
      </c>
      <c r="B32" s="23" t="s">
        <v>64</v>
      </c>
      <c r="C32" s="23" t="s">
        <v>164</v>
      </c>
      <c r="D32" s="23" t="s">
        <v>130</v>
      </c>
      <c r="E32" s="23" t="s">
        <v>141</v>
      </c>
      <c r="F32" s="23" t="s">
        <v>153</v>
      </c>
      <c r="G32" s="23" t="s">
        <v>65</v>
      </c>
    </row>
    <row r="33" spans="1:7" ht="17.25" x14ac:dyDescent="0.25">
      <c r="A33" s="23" t="s">
        <v>10</v>
      </c>
      <c r="B33" s="23" t="s">
        <v>83</v>
      </c>
      <c r="C33" s="23" t="s">
        <v>165</v>
      </c>
      <c r="D33" s="23" t="s">
        <v>131</v>
      </c>
      <c r="E33" s="23" t="s">
        <v>142</v>
      </c>
      <c r="F33" s="23" t="s">
        <v>154</v>
      </c>
      <c r="G33" s="23" t="s">
        <v>65</v>
      </c>
    </row>
    <row r="34" spans="1:7" ht="17.25" x14ac:dyDescent="0.25">
      <c r="A34" s="23" t="s">
        <v>14</v>
      </c>
      <c r="B34" s="23" t="s">
        <v>84</v>
      </c>
      <c r="C34" s="23" t="s">
        <v>166</v>
      </c>
      <c r="D34" s="23" t="s">
        <v>132</v>
      </c>
      <c r="E34" s="23" t="s">
        <v>143</v>
      </c>
      <c r="F34" s="23" t="s">
        <v>155</v>
      </c>
      <c r="G34" s="23" t="s">
        <v>85</v>
      </c>
    </row>
    <row r="35" spans="1:7" ht="17.25" x14ac:dyDescent="0.25">
      <c r="A35" s="23" t="s">
        <v>9</v>
      </c>
      <c r="B35" s="23" t="s">
        <v>86</v>
      </c>
      <c r="C35" s="23" t="s">
        <v>167</v>
      </c>
      <c r="D35" s="23" t="s">
        <v>125</v>
      </c>
      <c r="E35" s="23" t="s">
        <v>144</v>
      </c>
      <c r="F35" s="23" t="s">
        <v>156</v>
      </c>
      <c r="G35" s="23" t="s">
        <v>75</v>
      </c>
    </row>
    <row r="36" spans="1:7" ht="17.25" x14ac:dyDescent="0.25">
      <c r="A36" s="23" t="s">
        <v>16</v>
      </c>
      <c r="B36" s="23" t="s">
        <v>87</v>
      </c>
      <c r="C36" s="23" t="s">
        <v>168</v>
      </c>
      <c r="D36" s="23" t="s">
        <v>133</v>
      </c>
      <c r="E36" s="23" t="s">
        <v>145</v>
      </c>
      <c r="F36" s="23" t="s">
        <v>157</v>
      </c>
      <c r="G36" s="23" t="s">
        <v>75</v>
      </c>
    </row>
    <row r="37" spans="1:7" ht="17.25" x14ac:dyDescent="0.25">
      <c r="A37" s="23" t="s">
        <v>17</v>
      </c>
      <c r="B37" s="23" t="s">
        <v>88</v>
      </c>
      <c r="C37" s="23" t="s">
        <v>169</v>
      </c>
      <c r="D37" s="23" t="s">
        <v>134</v>
      </c>
      <c r="E37" s="23" t="s">
        <v>146</v>
      </c>
      <c r="F37" s="23" t="s">
        <v>158</v>
      </c>
      <c r="G37" s="23" t="s">
        <v>65</v>
      </c>
    </row>
    <row r="38" spans="1:7" x14ac:dyDescent="0.25">
      <c r="A38" s="23" t="s">
        <v>89</v>
      </c>
      <c r="B38" s="26">
        <v>1.8979999999999999</v>
      </c>
      <c r="C38" s="26">
        <v>29.265999999999998</v>
      </c>
      <c r="D38" s="26">
        <v>35.548000000000002</v>
      </c>
      <c r="E38" s="26">
        <v>25.454000000000001</v>
      </c>
      <c r="F38" s="26">
        <v>35.393999999999998</v>
      </c>
      <c r="G38" s="26">
        <v>6.3365</v>
      </c>
    </row>
    <row r="39" spans="1:7" x14ac:dyDescent="0.25">
      <c r="A39" s="23" t="s">
        <v>63</v>
      </c>
      <c r="B39" s="28">
        <v>0.999</v>
      </c>
      <c r="C39" s="28" t="s">
        <v>175</v>
      </c>
      <c r="D39" s="28" t="s">
        <v>171</v>
      </c>
      <c r="E39" s="28" t="s">
        <v>176</v>
      </c>
      <c r="F39" s="28" t="s">
        <v>171</v>
      </c>
      <c r="G39" s="28">
        <v>0.85</v>
      </c>
    </row>
    <row r="42" spans="1:7" x14ac:dyDescent="0.25">
      <c r="B42" s="27">
        <f>ROUNDUP(B7,3)</f>
        <v>0.43</v>
      </c>
      <c r="C42" s="27" t="e">
        <f t="shared" ref="C42:G42" si="0">ROUNDUP(C7,3)</f>
        <v>#VALUE!</v>
      </c>
      <c r="D42" s="27" t="e">
        <f t="shared" si="0"/>
        <v>#VALUE!</v>
      </c>
      <c r="E42" s="27" t="e">
        <f t="shared" si="0"/>
        <v>#VALUE!</v>
      </c>
      <c r="F42" s="27" t="e">
        <f t="shared" si="0"/>
        <v>#VALUE!</v>
      </c>
      <c r="G42" s="27" t="e">
        <f t="shared" si="0"/>
        <v>#VALUE!</v>
      </c>
    </row>
    <row r="43" spans="1:7" x14ac:dyDescent="0.25">
      <c r="B43" s="27">
        <f>ROUNDUP(B16,3)</f>
        <v>0.95499999999999996</v>
      </c>
      <c r="C43" s="27" t="e">
        <f t="shared" ref="C43:G43" si="1">ROUNDUP(C16,3)</f>
        <v>#VALUE!</v>
      </c>
      <c r="D43" s="27" t="e">
        <f t="shared" si="1"/>
        <v>#VALUE!</v>
      </c>
      <c r="E43" s="27">
        <f t="shared" si="1"/>
        <v>6.2E-2</v>
      </c>
      <c r="F43" s="27" t="e">
        <f t="shared" si="1"/>
        <v>#VALUE!</v>
      </c>
      <c r="G43" s="27">
        <f t="shared" si="1"/>
        <v>0.82499999999999996</v>
      </c>
    </row>
    <row r="44" spans="1:7" x14ac:dyDescent="0.25">
      <c r="B44" s="27">
        <f>ROUNDUP(B23,3)</f>
        <v>0.78800000000000003</v>
      </c>
      <c r="C44" s="27" t="e">
        <f t="shared" ref="C44:G44" si="2">ROUNDUP(C23,3)</f>
        <v>#VALUE!</v>
      </c>
      <c r="D44" s="27" t="e">
        <f t="shared" si="2"/>
        <v>#VALUE!</v>
      </c>
      <c r="E44" s="27" t="e">
        <f t="shared" si="2"/>
        <v>#VALUE!</v>
      </c>
      <c r="F44" s="27" t="e">
        <f t="shared" si="2"/>
        <v>#VALUE!</v>
      </c>
      <c r="G44" s="27">
        <f t="shared" si="2"/>
        <v>0.78500000000000003</v>
      </c>
    </row>
    <row r="45" spans="1:7" x14ac:dyDescent="0.25">
      <c r="B45" s="27">
        <f>ROUNDUP(B39,3)</f>
        <v>0.999</v>
      </c>
      <c r="C45" s="27" t="e">
        <f t="shared" ref="C45:G45" si="3">ROUNDUP(C39,3)</f>
        <v>#VALUE!</v>
      </c>
      <c r="D45" s="27" t="e">
        <f t="shared" si="3"/>
        <v>#VALUE!</v>
      </c>
      <c r="E45" s="27" t="e">
        <f t="shared" si="3"/>
        <v>#VALUE!</v>
      </c>
      <c r="F45" s="27" t="e">
        <f t="shared" si="3"/>
        <v>#VALUE!</v>
      </c>
      <c r="G45" s="27">
        <f t="shared" si="3"/>
        <v>0.85</v>
      </c>
    </row>
    <row r="46" spans="1:7" x14ac:dyDescent="0.25">
      <c r="B46" s="27"/>
      <c r="C46" s="27"/>
      <c r="D46" s="27"/>
      <c r="E46" s="27"/>
      <c r="F46" s="27"/>
      <c r="G46" s="27"/>
    </row>
    <row r="47" spans="1:7" x14ac:dyDescent="0.25">
      <c r="B47" s="27">
        <v>0.43</v>
      </c>
      <c r="C47" s="27" t="s">
        <v>171</v>
      </c>
      <c r="D47" s="27" t="s">
        <v>171</v>
      </c>
      <c r="E47" s="27" t="s">
        <v>171</v>
      </c>
      <c r="F47" s="27" t="s">
        <v>171</v>
      </c>
      <c r="G47" s="27" t="s">
        <v>171</v>
      </c>
    </row>
    <row r="48" spans="1:7" x14ac:dyDescent="0.25">
      <c r="B48" s="27">
        <v>0.95499999999999996</v>
      </c>
      <c r="C48" s="27" t="s">
        <v>174</v>
      </c>
      <c r="D48" s="27" t="s">
        <v>173</v>
      </c>
      <c r="E48" s="27">
        <v>6.2E-2</v>
      </c>
      <c r="F48" s="27" t="s">
        <v>172</v>
      </c>
      <c r="G48" s="27">
        <v>0.82499999999999996</v>
      </c>
    </row>
    <row r="49" spans="2:7" x14ac:dyDescent="0.25">
      <c r="B49" s="27">
        <v>0.78800000000000003</v>
      </c>
      <c r="C49" s="27" t="s">
        <v>171</v>
      </c>
      <c r="D49" s="27" t="s">
        <v>171</v>
      </c>
      <c r="E49" s="27" t="s">
        <v>171</v>
      </c>
      <c r="F49" s="27" t="s">
        <v>171</v>
      </c>
      <c r="G49" s="27">
        <v>0.78500000000000003</v>
      </c>
    </row>
    <row r="50" spans="2:7" x14ac:dyDescent="0.25">
      <c r="B50" s="27">
        <v>0.999</v>
      </c>
      <c r="C50" s="27" t="s">
        <v>175</v>
      </c>
      <c r="D50" s="27" t="s">
        <v>171</v>
      </c>
      <c r="E50" s="27" t="s">
        <v>176</v>
      </c>
      <c r="F50" s="27" t="s">
        <v>171</v>
      </c>
      <c r="G50" s="27">
        <v>0.85</v>
      </c>
    </row>
    <row r="51" spans="2:7" x14ac:dyDescent="0.25">
      <c r="B51" s="27"/>
      <c r="C51" s="27"/>
      <c r="D51" s="27"/>
      <c r="E51" s="27"/>
      <c r="F51" s="27"/>
      <c r="G51" s="27"/>
    </row>
    <row r="52" spans="2:7" x14ac:dyDescent="0.25">
      <c r="B52" s="27"/>
      <c r="C52" s="27"/>
      <c r="D52" s="27"/>
      <c r="E52" s="27"/>
      <c r="F52" s="27"/>
      <c r="G52" s="27"/>
    </row>
    <row r="53" spans="2:7" x14ac:dyDescent="0.25">
      <c r="B53" s="27"/>
      <c r="C53" s="27"/>
      <c r="D53" s="27"/>
      <c r="E53" s="27"/>
      <c r="F53" s="27"/>
      <c r="G53" s="27"/>
    </row>
    <row r="54" spans="2:7" x14ac:dyDescent="0.25">
      <c r="B54" s="27"/>
      <c r="C54" s="27"/>
      <c r="D54" s="27"/>
      <c r="E54" s="27"/>
      <c r="F54" s="27"/>
      <c r="G54" s="27"/>
    </row>
    <row r="55" spans="2:7" x14ac:dyDescent="0.25">
      <c r="B55" s="27"/>
      <c r="C55" s="27"/>
      <c r="D55" s="27"/>
      <c r="E55" s="27"/>
      <c r="F55" s="27"/>
      <c r="G55" s="27"/>
    </row>
    <row r="56" spans="2:7" x14ac:dyDescent="0.25">
      <c r="B56" s="27"/>
      <c r="C56" s="27"/>
      <c r="D56" s="27"/>
      <c r="E56" s="27"/>
      <c r="F56" s="27"/>
      <c r="G56" s="27"/>
    </row>
    <row r="57" spans="2:7" x14ac:dyDescent="0.25">
      <c r="B57" s="27"/>
      <c r="C57" s="27"/>
      <c r="D57" s="27"/>
      <c r="E57" s="27"/>
      <c r="F57" s="27"/>
      <c r="G57" s="27"/>
    </row>
    <row r="58" spans="2:7" x14ac:dyDescent="0.25">
      <c r="B58" s="27"/>
      <c r="C58" s="27"/>
      <c r="D58" s="27"/>
      <c r="E58" s="27"/>
      <c r="F58" s="27"/>
      <c r="G58" s="27"/>
    </row>
    <row r="59" spans="2:7" x14ac:dyDescent="0.25">
      <c r="B59" s="27"/>
      <c r="C59" s="27"/>
      <c r="D59" s="27"/>
      <c r="E59" s="27"/>
      <c r="F59" s="27"/>
      <c r="G59" s="27"/>
    </row>
    <row r="60" spans="2:7" x14ac:dyDescent="0.25">
      <c r="B60" s="27"/>
      <c r="C60" s="27"/>
      <c r="D60" s="27"/>
      <c r="E60" s="27"/>
      <c r="F60" s="27"/>
      <c r="G60" s="27"/>
    </row>
    <row r="61" spans="2:7" x14ac:dyDescent="0.25">
      <c r="B61" s="27"/>
      <c r="C61" s="27"/>
      <c r="D61" s="27"/>
      <c r="E61" s="27"/>
      <c r="F61" s="27"/>
      <c r="G61" s="27"/>
    </row>
    <row r="62" spans="2:7" x14ac:dyDescent="0.25">
      <c r="B62" s="27"/>
      <c r="C62" s="27"/>
      <c r="D62" s="27"/>
      <c r="E62" s="27"/>
      <c r="F62" s="27"/>
      <c r="G62" s="27"/>
    </row>
    <row r="63" spans="2:7" x14ac:dyDescent="0.25">
      <c r="B63" s="27"/>
      <c r="C63" s="27"/>
      <c r="D63" s="27"/>
      <c r="E63" s="27"/>
      <c r="F63" s="27"/>
      <c r="G63" s="27"/>
    </row>
    <row r="64" spans="2:7" x14ac:dyDescent="0.25">
      <c r="B64" s="27"/>
      <c r="C64" s="27"/>
      <c r="D64" s="27"/>
      <c r="E64" s="27"/>
      <c r="F64" s="27"/>
      <c r="G64" s="27"/>
    </row>
    <row r="65" spans="2:7" x14ac:dyDescent="0.25">
      <c r="B65" s="27"/>
      <c r="C65" s="27"/>
      <c r="D65" s="27"/>
      <c r="E65" s="27"/>
      <c r="F65" s="27"/>
      <c r="G65" s="27"/>
    </row>
    <row r="66" spans="2:7" x14ac:dyDescent="0.25">
      <c r="B66" s="27"/>
      <c r="C66" s="27"/>
      <c r="D66" s="27"/>
      <c r="E66" s="27"/>
      <c r="F66" s="27"/>
      <c r="G66" s="27"/>
    </row>
    <row r="67" spans="2:7" x14ac:dyDescent="0.25">
      <c r="B67" s="27"/>
      <c r="C67" s="27"/>
      <c r="D67" s="27"/>
      <c r="E67" s="27"/>
      <c r="F67" s="27"/>
      <c r="G67" s="27"/>
    </row>
    <row r="68" spans="2:7" x14ac:dyDescent="0.25">
      <c r="B68" s="27"/>
      <c r="C68" s="27"/>
      <c r="D68" s="27"/>
      <c r="E68" s="27"/>
      <c r="F68" s="27"/>
      <c r="G68" s="27"/>
    </row>
    <row r="69" spans="2:7" x14ac:dyDescent="0.25">
      <c r="B69" s="27"/>
      <c r="C69" s="27"/>
      <c r="D69" s="27"/>
      <c r="E69" s="27"/>
      <c r="F69" s="27"/>
      <c r="G69" s="27"/>
    </row>
  </sheetData>
  <mergeCells count="6">
    <mergeCell ref="U1:V1"/>
    <mergeCell ref="K1:L1"/>
    <mergeCell ref="M1:N1"/>
    <mergeCell ref="O1:P1"/>
    <mergeCell ref="Q1:R1"/>
    <mergeCell ref="S1:T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1C4EC-7F37-4860-AC99-C3E025639670}">
  <dimension ref="B2:P185"/>
  <sheetViews>
    <sheetView workbookViewId="0">
      <selection activeCell="J45" sqref="J45"/>
    </sheetView>
  </sheetViews>
  <sheetFormatPr defaultRowHeight="15" x14ac:dyDescent="0.25"/>
  <cols>
    <col min="2" max="2" width="23.5703125" customWidth="1"/>
    <col min="3" max="3" width="19.5703125" customWidth="1"/>
    <col min="4" max="10" width="9.140625" style="32"/>
  </cols>
  <sheetData>
    <row r="2" spans="2:16" x14ac:dyDescent="0.25">
      <c r="B2" t="s">
        <v>179</v>
      </c>
    </row>
    <row r="5" spans="2:16" x14ac:dyDescent="0.25">
      <c r="D5" s="61" t="s">
        <v>22</v>
      </c>
      <c r="E5" s="61"/>
      <c r="F5" s="61" t="s">
        <v>23</v>
      </c>
      <c r="G5" s="61"/>
      <c r="H5"/>
      <c r="I5"/>
      <c r="J5"/>
    </row>
    <row r="6" spans="2:16" x14ac:dyDescent="0.25">
      <c r="B6" s="62" t="s">
        <v>180</v>
      </c>
      <c r="C6" s="62"/>
      <c r="D6" s="35" t="s">
        <v>178</v>
      </c>
      <c r="E6" s="35" t="s">
        <v>177</v>
      </c>
      <c r="F6" s="35" t="s">
        <v>178</v>
      </c>
      <c r="G6" s="35" t="s">
        <v>177</v>
      </c>
      <c r="H6"/>
      <c r="I6"/>
      <c r="J6"/>
    </row>
    <row r="7" spans="2:16" x14ac:dyDescent="0.25">
      <c r="B7" s="37" t="s">
        <v>185</v>
      </c>
      <c r="C7" s="37" t="s">
        <v>186</v>
      </c>
      <c r="D7" s="35">
        <v>2.0159E-2</v>
      </c>
      <c r="E7" s="35">
        <v>0.31194470000000002</v>
      </c>
      <c r="F7" s="35">
        <v>-0.20938000000000001</v>
      </c>
      <c r="G7" s="35">
        <v>0.27669650000000001</v>
      </c>
      <c r="H7"/>
      <c r="I7"/>
      <c r="J7"/>
    </row>
    <row r="8" spans="2:16" x14ac:dyDescent="0.25">
      <c r="B8" s="37" t="s">
        <v>184</v>
      </c>
      <c r="C8" s="37" t="s">
        <v>186</v>
      </c>
      <c r="D8" s="35">
        <v>4.3056999999999998E-2</v>
      </c>
      <c r="E8" s="35">
        <v>1.14842E-2</v>
      </c>
      <c r="F8" s="35">
        <v>-0.39587</v>
      </c>
      <c r="G8" s="35">
        <v>1.8586700000000001E-2</v>
      </c>
      <c r="H8"/>
      <c r="I8"/>
      <c r="J8"/>
    </row>
    <row r="9" spans="2:16" x14ac:dyDescent="0.25">
      <c r="B9" s="37" t="s">
        <v>184</v>
      </c>
      <c r="C9" s="37" t="s">
        <v>185</v>
      </c>
      <c r="D9" s="35">
        <v>2.2898000000000002E-2</v>
      </c>
      <c r="E9" s="35">
        <v>0.2279426</v>
      </c>
      <c r="F9" s="35">
        <v>-0.18648999999999999</v>
      </c>
      <c r="G9" s="35">
        <v>0.35601129999999997</v>
      </c>
      <c r="H9"/>
      <c r="I9"/>
      <c r="J9"/>
    </row>
    <row r="10" spans="2:16" x14ac:dyDescent="0.25">
      <c r="B10" s="12"/>
    </row>
    <row r="12" spans="2:16" x14ac:dyDescent="0.25">
      <c r="B12" s="37" t="s">
        <v>188</v>
      </c>
    </row>
    <row r="13" spans="2:16" x14ac:dyDescent="0.25">
      <c r="O13" s="30"/>
      <c r="P13" s="1"/>
    </row>
    <row r="14" spans="2:16" x14ac:dyDescent="0.25">
      <c r="D14" s="63" t="s">
        <v>22</v>
      </c>
      <c r="E14" s="63"/>
      <c r="F14" s="63"/>
      <c r="G14" s="63" t="s">
        <v>23</v>
      </c>
      <c r="H14" s="63"/>
      <c r="I14" s="63"/>
      <c r="O14" s="30"/>
      <c r="P14" s="1"/>
    </row>
    <row r="15" spans="2:16" x14ac:dyDescent="0.25">
      <c r="B15" s="62" t="s">
        <v>180</v>
      </c>
      <c r="C15" s="62"/>
      <c r="D15" s="35" t="s">
        <v>18</v>
      </c>
      <c r="E15" s="36" t="s">
        <v>181</v>
      </c>
      <c r="F15" s="36" t="s">
        <v>182</v>
      </c>
      <c r="G15" s="35" t="s">
        <v>18</v>
      </c>
      <c r="H15" s="36" t="s">
        <v>181</v>
      </c>
      <c r="I15" s="36" t="s">
        <v>182</v>
      </c>
      <c r="O15" s="30"/>
      <c r="P15" s="1"/>
    </row>
    <row r="16" spans="2:16" x14ac:dyDescent="0.25">
      <c r="B16" s="37" t="s">
        <v>37</v>
      </c>
      <c r="C16" s="37" t="s">
        <v>38</v>
      </c>
      <c r="D16" s="35">
        <v>3.8015254999999999</v>
      </c>
      <c r="E16" s="36" t="s">
        <v>187</v>
      </c>
      <c r="F16" s="36" t="s">
        <v>187</v>
      </c>
      <c r="G16" s="35">
        <v>-3.8537319999999999</v>
      </c>
      <c r="H16" s="36" t="s">
        <v>187</v>
      </c>
      <c r="I16" s="36" t="s">
        <v>187</v>
      </c>
    </row>
    <row r="17" spans="2:13" x14ac:dyDescent="0.25">
      <c r="B17" s="37" t="s">
        <v>37</v>
      </c>
      <c r="C17" s="37" t="s">
        <v>39</v>
      </c>
      <c r="D17" s="35">
        <v>0.81334960000000001</v>
      </c>
      <c r="E17" s="36">
        <v>0.41601762799999997</v>
      </c>
      <c r="F17" s="36">
        <v>0.41601762809999998</v>
      </c>
      <c r="G17" s="35">
        <v>-0.91923880000000002</v>
      </c>
      <c r="H17" s="36">
        <v>0.35797067259999998</v>
      </c>
      <c r="I17" s="36">
        <v>0.35797067259999998</v>
      </c>
      <c r="M17" s="12"/>
    </row>
    <row r="18" spans="2:13" x14ac:dyDescent="0.25">
      <c r="B18" s="37" t="s">
        <v>38</v>
      </c>
      <c r="C18" s="37" t="s">
        <v>39</v>
      </c>
      <c r="D18" s="35">
        <v>-2.9881758</v>
      </c>
      <c r="E18" s="36">
        <v>2.806481E-3</v>
      </c>
      <c r="F18" s="36">
        <v>4.2097208000000004E-3</v>
      </c>
      <c r="G18" s="35">
        <v>2.9344931000000001</v>
      </c>
      <c r="H18" s="36">
        <v>3.3409294E-3</v>
      </c>
      <c r="I18" s="36">
        <v>5.0113939999999997E-3</v>
      </c>
      <c r="M18" s="12"/>
    </row>
    <row r="19" spans="2:13" x14ac:dyDescent="0.25">
      <c r="B19" s="12"/>
      <c r="M19" s="12"/>
    </row>
    <row r="20" spans="2:13" x14ac:dyDescent="0.25">
      <c r="B20" s="12"/>
      <c r="M20" s="10"/>
    </row>
    <row r="21" spans="2:13" x14ac:dyDescent="0.25">
      <c r="B21" s="12"/>
      <c r="M21" s="12"/>
    </row>
    <row r="22" spans="2:13" x14ac:dyDescent="0.25">
      <c r="B22" t="s">
        <v>189</v>
      </c>
      <c r="M22" s="12"/>
    </row>
    <row r="23" spans="2:13" x14ac:dyDescent="0.25">
      <c r="D23" s="63" t="s">
        <v>22</v>
      </c>
      <c r="E23" s="63"/>
      <c r="F23" s="63"/>
      <c r="G23" s="63" t="s">
        <v>23</v>
      </c>
      <c r="H23" s="63"/>
      <c r="I23" s="63"/>
      <c r="M23" s="12"/>
    </row>
    <row r="24" spans="2:13" x14ac:dyDescent="0.25">
      <c r="B24" s="61" t="s">
        <v>180</v>
      </c>
      <c r="C24" s="61"/>
      <c r="D24" s="25" t="s">
        <v>18</v>
      </c>
      <c r="E24" s="25" t="s">
        <v>181</v>
      </c>
      <c r="F24" s="25" t="s">
        <v>182</v>
      </c>
      <c r="G24" s="25" t="s">
        <v>18</v>
      </c>
      <c r="H24" s="25" t="s">
        <v>181</v>
      </c>
      <c r="I24" s="25" t="s">
        <v>182</v>
      </c>
      <c r="M24" s="12"/>
    </row>
    <row r="25" spans="2:13" x14ac:dyDescent="0.25">
      <c r="B25" s="1" t="s">
        <v>25</v>
      </c>
      <c r="C25" s="1" t="s">
        <v>26</v>
      </c>
      <c r="D25" s="25">
        <v>-0.59399409999999997</v>
      </c>
      <c r="E25" s="25">
        <v>0.55251609999999995</v>
      </c>
      <c r="F25" s="25">
        <v>1</v>
      </c>
      <c r="G25" s="25">
        <v>0.73001559000000005</v>
      </c>
      <c r="H25" s="25">
        <v>0.46538069999999998</v>
      </c>
      <c r="I25" s="25">
        <v>1</v>
      </c>
      <c r="M25" s="12"/>
    </row>
    <row r="26" spans="2:13" x14ac:dyDescent="0.25">
      <c r="B26" s="1" t="s">
        <v>25</v>
      </c>
      <c r="C26" s="1" t="s">
        <v>27</v>
      </c>
      <c r="D26" s="25">
        <v>-0.47610209999999997</v>
      </c>
      <c r="E26" s="25">
        <v>0.63400160000000005</v>
      </c>
      <c r="F26" s="25">
        <v>1</v>
      </c>
      <c r="G26" s="25">
        <v>0.38087769999999999</v>
      </c>
      <c r="H26" s="25">
        <v>0.70329399999999997</v>
      </c>
      <c r="I26" s="25">
        <v>1</v>
      </c>
      <c r="M26" s="12"/>
    </row>
    <row r="27" spans="2:13" x14ac:dyDescent="0.25">
      <c r="B27" s="1" t="s">
        <v>26</v>
      </c>
      <c r="C27" s="1" t="s">
        <v>27</v>
      </c>
      <c r="D27" s="25">
        <v>0.117892</v>
      </c>
      <c r="E27" s="25">
        <v>0.90615330000000005</v>
      </c>
      <c r="F27" s="25">
        <v>1</v>
      </c>
      <c r="G27" s="25">
        <v>-0.34913789000000001</v>
      </c>
      <c r="H27" s="25">
        <v>0.72698580000000002</v>
      </c>
      <c r="I27" s="25">
        <v>1</v>
      </c>
      <c r="M27" s="12"/>
    </row>
    <row r="28" spans="2:13" x14ac:dyDescent="0.25">
      <c r="B28" s="1" t="s">
        <v>25</v>
      </c>
      <c r="C28" s="1" t="s">
        <v>183</v>
      </c>
      <c r="D28" s="25">
        <v>0.19044079999999999</v>
      </c>
      <c r="E28" s="25">
        <v>0.84896369999999999</v>
      </c>
      <c r="F28" s="25">
        <v>1</v>
      </c>
      <c r="G28" s="25">
        <v>-0.29926104999999997</v>
      </c>
      <c r="H28" s="25">
        <v>0.76474089999999995</v>
      </c>
      <c r="I28" s="25">
        <v>1</v>
      </c>
      <c r="M28" s="10"/>
    </row>
    <row r="29" spans="2:13" x14ac:dyDescent="0.25">
      <c r="B29" s="1" t="s">
        <v>26</v>
      </c>
      <c r="C29" s="1" t="s">
        <v>183</v>
      </c>
      <c r="D29" s="25">
        <v>0.78443490000000005</v>
      </c>
      <c r="E29" s="25">
        <v>0.43278499999999998</v>
      </c>
      <c r="F29" s="25">
        <v>1</v>
      </c>
      <c r="G29" s="25">
        <v>-1.02927663</v>
      </c>
      <c r="H29" s="25">
        <v>0.3033497</v>
      </c>
      <c r="I29" s="25">
        <v>1</v>
      </c>
      <c r="K29" s="1"/>
      <c r="M29" s="12"/>
    </row>
    <row r="30" spans="2:13" x14ac:dyDescent="0.25">
      <c r="B30" s="1" t="s">
        <v>27</v>
      </c>
      <c r="C30" s="1" t="s">
        <v>183</v>
      </c>
      <c r="D30" s="25">
        <v>0.666543</v>
      </c>
      <c r="E30" s="25">
        <v>0.50506410000000002</v>
      </c>
      <c r="F30" s="25">
        <v>1</v>
      </c>
      <c r="G30" s="25">
        <v>-0.68013873999999996</v>
      </c>
      <c r="H30" s="25">
        <v>0.49641659999999999</v>
      </c>
      <c r="I30" s="25">
        <v>1</v>
      </c>
      <c r="M30" s="10"/>
    </row>
    <row r="31" spans="2:13" s="1" customFormat="1" x14ac:dyDescent="0.25">
      <c r="B31" s="1" t="s">
        <v>25</v>
      </c>
      <c r="C31" s="1" t="s">
        <v>31</v>
      </c>
      <c r="D31" s="25">
        <v>-1.2015910999999999</v>
      </c>
      <c r="E31" s="25">
        <v>0.229522</v>
      </c>
      <c r="F31" s="25">
        <v>1</v>
      </c>
      <c r="G31" s="25">
        <v>1.0519479300000001</v>
      </c>
      <c r="H31" s="25">
        <v>0.29282340000000001</v>
      </c>
      <c r="I31" s="25">
        <v>1</v>
      </c>
      <c r="J31" s="32"/>
      <c r="K31"/>
      <c r="M31" s="12"/>
    </row>
    <row r="32" spans="2:13" x14ac:dyDescent="0.25">
      <c r="B32" s="1" t="s">
        <v>26</v>
      </c>
      <c r="C32" s="1" t="s">
        <v>31</v>
      </c>
      <c r="D32" s="25">
        <v>-0.60759700000000005</v>
      </c>
      <c r="E32" s="25">
        <v>0.54345480000000002</v>
      </c>
      <c r="F32" s="25">
        <v>1</v>
      </c>
      <c r="G32" s="25">
        <v>0.32193233999999998</v>
      </c>
      <c r="H32" s="25">
        <v>0.74750399999999995</v>
      </c>
      <c r="I32" s="25">
        <v>1</v>
      </c>
      <c r="M32" s="12"/>
    </row>
    <row r="33" spans="2:13" x14ac:dyDescent="0.25">
      <c r="B33" s="1" t="s">
        <v>27</v>
      </c>
      <c r="C33" s="1" t="s">
        <v>31</v>
      </c>
      <c r="D33" s="25">
        <v>-0.72548889999999999</v>
      </c>
      <c r="E33" s="25">
        <v>0.46815210000000002</v>
      </c>
      <c r="F33" s="25">
        <v>1</v>
      </c>
      <c r="G33" s="25">
        <v>0.67107022999999999</v>
      </c>
      <c r="H33" s="25">
        <v>0.50217579999999995</v>
      </c>
      <c r="I33" s="25">
        <v>1</v>
      </c>
      <c r="M33" s="12"/>
    </row>
    <row r="34" spans="2:13" x14ac:dyDescent="0.25">
      <c r="B34" s="1" t="s">
        <v>183</v>
      </c>
      <c r="C34" s="1" t="s">
        <v>31</v>
      </c>
      <c r="D34" s="25">
        <v>-1.3920319000000001</v>
      </c>
      <c r="E34" s="25">
        <v>0.16391269999999999</v>
      </c>
      <c r="F34" s="25">
        <v>1</v>
      </c>
      <c r="G34" s="25">
        <v>1.3512089700000001</v>
      </c>
      <c r="H34" s="25">
        <v>0.17662849999999999</v>
      </c>
      <c r="I34" s="25">
        <v>1</v>
      </c>
      <c r="M34" s="12"/>
    </row>
    <row r="35" spans="2:13" x14ac:dyDescent="0.25">
      <c r="B35" s="1" t="s">
        <v>25</v>
      </c>
      <c r="C35" s="1" t="s">
        <v>32</v>
      </c>
      <c r="D35" s="25">
        <v>-2.7024463000000001</v>
      </c>
      <c r="E35" s="25">
        <v>6.8831300000000003E-3</v>
      </c>
      <c r="F35" s="25">
        <v>0.45428657</v>
      </c>
      <c r="G35" s="25">
        <v>2.5573216799999998</v>
      </c>
      <c r="H35" s="25">
        <v>1.0548159999999999E-2</v>
      </c>
      <c r="I35" s="25">
        <v>0.69617871600000003</v>
      </c>
      <c r="M35" s="31"/>
    </row>
    <row r="36" spans="2:13" x14ac:dyDescent="0.25">
      <c r="B36" s="1" t="s">
        <v>26</v>
      </c>
      <c r="C36" s="1" t="s">
        <v>32</v>
      </c>
      <c r="D36" s="25">
        <v>-2.1084521999999999</v>
      </c>
      <c r="E36" s="25">
        <v>3.4991889999999998E-2</v>
      </c>
      <c r="F36" s="25">
        <v>1</v>
      </c>
      <c r="G36" s="25">
        <v>1.82730609</v>
      </c>
      <c r="H36" s="25">
        <v>6.7653759999999993E-2</v>
      </c>
      <c r="I36" s="25">
        <v>1</v>
      </c>
    </row>
    <row r="37" spans="2:13" x14ac:dyDescent="0.25">
      <c r="B37" s="1" t="s">
        <v>27</v>
      </c>
      <c r="C37" s="1" t="s">
        <v>32</v>
      </c>
      <c r="D37" s="25">
        <v>-2.2263442000000002</v>
      </c>
      <c r="E37" s="25">
        <v>2.5991139999999999E-2</v>
      </c>
      <c r="F37" s="25">
        <v>1</v>
      </c>
      <c r="G37" s="25">
        <v>2.1764439800000002</v>
      </c>
      <c r="H37" s="25">
        <v>2.9522079999999999E-2</v>
      </c>
      <c r="I37" s="25">
        <v>1</v>
      </c>
    </row>
    <row r="38" spans="2:13" x14ac:dyDescent="0.25">
      <c r="B38" s="1" t="s">
        <v>183</v>
      </c>
      <c r="C38" s="1" t="s">
        <v>32</v>
      </c>
      <c r="D38" s="25">
        <v>-2.8928872000000001</v>
      </c>
      <c r="E38" s="25">
        <v>3.8171839999999999E-3</v>
      </c>
      <c r="F38" s="25">
        <v>0.251934145</v>
      </c>
      <c r="G38" s="25">
        <v>2.85658273</v>
      </c>
      <c r="H38" s="25">
        <v>4.2822839999999999E-3</v>
      </c>
      <c r="I38" s="25">
        <v>0.28263073999999999</v>
      </c>
    </row>
    <row r="39" spans="2:13" x14ac:dyDescent="0.25">
      <c r="B39" s="1" t="s">
        <v>31</v>
      </c>
      <c r="C39" s="1" t="s">
        <v>32</v>
      </c>
      <c r="D39" s="25">
        <v>-1.5008553</v>
      </c>
      <c r="E39" s="25">
        <v>0.13339300000000001</v>
      </c>
      <c r="F39" s="25">
        <v>1</v>
      </c>
      <c r="G39" s="25">
        <v>1.50537375</v>
      </c>
      <c r="H39" s="25">
        <v>0.13222800000000001</v>
      </c>
      <c r="I39" s="25">
        <v>1</v>
      </c>
    </row>
    <row r="40" spans="2:13" x14ac:dyDescent="0.25">
      <c r="B40" s="1" t="s">
        <v>25</v>
      </c>
      <c r="C40" s="1" t="s">
        <v>33</v>
      </c>
      <c r="D40" s="25">
        <v>0.59852839999999996</v>
      </c>
      <c r="E40" s="25">
        <v>0.54948739999999996</v>
      </c>
      <c r="F40" s="25">
        <v>1</v>
      </c>
      <c r="G40" s="25">
        <v>-0.65746744999999995</v>
      </c>
      <c r="H40" s="25">
        <v>0.51088040000000001</v>
      </c>
      <c r="I40" s="25">
        <v>1</v>
      </c>
    </row>
    <row r="41" spans="2:13" x14ac:dyDescent="0.25">
      <c r="B41" s="1" t="s">
        <v>26</v>
      </c>
      <c r="C41" s="1" t="s">
        <v>33</v>
      </c>
      <c r="D41" s="25">
        <v>1.1925224999999999</v>
      </c>
      <c r="E41" s="25">
        <v>0.2330565</v>
      </c>
      <c r="F41" s="25">
        <v>1</v>
      </c>
      <c r="G41" s="25">
        <v>-1.38748304</v>
      </c>
      <c r="H41" s="25">
        <v>0.16529450000000001</v>
      </c>
      <c r="I41" s="25">
        <v>1</v>
      </c>
    </row>
    <row r="42" spans="2:13" x14ac:dyDescent="0.25">
      <c r="B42" s="1" t="s">
        <v>27</v>
      </c>
      <c r="C42" s="1" t="s">
        <v>33</v>
      </c>
      <c r="D42" s="25">
        <v>1.0746305</v>
      </c>
      <c r="E42" s="25">
        <v>0.28254020000000002</v>
      </c>
      <c r="F42" s="25">
        <v>1</v>
      </c>
      <c r="G42" s="25">
        <v>-1.0383451500000001</v>
      </c>
      <c r="H42" s="25">
        <v>0.29910940000000003</v>
      </c>
      <c r="I42" s="25">
        <v>1</v>
      </c>
    </row>
    <row r="43" spans="2:13" x14ac:dyDescent="0.25">
      <c r="B43" s="1" t="s">
        <v>183</v>
      </c>
      <c r="C43" s="1" t="s">
        <v>33</v>
      </c>
      <c r="D43" s="25">
        <v>0.40808749999999999</v>
      </c>
      <c r="E43" s="25">
        <v>0.68320939999999997</v>
      </c>
      <c r="F43" s="25">
        <v>1</v>
      </c>
      <c r="G43" s="25">
        <v>-0.35820640999999998</v>
      </c>
      <c r="H43" s="25">
        <v>0.72018890000000002</v>
      </c>
      <c r="I43" s="25">
        <v>1</v>
      </c>
    </row>
    <row r="44" spans="2:13" x14ac:dyDescent="0.25">
      <c r="B44" s="1" t="s">
        <v>31</v>
      </c>
      <c r="C44" s="1" t="s">
        <v>33</v>
      </c>
      <c r="D44" s="25">
        <v>1.8001194</v>
      </c>
      <c r="E44" s="25">
        <v>7.1841779999999994E-2</v>
      </c>
      <c r="F44" s="25">
        <v>1</v>
      </c>
      <c r="G44" s="25">
        <v>-1.70941538</v>
      </c>
      <c r="H44" s="25">
        <v>8.7374030000000005E-2</v>
      </c>
      <c r="I44" s="25">
        <v>1</v>
      </c>
    </row>
    <row r="45" spans="2:13" x14ac:dyDescent="0.25">
      <c r="B45" s="1" t="s">
        <v>32</v>
      </c>
      <c r="C45" s="1" t="s">
        <v>33</v>
      </c>
      <c r="D45" s="25">
        <v>3.3009746999999998</v>
      </c>
      <c r="E45" s="25">
        <v>9.634957E-4</v>
      </c>
      <c r="F45" s="25">
        <v>6.3590717000000005E-2</v>
      </c>
      <c r="G45" s="25">
        <v>-3.2147891300000002</v>
      </c>
      <c r="H45" s="25">
        <v>1.305404E-3</v>
      </c>
      <c r="I45" s="25">
        <v>8.6156649000000002E-2</v>
      </c>
    </row>
    <row r="46" spans="2:13" x14ac:dyDescent="0.25">
      <c r="B46" s="1" t="s">
        <v>25</v>
      </c>
      <c r="C46" s="1" t="s">
        <v>34</v>
      </c>
      <c r="D46" s="25">
        <v>0.87058670000000005</v>
      </c>
      <c r="E46" s="25">
        <v>0.38397979999999998</v>
      </c>
      <c r="F46" s="25">
        <v>1</v>
      </c>
      <c r="G46" s="25">
        <v>-1.0111395999999999</v>
      </c>
      <c r="H46" s="25">
        <v>0.31194959999999999</v>
      </c>
      <c r="I46" s="25">
        <v>1</v>
      </c>
    </row>
    <row r="47" spans="2:13" x14ac:dyDescent="0.25">
      <c r="B47" s="1" t="s">
        <v>26</v>
      </c>
      <c r="C47" s="1" t="s">
        <v>34</v>
      </c>
      <c r="D47" s="25">
        <v>1.4645808</v>
      </c>
      <c r="E47" s="25">
        <v>0.1430353</v>
      </c>
      <c r="F47" s="25">
        <v>1</v>
      </c>
      <c r="G47" s="25">
        <v>-1.74115519</v>
      </c>
      <c r="H47" s="25">
        <v>8.1656380000000001E-2</v>
      </c>
      <c r="I47" s="25">
        <v>1</v>
      </c>
      <c r="K47" s="1"/>
    </row>
    <row r="48" spans="2:13" x14ac:dyDescent="0.25">
      <c r="B48" s="1" t="s">
        <v>27</v>
      </c>
      <c r="C48" s="1" t="s">
        <v>34</v>
      </c>
      <c r="D48" s="25">
        <v>1.3466889</v>
      </c>
      <c r="E48" s="25">
        <v>0.1780805</v>
      </c>
      <c r="F48" s="25">
        <v>1</v>
      </c>
      <c r="G48" s="25">
        <v>-1.3920173</v>
      </c>
      <c r="H48" s="25">
        <v>0.16391720000000001</v>
      </c>
      <c r="I48" s="25">
        <v>1</v>
      </c>
    </row>
    <row r="49" spans="2:11" s="1" customFormat="1" x14ac:dyDescent="0.25">
      <c r="B49" s="1" t="s">
        <v>183</v>
      </c>
      <c r="C49" s="1" t="s">
        <v>34</v>
      </c>
      <c r="D49" s="25">
        <v>0.68014589999999997</v>
      </c>
      <c r="E49" s="25">
        <v>0.49641210000000002</v>
      </c>
      <c r="F49" s="25">
        <v>1</v>
      </c>
      <c r="G49" s="25">
        <v>-0.71187855</v>
      </c>
      <c r="H49" s="25">
        <v>0.47654000000000002</v>
      </c>
      <c r="I49" s="25">
        <v>1</v>
      </c>
      <c r="J49" s="32"/>
      <c r="K49"/>
    </row>
    <row r="50" spans="2:11" x14ac:dyDescent="0.25">
      <c r="B50" s="1" t="s">
        <v>31</v>
      </c>
      <c r="C50" s="1" t="s">
        <v>34</v>
      </c>
      <c r="D50" s="25">
        <v>2.0721778</v>
      </c>
      <c r="E50" s="25">
        <v>3.8248860000000003E-2</v>
      </c>
      <c r="F50" s="25">
        <v>1</v>
      </c>
      <c r="G50" s="25">
        <v>-2.0630875299999998</v>
      </c>
      <c r="H50" s="25">
        <v>3.9104310000000003E-2</v>
      </c>
      <c r="I50" s="25">
        <v>1</v>
      </c>
    </row>
    <row r="51" spans="2:11" x14ac:dyDescent="0.25">
      <c r="B51" s="1" t="s">
        <v>32</v>
      </c>
      <c r="C51" s="1" t="s">
        <v>34</v>
      </c>
      <c r="D51" s="25">
        <v>3.5730331</v>
      </c>
      <c r="E51" s="25">
        <v>3.5287019999999999E-4</v>
      </c>
      <c r="F51" s="25">
        <v>2.3289432999999998E-2</v>
      </c>
      <c r="G51" s="25">
        <v>-3.5684612800000002</v>
      </c>
      <c r="H51" s="25">
        <v>3.5908389999999999E-4</v>
      </c>
      <c r="I51" s="25">
        <v>2.3699537999999999E-2</v>
      </c>
    </row>
    <row r="52" spans="2:11" x14ac:dyDescent="0.25">
      <c r="B52" s="1" t="s">
        <v>33</v>
      </c>
      <c r="C52" s="1" t="s">
        <v>34</v>
      </c>
      <c r="D52" s="25">
        <v>0.27205839999999998</v>
      </c>
      <c r="E52" s="25">
        <v>0.78557719999999998</v>
      </c>
      <c r="F52" s="25">
        <v>1</v>
      </c>
      <c r="G52" s="25">
        <v>-0.35367215000000002</v>
      </c>
      <c r="H52" s="25">
        <v>0.72358460000000002</v>
      </c>
      <c r="I52" s="25">
        <v>1</v>
      </c>
    </row>
    <row r="53" spans="2:11" x14ac:dyDescent="0.25">
      <c r="B53" s="1" t="s">
        <v>25</v>
      </c>
      <c r="C53" s="1" t="s">
        <v>35</v>
      </c>
      <c r="D53" s="25">
        <v>1.4893889</v>
      </c>
      <c r="E53" s="25">
        <v>0.13638500000000001</v>
      </c>
      <c r="F53" s="25">
        <v>1</v>
      </c>
      <c r="G53" s="25">
        <v>-1.4580839400000001</v>
      </c>
      <c r="H53" s="25">
        <v>0.14481740000000001</v>
      </c>
      <c r="I53" s="25">
        <v>1</v>
      </c>
    </row>
    <row r="54" spans="2:11" x14ac:dyDescent="0.25">
      <c r="B54" s="1" t="s">
        <v>26</v>
      </c>
      <c r="C54" s="1" t="s">
        <v>35</v>
      </c>
      <c r="D54" s="25">
        <v>2.0632416999999998</v>
      </c>
      <c r="E54" s="25">
        <v>3.908967E-2</v>
      </c>
      <c r="F54" s="25">
        <v>1</v>
      </c>
      <c r="G54" s="25">
        <v>-2.1633460000000002</v>
      </c>
      <c r="H54" s="25">
        <v>3.0514579999999999E-2</v>
      </c>
      <c r="I54" s="25">
        <v>1</v>
      </c>
    </row>
    <row r="55" spans="2:11" x14ac:dyDescent="0.25">
      <c r="B55" s="1" t="s">
        <v>27</v>
      </c>
      <c r="C55" s="1" t="s">
        <v>35</v>
      </c>
      <c r="D55" s="25">
        <v>1.9493472999999999</v>
      </c>
      <c r="E55" s="25">
        <v>5.1253970000000003E-2</v>
      </c>
      <c r="F55" s="25">
        <v>1</v>
      </c>
      <c r="G55" s="25">
        <v>-1.8260467499999999</v>
      </c>
      <c r="H55" s="25">
        <v>6.7843219999999996E-2</v>
      </c>
      <c r="I55" s="25">
        <v>1</v>
      </c>
    </row>
    <row r="56" spans="2:11" x14ac:dyDescent="0.25">
      <c r="B56" s="1" t="s">
        <v>183</v>
      </c>
      <c r="C56" s="1" t="s">
        <v>35</v>
      </c>
      <c r="D56" s="25">
        <v>1.3054056000000001</v>
      </c>
      <c r="E56" s="25">
        <v>0.1917548</v>
      </c>
      <c r="F56" s="25">
        <v>1</v>
      </c>
      <c r="G56" s="25">
        <v>-1.1689703</v>
      </c>
      <c r="H56" s="25">
        <v>0.24241560000000001</v>
      </c>
      <c r="I56" s="25">
        <v>1</v>
      </c>
    </row>
    <row r="57" spans="2:11" x14ac:dyDescent="0.25">
      <c r="B57" s="1" t="s">
        <v>31</v>
      </c>
      <c r="C57" s="1" t="s">
        <v>35</v>
      </c>
      <c r="D57" s="25">
        <v>2.6502362000000002</v>
      </c>
      <c r="E57" s="25">
        <v>8.0435520000000007E-3</v>
      </c>
      <c r="F57" s="25">
        <v>0.53087442699999998</v>
      </c>
      <c r="G57" s="25">
        <v>-2.47436218</v>
      </c>
      <c r="H57" s="25">
        <v>1.334743E-2</v>
      </c>
      <c r="I57" s="25">
        <v>0.88093042300000002</v>
      </c>
    </row>
    <row r="58" spans="2:11" x14ac:dyDescent="0.25">
      <c r="B58" s="1" t="s">
        <v>32</v>
      </c>
      <c r="C58" s="1" t="s">
        <v>35</v>
      </c>
      <c r="D58" s="25">
        <v>4.1002001000000003</v>
      </c>
      <c r="E58" s="25">
        <v>4.1279300000000003E-5</v>
      </c>
      <c r="F58" s="25">
        <v>2.724434E-3</v>
      </c>
      <c r="G58" s="25">
        <v>-3.9286913999999999</v>
      </c>
      <c r="H58" s="25">
        <v>8.5409360000000007E-5</v>
      </c>
      <c r="I58" s="25">
        <v>5.6370179999999997E-3</v>
      </c>
    </row>
    <row r="59" spans="2:11" x14ac:dyDescent="0.25">
      <c r="B59" s="1" t="s">
        <v>33</v>
      </c>
      <c r="C59" s="1" t="s">
        <v>35</v>
      </c>
      <c r="D59" s="25">
        <v>0.91115559999999995</v>
      </c>
      <c r="E59" s="25">
        <v>0.36221340000000002</v>
      </c>
      <c r="F59" s="25">
        <v>1</v>
      </c>
      <c r="G59" s="25">
        <v>-0.82291002999999996</v>
      </c>
      <c r="H59" s="25">
        <v>0.41055920000000001</v>
      </c>
      <c r="I59" s="25">
        <v>1</v>
      </c>
    </row>
    <row r="60" spans="2:11" x14ac:dyDescent="0.25">
      <c r="B60" s="1" t="s">
        <v>34</v>
      </c>
      <c r="C60" s="1" t="s">
        <v>35</v>
      </c>
      <c r="D60" s="25">
        <v>0.64832219999999996</v>
      </c>
      <c r="E60" s="25">
        <v>0.51677660000000003</v>
      </c>
      <c r="F60" s="25">
        <v>1</v>
      </c>
      <c r="G60" s="25">
        <v>-0.48123028000000001</v>
      </c>
      <c r="H60" s="25">
        <v>0.63035280000000005</v>
      </c>
      <c r="I60" s="25">
        <v>1</v>
      </c>
    </row>
    <row r="61" spans="2:11" x14ac:dyDescent="0.25">
      <c r="B61" s="1" t="s">
        <v>25</v>
      </c>
      <c r="C61" s="1" t="s">
        <v>36</v>
      </c>
      <c r="D61" s="25">
        <v>-0.36727880000000002</v>
      </c>
      <c r="E61" s="25">
        <v>0.71341109999999996</v>
      </c>
      <c r="F61" s="25">
        <v>1</v>
      </c>
      <c r="G61" s="25">
        <v>0.29019253</v>
      </c>
      <c r="H61" s="25">
        <v>0.77166889999999999</v>
      </c>
      <c r="I61" s="25">
        <v>1</v>
      </c>
    </row>
    <row r="62" spans="2:11" x14ac:dyDescent="0.25">
      <c r="B62" s="1" t="s">
        <v>26</v>
      </c>
      <c r="C62" s="1" t="s">
        <v>36</v>
      </c>
      <c r="D62" s="25">
        <v>0.22671530000000001</v>
      </c>
      <c r="E62" s="25">
        <v>0.82064510000000002</v>
      </c>
      <c r="F62" s="25">
        <v>1</v>
      </c>
      <c r="G62" s="25">
        <v>-0.43982304999999999</v>
      </c>
      <c r="H62" s="25">
        <v>0.66006529999999997</v>
      </c>
      <c r="I62" s="25">
        <v>1</v>
      </c>
    </row>
    <row r="63" spans="2:11" x14ac:dyDescent="0.25">
      <c r="B63" s="1" t="s">
        <v>27</v>
      </c>
      <c r="C63" s="1" t="s">
        <v>36</v>
      </c>
      <c r="D63" s="25">
        <v>0.1088233</v>
      </c>
      <c r="E63" s="25">
        <v>0.9133426</v>
      </c>
      <c r="F63" s="25">
        <v>1</v>
      </c>
      <c r="G63" s="25">
        <v>-9.0685169999999996E-2</v>
      </c>
      <c r="H63" s="25">
        <v>0.92774279999999998</v>
      </c>
      <c r="I63" s="25">
        <v>1</v>
      </c>
    </row>
    <row r="64" spans="2:11" x14ac:dyDescent="0.25">
      <c r="B64" s="1" t="s">
        <v>183</v>
      </c>
      <c r="C64" s="1" t="s">
        <v>36</v>
      </c>
      <c r="D64" s="25">
        <v>-0.55771959999999998</v>
      </c>
      <c r="E64" s="25">
        <v>0.57703590000000005</v>
      </c>
      <c r="F64" s="25">
        <v>1</v>
      </c>
      <c r="G64" s="25">
        <v>0.58945358000000003</v>
      </c>
      <c r="H64" s="25">
        <v>0.55555699999999997</v>
      </c>
      <c r="I64" s="25">
        <v>1</v>
      </c>
    </row>
    <row r="65" spans="2:9" x14ac:dyDescent="0.25">
      <c r="B65" s="1" t="s">
        <v>31</v>
      </c>
      <c r="C65" s="1" t="s">
        <v>36</v>
      </c>
      <c r="D65" s="25">
        <v>0.83431230000000001</v>
      </c>
      <c r="E65" s="25">
        <v>0.40410499999999999</v>
      </c>
      <c r="F65" s="25">
        <v>1</v>
      </c>
      <c r="G65" s="25">
        <v>-0.76175539000000003</v>
      </c>
      <c r="H65" s="25">
        <v>0.44620599999999999</v>
      </c>
      <c r="I65" s="25">
        <v>1</v>
      </c>
    </row>
    <row r="66" spans="2:9" x14ac:dyDescent="0.25">
      <c r="B66" s="1" t="s">
        <v>32</v>
      </c>
      <c r="C66" s="1" t="s">
        <v>36</v>
      </c>
      <c r="D66" s="25">
        <v>2.3351674999999998</v>
      </c>
      <c r="E66" s="25">
        <v>1.9534670000000001E-2</v>
      </c>
      <c r="F66" s="25">
        <v>1</v>
      </c>
      <c r="G66" s="25">
        <v>-2.2671291500000001</v>
      </c>
      <c r="H66" s="25">
        <v>2.3382340000000001E-2</v>
      </c>
      <c r="I66" s="25">
        <v>1</v>
      </c>
    </row>
    <row r="67" spans="2:9" x14ac:dyDescent="0.25">
      <c r="B67" s="1" t="s">
        <v>33</v>
      </c>
      <c r="C67" s="1" t="s">
        <v>36</v>
      </c>
      <c r="D67" s="25">
        <v>-0.96580719999999998</v>
      </c>
      <c r="E67" s="25">
        <v>0.33414070000000001</v>
      </c>
      <c r="F67" s="25">
        <v>1</v>
      </c>
      <c r="G67" s="25">
        <v>0.94765997999999996</v>
      </c>
      <c r="H67" s="25">
        <v>0.34330260000000001</v>
      </c>
      <c r="I67" s="25">
        <v>1</v>
      </c>
    </row>
    <row r="68" spans="2:9" x14ac:dyDescent="0.25">
      <c r="B68" s="1" t="s">
        <v>34</v>
      </c>
      <c r="C68" s="1" t="s">
        <v>36</v>
      </c>
      <c r="D68" s="25">
        <v>-1.2378655000000001</v>
      </c>
      <c r="E68" s="25">
        <v>0.21576590000000001</v>
      </c>
      <c r="F68" s="25">
        <v>1</v>
      </c>
      <c r="G68" s="25">
        <v>1.30133213</v>
      </c>
      <c r="H68" s="25">
        <v>0.19314480000000001</v>
      </c>
      <c r="I68" s="25">
        <v>1</v>
      </c>
    </row>
    <row r="69" spans="2:9" x14ac:dyDescent="0.25">
      <c r="B69" s="1" t="s">
        <v>35</v>
      </c>
      <c r="C69" s="1" t="s">
        <v>36</v>
      </c>
      <c r="D69" s="25">
        <v>-1.8442139</v>
      </c>
      <c r="E69" s="25">
        <v>6.5151970000000003E-2</v>
      </c>
      <c r="F69" s="25">
        <v>1</v>
      </c>
      <c r="G69" s="25">
        <v>1.73843656</v>
      </c>
      <c r="H69" s="25">
        <v>8.2133919999999999E-2</v>
      </c>
      <c r="I69" s="25">
        <v>1</v>
      </c>
    </row>
    <row r="70" spans="2:9" x14ac:dyDescent="0.25">
      <c r="B70" s="1" t="s">
        <v>25</v>
      </c>
      <c r="C70" s="1" t="s">
        <v>40</v>
      </c>
      <c r="D70" s="25">
        <v>-1.7865165000000001</v>
      </c>
      <c r="E70" s="25">
        <v>7.4015659999999997E-2</v>
      </c>
      <c r="F70" s="25">
        <v>1</v>
      </c>
      <c r="G70" s="25">
        <v>1.8907857100000001</v>
      </c>
      <c r="H70" s="25">
        <v>5.8652959999999997E-2</v>
      </c>
      <c r="I70" s="25">
        <v>1</v>
      </c>
    </row>
    <row r="71" spans="2:9" x14ac:dyDescent="0.25">
      <c r="B71" s="1" t="s">
        <v>26</v>
      </c>
      <c r="C71" s="1" t="s">
        <v>40</v>
      </c>
      <c r="D71" s="25">
        <v>-1.1925224999999999</v>
      </c>
      <c r="E71" s="25">
        <v>0.2330565</v>
      </c>
      <c r="F71" s="25">
        <v>1</v>
      </c>
      <c r="G71" s="25">
        <v>1.16077012</v>
      </c>
      <c r="H71" s="25">
        <v>0.24573539999999999</v>
      </c>
      <c r="I71" s="25">
        <v>1</v>
      </c>
    </row>
    <row r="72" spans="2:9" x14ac:dyDescent="0.25">
      <c r="B72" s="1" t="s">
        <v>27</v>
      </c>
      <c r="C72" s="1" t="s">
        <v>40</v>
      </c>
      <c r="D72" s="25">
        <v>-1.3104144</v>
      </c>
      <c r="E72" s="25">
        <v>0.19005569999999999</v>
      </c>
      <c r="F72" s="25">
        <v>1</v>
      </c>
      <c r="G72" s="25">
        <v>1.50990801</v>
      </c>
      <c r="H72" s="25">
        <v>0.13106689999999999</v>
      </c>
      <c r="I72" s="25">
        <v>1</v>
      </c>
    </row>
    <row r="73" spans="2:9" x14ac:dyDescent="0.25">
      <c r="B73" s="1" t="s">
        <v>183</v>
      </c>
      <c r="C73" s="1" t="s">
        <v>40</v>
      </c>
      <c r="D73" s="25">
        <v>-1.9769574000000001</v>
      </c>
      <c r="E73" s="25">
        <v>4.8046449999999997E-2</v>
      </c>
      <c r="F73" s="25">
        <v>1</v>
      </c>
      <c r="G73" s="25">
        <v>2.19004676</v>
      </c>
      <c r="H73" s="25">
        <v>2.852085E-2</v>
      </c>
      <c r="I73" s="25">
        <v>1</v>
      </c>
    </row>
    <row r="74" spans="2:9" x14ac:dyDescent="0.25">
      <c r="B74" s="1" t="s">
        <v>31</v>
      </c>
      <c r="C74" s="1" t="s">
        <v>40</v>
      </c>
      <c r="D74" s="25">
        <v>-0.58492549999999999</v>
      </c>
      <c r="E74" s="25">
        <v>0.55859780000000003</v>
      </c>
      <c r="F74" s="25">
        <v>1</v>
      </c>
      <c r="G74" s="25">
        <v>0.83883779000000003</v>
      </c>
      <c r="H74" s="25">
        <v>0.40156029999999998</v>
      </c>
      <c r="I74" s="25">
        <v>1</v>
      </c>
    </row>
    <row r="75" spans="2:9" x14ac:dyDescent="0.25">
      <c r="B75" s="1" t="s">
        <v>32</v>
      </c>
      <c r="C75" s="1" t="s">
        <v>40</v>
      </c>
      <c r="D75" s="25">
        <v>0.91592980000000002</v>
      </c>
      <c r="E75" s="25">
        <v>0.35970370000000002</v>
      </c>
      <c r="F75" s="25">
        <v>1</v>
      </c>
      <c r="G75" s="25">
        <v>-0.66653596999999998</v>
      </c>
      <c r="H75" s="25">
        <v>0.50506859999999998</v>
      </c>
      <c r="I75" s="25">
        <v>1</v>
      </c>
    </row>
    <row r="76" spans="2:9" x14ac:dyDescent="0.25">
      <c r="B76" s="1" t="s">
        <v>33</v>
      </c>
      <c r="C76" s="1" t="s">
        <v>40</v>
      </c>
      <c r="D76" s="25">
        <v>-2.3850449</v>
      </c>
      <c r="E76" s="25">
        <v>1.7077040000000002E-2</v>
      </c>
      <c r="F76" s="25">
        <v>1</v>
      </c>
      <c r="G76" s="25">
        <v>2.5482531599999998</v>
      </c>
      <c r="H76" s="25">
        <v>1.082639E-2</v>
      </c>
      <c r="I76" s="25">
        <v>0.71454155799999997</v>
      </c>
    </row>
    <row r="77" spans="2:9" x14ac:dyDescent="0.25">
      <c r="B77" s="1" t="s">
        <v>34</v>
      </c>
      <c r="C77" s="1" t="s">
        <v>40</v>
      </c>
      <c r="D77" s="25">
        <v>-2.6571033000000002</v>
      </c>
      <c r="E77" s="25">
        <v>7.8815299999999994E-3</v>
      </c>
      <c r="F77" s="25">
        <v>0.52018096899999999</v>
      </c>
      <c r="G77" s="25">
        <v>2.9019253100000002</v>
      </c>
      <c r="H77" s="25">
        <v>3.7087700000000001E-3</v>
      </c>
      <c r="I77" s="25">
        <v>0.244778789</v>
      </c>
    </row>
    <row r="78" spans="2:9" x14ac:dyDescent="0.25">
      <c r="B78" s="1" t="s">
        <v>35</v>
      </c>
      <c r="C78" s="1" t="s">
        <v>40</v>
      </c>
      <c r="D78" s="25">
        <v>-3.2153279000000001</v>
      </c>
      <c r="E78" s="25">
        <v>1.3029560000000001E-3</v>
      </c>
      <c r="F78" s="25">
        <v>8.5995104000000003E-2</v>
      </c>
      <c r="G78" s="25">
        <v>3.28475648</v>
      </c>
      <c r="H78" s="25">
        <v>1.0207059999999999E-3</v>
      </c>
      <c r="I78" s="25">
        <v>6.7366564000000004E-2</v>
      </c>
    </row>
    <row r="79" spans="2:9" x14ac:dyDescent="0.25">
      <c r="B79" s="1" t="s">
        <v>36</v>
      </c>
      <c r="C79" s="1" t="s">
        <v>40</v>
      </c>
      <c r="D79" s="25">
        <v>-1.4192377</v>
      </c>
      <c r="E79" s="25">
        <v>0.15582969999999999</v>
      </c>
      <c r="F79" s="25">
        <v>1</v>
      </c>
      <c r="G79" s="25">
        <v>1.6005931799999999</v>
      </c>
      <c r="H79" s="25">
        <v>0.1094671</v>
      </c>
      <c r="I79" s="25">
        <v>1</v>
      </c>
    </row>
    <row r="80" spans="2:9" x14ac:dyDescent="0.25">
      <c r="B80" s="1" t="s">
        <v>25</v>
      </c>
      <c r="C80" s="1" t="s">
        <v>41</v>
      </c>
      <c r="D80" s="25">
        <v>1.319483</v>
      </c>
      <c r="E80" s="25">
        <v>0.1870077</v>
      </c>
      <c r="F80" s="25">
        <v>1</v>
      </c>
      <c r="G80" s="25">
        <v>-1.3512089700000001</v>
      </c>
      <c r="H80" s="25">
        <v>0.17662849999999999</v>
      </c>
      <c r="I80" s="25">
        <v>1</v>
      </c>
    </row>
    <row r="81" spans="2:10" x14ac:dyDescent="0.25">
      <c r="B81" s="1" t="s">
        <v>26</v>
      </c>
      <c r="C81" s="1" t="s">
        <v>41</v>
      </c>
      <c r="D81" s="25">
        <v>1.9134770999999999</v>
      </c>
      <c r="E81" s="25">
        <v>5.5687E-2</v>
      </c>
      <c r="F81" s="25">
        <v>1</v>
      </c>
      <c r="G81" s="25">
        <v>-2.0812245599999999</v>
      </c>
      <c r="H81" s="25">
        <v>3.741336E-2</v>
      </c>
      <c r="I81" s="25">
        <v>1</v>
      </c>
    </row>
    <row r="82" spans="2:10" x14ac:dyDescent="0.25">
      <c r="B82" s="1" t="s">
        <v>27</v>
      </c>
      <c r="C82" s="1" t="s">
        <v>41</v>
      </c>
      <c r="D82" s="25">
        <v>1.7955851</v>
      </c>
      <c r="E82" s="25">
        <v>7.2560520000000003E-2</v>
      </c>
      <c r="F82" s="25">
        <v>1</v>
      </c>
      <c r="G82" s="25">
        <v>-1.7320866699999999</v>
      </c>
      <c r="H82" s="25">
        <v>8.325813E-2</v>
      </c>
      <c r="I82" s="25">
        <v>1</v>
      </c>
    </row>
    <row r="83" spans="2:10" x14ac:dyDescent="0.25">
      <c r="B83" s="1" t="s">
        <v>183</v>
      </c>
      <c r="C83" s="1" t="s">
        <v>41</v>
      </c>
      <c r="D83" s="25">
        <v>1.1290422</v>
      </c>
      <c r="E83" s="25">
        <v>0.25888</v>
      </c>
      <c r="F83" s="25">
        <v>1</v>
      </c>
      <c r="G83" s="25">
        <v>-1.0519479300000001</v>
      </c>
      <c r="H83" s="25">
        <v>0.29282340000000001</v>
      </c>
      <c r="I83" s="25">
        <v>1</v>
      </c>
    </row>
    <row r="84" spans="2:10" x14ac:dyDescent="0.25">
      <c r="B84" s="1" t="s">
        <v>31</v>
      </c>
      <c r="C84" s="1" t="s">
        <v>41</v>
      </c>
      <c r="D84" s="25">
        <v>2.5210740999999999</v>
      </c>
      <c r="E84" s="25">
        <v>1.169972E-2</v>
      </c>
      <c r="F84" s="25">
        <v>0.77218163699999998</v>
      </c>
      <c r="G84" s="25">
        <v>-2.4031568999999999</v>
      </c>
      <c r="H84" s="25">
        <v>1.6254210000000002E-2</v>
      </c>
      <c r="I84" s="25">
        <v>1</v>
      </c>
    </row>
    <row r="85" spans="2:10" x14ac:dyDescent="0.25">
      <c r="B85" s="1" t="s">
        <v>32</v>
      </c>
      <c r="C85" s="1" t="s">
        <v>41</v>
      </c>
      <c r="D85" s="25">
        <v>4.0219293</v>
      </c>
      <c r="E85" s="25">
        <v>5.7723380000000002E-5</v>
      </c>
      <c r="F85" s="25">
        <v>3.809743E-3</v>
      </c>
      <c r="G85" s="25">
        <v>-3.9085306499999999</v>
      </c>
      <c r="H85" s="25">
        <v>9.2859169999999998E-5</v>
      </c>
      <c r="I85" s="25">
        <v>6.1287049999999999E-3</v>
      </c>
    </row>
    <row r="86" spans="2:10" x14ac:dyDescent="0.25">
      <c r="B86" s="1" t="s">
        <v>33</v>
      </c>
      <c r="C86" s="1" t="s">
        <v>41</v>
      </c>
      <c r="D86" s="25">
        <v>0.7209546</v>
      </c>
      <c r="E86" s="25">
        <v>0.47093740000000001</v>
      </c>
      <c r="F86" s="25">
        <v>1</v>
      </c>
      <c r="G86" s="25">
        <v>-0.69374152</v>
      </c>
      <c r="H86" s="25">
        <v>0.48784430000000001</v>
      </c>
      <c r="I86" s="25">
        <v>1</v>
      </c>
    </row>
    <row r="87" spans="2:10" x14ac:dyDescent="0.25">
      <c r="B87" s="1" t="s">
        <v>34</v>
      </c>
      <c r="C87" s="1" t="s">
        <v>41</v>
      </c>
      <c r="D87" s="25">
        <v>0.44889630000000003</v>
      </c>
      <c r="E87" s="25">
        <v>0.65350649999999999</v>
      </c>
      <c r="F87" s="25">
        <v>1</v>
      </c>
      <c r="G87" s="25">
        <v>-0.34006936999999998</v>
      </c>
      <c r="H87" s="25">
        <v>0.73380429999999996</v>
      </c>
      <c r="I87" s="25">
        <v>1</v>
      </c>
    </row>
    <row r="88" spans="2:10" x14ac:dyDescent="0.25">
      <c r="B88" s="1" t="s">
        <v>35</v>
      </c>
      <c r="C88" s="1" t="s">
        <v>41</v>
      </c>
      <c r="D88" s="25">
        <v>-0.21464720000000001</v>
      </c>
      <c r="E88" s="25">
        <v>0.83004239999999996</v>
      </c>
      <c r="F88" s="25">
        <v>1</v>
      </c>
      <c r="G88" s="25">
        <v>0.15269205</v>
      </c>
      <c r="H88" s="25">
        <v>0.87864109999999995</v>
      </c>
      <c r="I88" s="25">
        <v>1</v>
      </c>
    </row>
    <row r="89" spans="2:10" x14ac:dyDescent="0.25">
      <c r="B89" s="1" t="s">
        <v>36</v>
      </c>
      <c r="C89" s="1" t="s">
        <v>41</v>
      </c>
      <c r="D89" s="25">
        <v>1.6867618</v>
      </c>
      <c r="E89" s="25">
        <v>9.1649159999999993E-2</v>
      </c>
      <c r="F89" s="25">
        <v>1</v>
      </c>
      <c r="G89" s="25">
        <v>-1.6414015</v>
      </c>
      <c r="H89" s="25">
        <v>0.1007141</v>
      </c>
      <c r="I89" s="25">
        <v>1</v>
      </c>
    </row>
    <row r="90" spans="2:10" x14ac:dyDescent="0.25">
      <c r="B90" s="1" t="s">
        <v>40</v>
      </c>
      <c r="C90" s="1" t="s">
        <v>41</v>
      </c>
      <c r="D90" s="25">
        <v>3.1059994999999998</v>
      </c>
      <c r="E90" s="25">
        <v>1.8963700000000001E-3</v>
      </c>
      <c r="F90" s="25">
        <v>0.12516042599999999</v>
      </c>
      <c r="G90" s="25">
        <v>-3.2419946799999999</v>
      </c>
      <c r="H90" s="25">
        <v>1.186962E-3</v>
      </c>
      <c r="I90" s="25">
        <v>7.8339515999999998E-2</v>
      </c>
      <c r="J90" s="33"/>
    </row>
    <row r="91" spans="2:10" x14ac:dyDescent="0.25">
      <c r="B91" s="12"/>
      <c r="J91" s="33"/>
    </row>
    <row r="92" spans="2:10" x14ac:dyDescent="0.25">
      <c r="B92" s="12"/>
      <c r="J92" s="33"/>
    </row>
    <row r="93" spans="2:10" x14ac:dyDescent="0.25">
      <c r="B93" s="12"/>
      <c r="J93" s="33"/>
    </row>
    <row r="94" spans="2:10" x14ac:dyDescent="0.25">
      <c r="B94" s="12"/>
      <c r="J94" s="33"/>
    </row>
    <row r="95" spans="2:10" x14ac:dyDescent="0.25">
      <c r="B95" s="12"/>
      <c r="J95" s="33"/>
    </row>
    <row r="96" spans="2:10" x14ac:dyDescent="0.25">
      <c r="B96" s="12"/>
      <c r="J96" s="33"/>
    </row>
    <row r="97" spans="2:10" x14ac:dyDescent="0.25">
      <c r="B97" s="12"/>
      <c r="J97" s="33"/>
    </row>
    <row r="98" spans="2:10" x14ac:dyDescent="0.25">
      <c r="B98" s="12"/>
      <c r="J98" s="33"/>
    </row>
    <row r="99" spans="2:10" x14ac:dyDescent="0.25">
      <c r="B99" s="12"/>
      <c r="J99" s="33"/>
    </row>
    <row r="100" spans="2:10" x14ac:dyDescent="0.25">
      <c r="B100" s="12"/>
      <c r="J100" s="33"/>
    </row>
    <row r="101" spans="2:10" x14ac:dyDescent="0.25">
      <c r="B101" s="12"/>
      <c r="J101" s="33"/>
    </row>
    <row r="102" spans="2:10" x14ac:dyDescent="0.25">
      <c r="B102" s="12"/>
      <c r="J102" s="33"/>
    </row>
    <row r="103" spans="2:10" x14ac:dyDescent="0.25">
      <c r="B103" s="12"/>
      <c r="J103" s="33"/>
    </row>
    <row r="104" spans="2:10" x14ac:dyDescent="0.25">
      <c r="B104" s="12"/>
      <c r="J104" s="33"/>
    </row>
    <row r="105" spans="2:10" x14ac:dyDescent="0.25">
      <c r="B105" s="12"/>
      <c r="J105" s="33"/>
    </row>
    <row r="106" spans="2:10" x14ac:dyDescent="0.25">
      <c r="B106" s="12"/>
      <c r="J106" s="33"/>
    </row>
    <row r="107" spans="2:10" x14ac:dyDescent="0.25">
      <c r="B107" s="12"/>
      <c r="J107" s="33"/>
    </row>
    <row r="108" spans="2:10" x14ac:dyDescent="0.25">
      <c r="B108" s="12"/>
      <c r="J108" s="33"/>
    </row>
    <row r="109" spans="2:10" x14ac:dyDescent="0.25">
      <c r="B109" s="12"/>
      <c r="J109" s="33"/>
    </row>
    <row r="110" spans="2:10" x14ac:dyDescent="0.25">
      <c r="B110" s="12"/>
      <c r="J110" s="33"/>
    </row>
    <row r="111" spans="2:10" x14ac:dyDescent="0.25">
      <c r="B111" s="12"/>
      <c r="J111" s="33"/>
    </row>
    <row r="112" spans="2:10" x14ac:dyDescent="0.25">
      <c r="B112" s="12"/>
      <c r="J112" s="33"/>
    </row>
    <row r="113" spans="2:10" x14ac:dyDescent="0.25">
      <c r="B113" s="12"/>
      <c r="J113" s="33"/>
    </row>
    <row r="114" spans="2:10" x14ac:dyDescent="0.25">
      <c r="B114" s="12"/>
      <c r="J114" s="33"/>
    </row>
    <row r="115" spans="2:10" x14ac:dyDescent="0.25">
      <c r="B115" s="12"/>
      <c r="J115" s="33"/>
    </row>
    <row r="116" spans="2:10" x14ac:dyDescent="0.25">
      <c r="B116" s="12"/>
      <c r="J116" s="33"/>
    </row>
    <row r="117" spans="2:10" x14ac:dyDescent="0.25">
      <c r="B117" s="12"/>
      <c r="J117" s="33"/>
    </row>
    <row r="118" spans="2:10" x14ac:dyDescent="0.25">
      <c r="B118" s="12"/>
      <c r="J118" s="33"/>
    </row>
    <row r="119" spans="2:10" x14ac:dyDescent="0.25">
      <c r="B119" s="12"/>
      <c r="J119" s="33"/>
    </row>
    <row r="120" spans="2:10" x14ac:dyDescent="0.25">
      <c r="B120" s="12"/>
      <c r="J120" s="33"/>
    </row>
    <row r="121" spans="2:10" x14ac:dyDescent="0.25">
      <c r="B121" s="12"/>
      <c r="J121" s="33"/>
    </row>
    <row r="122" spans="2:10" x14ac:dyDescent="0.25">
      <c r="B122" s="12"/>
      <c r="J122" s="33"/>
    </row>
    <row r="123" spans="2:10" x14ac:dyDescent="0.25">
      <c r="B123" s="12"/>
      <c r="J123" s="33"/>
    </row>
    <row r="124" spans="2:10" x14ac:dyDescent="0.25">
      <c r="B124" s="12"/>
      <c r="J124" s="33"/>
    </row>
    <row r="125" spans="2:10" x14ac:dyDescent="0.25">
      <c r="B125" s="12"/>
      <c r="J125" s="33"/>
    </row>
    <row r="126" spans="2:10" x14ac:dyDescent="0.25">
      <c r="B126" s="12"/>
      <c r="J126" s="33"/>
    </row>
    <row r="127" spans="2:10" x14ac:dyDescent="0.25">
      <c r="B127" s="12"/>
      <c r="J127" s="33"/>
    </row>
    <row r="128" spans="2:10" x14ac:dyDescent="0.25">
      <c r="B128" s="12"/>
      <c r="J128" s="33"/>
    </row>
    <row r="129" spans="2:10" x14ac:dyDescent="0.25">
      <c r="B129" s="12"/>
      <c r="J129" s="33"/>
    </row>
    <row r="130" spans="2:10" x14ac:dyDescent="0.25">
      <c r="B130" s="12"/>
      <c r="J130" s="33"/>
    </row>
    <row r="131" spans="2:10" x14ac:dyDescent="0.25">
      <c r="B131" s="12"/>
      <c r="J131" s="33"/>
    </row>
    <row r="132" spans="2:10" x14ac:dyDescent="0.25">
      <c r="B132" s="12"/>
      <c r="J132" s="33"/>
    </row>
    <row r="133" spans="2:10" x14ac:dyDescent="0.25">
      <c r="B133" s="12"/>
      <c r="J133" s="33"/>
    </row>
    <row r="134" spans="2:10" x14ac:dyDescent="0.25">
      <c r="B134" s="12"/>
      <c r="J134" s="33"/>
    </row>
    <row r="135" spans="2:10" x14ac:dyDescent="0.25">
      <c r="B135" s="12"/>
      <c r="J135" s="33"/>
    </row>
    <row r="136" spans="2:10" x14ac:dyDescent="0.25">
      <c r="B136" s="12"/>
      <c r="J136" s="33"/>
    </row>
    <row r="137" spans="2:10" x14ac:dyDescent="0.25">
      <c r="B137" s="12"/>
      <c r="J137" s="33"/>
    </row>
    <row r="138" spans="2:10" x14ac:dyDescent="0.25">
      <c r="B138" s="12"/>
      <c r="J138" s="33"/>
    </row>
    <row r="139" spans="2:10" x14ac:dyDescent="0.25">
      <c r="B139" s="12"/>
      <c r="J139" s="33"/>
    </row>
    <row r="140" spans="2:10" x14ac:dyDescent="0.25">
      <c r="B140" s="12"/>
      <c r="J140" s="33"/>
    </row>
    <row r="141" spans="2:10" x14ac:dyDescent="0.25">
      <c r="B141" s="12"/>
      <c r="J141" s="33"/>
    </row>
    <row r="142" spans="2:10" x14ac:dyDescent="0.25">
      <c r="B142" s="12"/>
      <c r="J142" s="33"/>
    </row>
    <row r="143" spans="2:10" x14ac:dyDescent="0.25">
      <c r="B143" s="12"/>
      <c r="J143" s="33"/>
    </row>
    <row r="144" spans="2:10" x14ac:dyDescent="0.25">
      <c r="B144" s="12"/>
      <c r="J144" s="33"/>
    </row>
    <row r="145" spans="2:10" x14ac:dyDescent="0.25">
      <c r="B145" s="12"/>
      <c r="J145" s="33"/>
    </row>
    <row r="146" spans="2:10" x14ac:dyDescent="0.25">
      <c r="B146" s="12"/>
      <c r="J146" s="33"/>
    </row>
    <row r="147" spans="2:10" x14ac:dyDescent="0.25">
      <c r="B147" s="12"/>
      <c r="J147" s="33"/>
    </row>
    <row r="148" spans="2:10" x14ac:dyDescent="0.25">
      <c r="B148" s="12"/>
      <c r="J148" s="33"/>
    </row>
    <row r="149" spans="2:10" x14ac:dyDescent="0.25">
      <c r="B149" s="12"/>
      <c r="J149" s="33"/>
    </row>
    <row r="150" spans="2:10" x14ac:dyDescent="0.25">
      <c r="B150" s="12"/>
      <c r="J150" s="33"/>
    </row>
    <row r="151" spans="2:10" x14ac:dyDescent="0.25">
      <c r="B151" s="12"/>
      <c r="J151" s="33"/>
    </row>
    <row r="152" spans="2:10" x14ac:dyDescent="0.25">
      <c r="B152" s="12"/>
      <c r="J152" s="33"/>
    </row>
    <row r="153" spans="2:10" x14ac:dyDescent="0.25">
      <c r="B153" s="12"/>
      <c r="J153" s="33"/>
    </row>
    <row r="154" spans="2:10" x14ac:dyDescent="0.25">
      <c r="B154" s="12"/>
      <c r="J154" s="33"/>
    </row>
    <row r="155" spans="2:10" x14ac:dyDescent="0.25">
      <c r="B155" s="12"/>
      <c r="J155" s="33"/>
    </row>
    <row r="156" spans="2:10" x14ac:dyDescent="0.25">
      <c r="B156" s="12"/>
      <c r="J156" s="33"/>
    </row>
    <row r="157" spans="2:10" x14ac:dyDescent="0.25">
      <c r="B157" s="12"/>
      <c r="J157" s="33"/>
    </row>
    <row r="158" spans="2:10" x14ac:dyDescent="0.25">
      <c r="B158" s="12"/>
      <c r="J158" s="33"/>
    </row>
    <row r="159" spans="2:10" x14ac:dyDescent="0.25">
      <c r="B159" s="12"/>
      <c r="J159" s="33"/>
    </row>
    <row r="160" spans="2:10" x14ac:dyDescent="0.25">
      <c r="B160" s="12"/>
      <c r="J160" s="33"/>
    </row>
    <row r="161" spans="2:10" x14ac:dyDescent="0.25">
      <c r="B161" s="12"/>
      <c r="J161" s="33"/>
    </row>
    <row r="162" spans="2:10" x14ac:dyDescent="0.25">
      <c r="B162" s="12"/>
      <c r="J162" s="33"/>
    </row>
    <row r="163" spans="2:10" x14ac:dyDescent="0.25">
      <c r="B163" s="12"/>
      <c r="J163" s="33"/>
    </row>
    <row r="164" spans="2:10" x14ac:dyDescent="0.25">
      <c r="B164" s="12"/>
      <c r="J164" s="33"/>
    </row>
    <row r="165" spans="2:10" x14ac:dyDescent="0.25">
      <c r="B165" s="12"/>
      <c r="J165" s="33"/>
    </row>
    <row r="166" spans="2:10" x14ac:dyDescent="0.25">
      <c r="B166" s="12"/>
      <c r="J166" s="33"/>
    </row>
    <row r="167" spans="2:10" x14ac:dyDescent="0.25">
      <c r="B167" s="12"/>
      <c r="J167" s="33"/>
    </row>
    <row r="168" spans="2:10" x14ac:dyDescent="0.25">
      <c r="B168" s="12"/>
      <c r="J168" s="33"/>
    </row>
    <row r="169" spans="2:10" x14ac:dyDescent="0.25">
      <c r="B169" s="12"/>
      <c r="J169" s="33"/>
    </row>
    <row r="170" spans="2:10" x14ac:dyDescent="0.25">
      <c r="B170" s="12"/>
      <c r="J170" s="34"/>
    </row>
    <row r="171" spans="2:10" x14ac:dyDescent="0.25">
      <c r="B171" s="12"/>
    </row>
    <row r="172" spans="2:10" x14ac:dyDescent="0.25">
      <c r="B172" s="12"/>
    </row>
    <row r="173" spans="2:10" x14ac:dyDescent="0.25">
      <c r="B173" s="12"/>
    </row>
    <row r="174" spans="2:10" x14ac:dyDescent="0.25">
      <c r="B174" s="12"/>
    </row>
    <row r="175" spans="2:10" x14ac:dyDescent="0.25">
      <c r="B175" s="12"/>
    </row>
    <row r="176" spans="2:10" x14ac:dyDescent="0.25">
      <c r="B176" s="12"/>
    </row>
    <row r="177" spans="2:2" x14ac:dyDescent="0.25">
      <c r="B177" s="12"/>
    </row>
    <row r="178" spans="2:2" x14ac:dyDescent="0.25">
      <c r="B178" s="12"/>
    </row>
    <row r="179" spans="2:2" x14ac:dyDescent="0.25">
      <c r="B179" s="12"/>
    </row>
    <row r="180" spans="2:2" x14ac:dyDescent="0.25">
      <c r="B180" s="12"/>
    </row>
    <row r="181" spans="2:2" x14ac:dyDescent="0.25">
      <c r="B181" s="12"/>
    </row>
    <row r="182" spans="2:2" x14ac:dyDescent="0.25">
      <c r="B182" s="12"/>
    </row>
    <row r="183" spans="2:2" x14ac:dyDescent="0.25">
      <c r="B183" s="12"/>
    </row>
    <row r="184" spans="2:2" x14ac:dyDescent="0.25">
      <c r="B184" s="12"/>
    </row>
    <row r="185" spans="2:2" x14ac:dyDescent="0.25">
      <c r="B185" s="31"/>
    </row>
  </sheetData>
  <mergeCells count="9">
    <mergeCell ref="D5:E5"/>
    <mergeCell ref="F5:G5"/>
    <mergeCell ref="B6:C6"/>
    <mergeCell ref="B24:C24"/>
    <mergeCell ref="B15:C15"/>
    <mergeCell ref="D23:F23"/>
    <mergeCell ref="G23:I23"/>
    <mergeCell ref="D14:F14"/>
    <mergeCell ref="G14:I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variable</vt:lpstr>
      <vt:lpstr>Label</vt:lpstr>
      <vt:lpstr>Mean table</vt:lpstr>
      <vt:lpstr>Multiple comparison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Misael Rosales</dc:creator>
  <cp:lastModifiedBy>Dahee Kim</cp:lastModifiedBy>
  <dcterms:created xsi:type="dcterms:W3CDTF">2020-02-17T17:37:37Z</dcterms:created>
  <dcterms:modified xsi:type="dcterms:W3CDTF">2021-09-07T15:19:47Z</dcterms:modified>
</cp:coreProperties>
</file>