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a\Desktop\FILES\MAT-156\EXPO_EDO\"/>
    </mc:Choice>
  </mc:AlternateContent>
  <bookViews>
    <workbookView xWindow="0" yWindow="0" windowWidth="19200" windowHeight="8220"/>
  </bookViews>
  <sheets>
    <sheet name="Euler" sheetId="1" r:id="rId1"/>
    <sheet name="Heu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2" l="1"/>
  <c r="G72" i="2" s="1"/>
  <c r="D72" i="2"/>
  <c r="F72" i="2"/>
  <c r="H72" i="2"/>
  <c r="I72" i="2"/>
  <c r="C67" i="2"/>
  <c r="G67" i="2" s="1"/>
  <c r="D67" i="2"/>
  <c r="H67" i="2" s="1"/>
  <c r="I67" i="2" s="1"/>
  <c r="F67" i="2"/>
  <c r="C40" i="2"/>
  <c r="G40" i="2" s="1"/>
  <c r="D40" i="2"/>
  <c r="F40" i="2" s="1"/>
  <c r="C41" i="2"/>
  <c r="G41" i="2" s="1"/>
  <c r="C31" i="2"/>
  <c r="G31" i="2" s="1"/>
  <c r="G30" i="2"/>
  <c r="F30" i="2"/>
  <c r="D30" i="2"/>
  <c r="C30" i="2"/>
  <c r="I29" i="2"/>
  <c r="H29" i="2"/>
  <c r="G29" i="2"/>
  <c r="F29" i="2"/>
  <c r="E29" i="2"/>
  <c r="D29" i="2"/>
  <c r="C68" i="1"/>
  <c r="C69" i="1" s="1"/>
  <c r="C70" i="1" s="1"/>
  <c r="D68" i="1"/>
  <c r="C60" i="1"/>
  <c r="C61" i="1" s="1"/>
  <c r="C62" i="1" s="1"/>
  <c r="C63" i="1" s="1"/>
  <c r="C64" i="1" s="1"/>
  <c r="C65" i="1" s="1"/>
  <c r="C66" i="1" s="1"/>
  <c r="C67" i="1" s="1"/>
  <c r="D60" i="1"/>
  <c r="F60" i="1" s="1"/>
  <c r="C51" i="1"/>
  <c r="C52" i="1" s="1"/>
  <c r="C53" i="1" s="1"/>
  <c r="C54" i="1" s="1"/>
  <c r="C55" i="1" s="1"/>
  <c r="C56" i="1" s="1"/>
  <c r="C57" i="1" s="1"/>
  <c r="C58" i="1" s="1"/>
  <c r="C59" i="1" s="1"/>
  <c r="D51" i="1"/>
  <c r="D52" i="1" s="1"/>
  <c r="F51" i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D38" i="1"/>
  <c r="D39" i="1" s="1"/>
  <c r="F38" i="1"/>
  <c r="F27" i="1"/>
  <c r="D28" i="1" s="1"/>
  <c r="F28" i="1" s="1"/>
  <c r="D29" i="1" s="1"/>
  <c r="F29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D27" i="1"/>
  <c r="D68" i="2" l="1"/>
  <c r="C68" i="2"/>
  <c r="C42" i="2"/>
  <c r="H40" i="2"/>
  <c r="I40" i="2" s="1"/>
  <c r="D41" i="2" s="1"/>
  <c r="H30" i="2"/>
  <c r="I30" i="2" s="1"/>
  <c r="D31" i="2" s="1"/>
  <c r="C32" i="2"/>
  <c r="F68" i="1"/>
  <c r="D69" i="1" s="1"/>
  <c r="D61" i="1"/>
  <c r="F52" i="1"/>
  <c r="D53" i="1"/>
  <c r="F39" i="1"/>
  <c r="D40" i="1"/>
  <c r="D30" i="1"/>
  <c r="G68" i="2" l="1"/>
  <c r="C69" i="2"/>
  <c r="F68" i="2"/>
  <c r="D69" i="2" s="1"/>
  <c r="H68" i="2"/>
  <c r="I68" i="2" s="1"/>
  <c r="F41" i="2"/>
  <c r="H41" i="2"/>
  <c r="I41" i="2" s="1"/>
  <c r="D42" i="2" s="1"/>
  <c r="C43" i="2"/>
  <c r="G42" i="2"/>
  <c r="F31" i="2"/>
  <c r="H31" i="2" s="1"/>
  <c r="I31" i="2" s="1"/>
  <c r="D32" i="2" s="1"/>
  <c r="G32" i="2"/>
  <c r="C33" i="2"/>
  <c r="F69" i="1"/>
  <c r="D70" i="1"/>
  <c r="F61" i="1"/>
  <c r="D62" i="1" s="1"/>
  <c r="F53" i="1"/>
  <c r="D54" i="1"/>
  <c r="F40" i="1"/>
  <c r="D41" i="1" s="1"/>
  <c r="F30" i="1"/>
  <c r="D31" i="1" s="1"/>
  <c r="F69" i="2" l="1"/>
  <c r="G69" i="2"/>
  <c r="C70" i="2"/>
  <c r="F42" i="2"/>
  <c r="H42" i="2" s="1"/>
  <c r="I42" i="2" s="1"/>
  <c r="C44" i="2"/>
  <c r="G43" i="2"/>
  <c r="F32" i="2"/>
  <c r="H32" i="2" s="1"/>
  <c r="I32" i="2" s="1"/>
  <c r="D33" i="2" s="1"/>
  <c r="C34" i="2"/>
  <c r="G33" i="2"/>
  <c r="F70" i="1"/>
  <c r="F62" i="1"/>
  <c r="D63" i="1" s="1"/>
  <c r="F54" i="1"/>
  <c r="D55" i="1"/>
  <c r="F41" i="1"/>
  <c r="D42" i="1" s="1"/>
  <c r="F31" i="1"/>
  <c r="D32" i="1" s="1"/>
  <c r="H69" i="2" l="1"/>
  <c r="I69" i="2" s="1"/>
  <c r="D70" i="2" s="1"/>
  <c r="G70" i="2"/>
  <c r="C71" i="2"/>
  <c r="G71" i="2" s="1"/>
  <c r="G44" i="2"/>
  <c r="C45" i="2"/>
  <c r="D43" i="2"/>
  <c r="F33" i="2"/>
  <c r="H33" i="2" s="1"/>
  <c r="I33" i="2" s="1"/>
  <c r="G34" i="2"/>
  <c r="C35" i="2"/>
  <c r="F63" i="1"/>
  <c r="D64" i="1"/>
  <c r="F55" i="1"/>
  <c r="D56" i="1" s="1"/>
  <c r="F42" i="1"/>
  <c r="D43" i="1" s="1"/>
  <c r="F32" i="1"/>
  <c r="D33" i="1"/>
  <c r="F70" i="2" l="1"/>
  <c r="D71" i="2" s="1"/>
  <c r="H70" i="2"/>
  <c r="I70" i="2" s="1"/>
  <c r="F43" i="2"/>
  <c r="D44" i="2" s="1"/>
  <c r="H43" i="2"/>
  <c r="I43" i="2" s="1"/>
  <c r="G45" i="2"/>
  <c r="C46" i="2"/>
  <c r="D34" i="2"/>
  <c r="G35" i="2"/>
  <c r="C36" i="2"/>
  <c r="F64" i="1"/>
  <c r="D65" i="1" s="1"/>
  <c r="F56" i="1"/>
  <c r="D57" i="1" s="1"/>
  <c r="F43" i="1"/>
  <c r="D44" i="1" s="1"/>
  <c r="F33" i="1"/>
  <c r="D34" i="1" s="1"/>
  <c r="F71" i="2" l="1"/>
  <c r="H71" i="2" s="1"/>
  <c r="I71" i="2" s="1"/>
  <c r="F44" i="2"/>
  <c r="H44" i="2"/>
  <c r="I44" i="2" s="1"/>
  <c r="D45" i="2" s="1"/>
  <c r="C47" i="2"/>
  <c r="G46" i="2"/>
  <c r="F34" i="2"/>
  <c r="H34" i="2"/>
  <c r="I34" i="2" s="1"/>
  <c r="C37" i="2"/>
  <c r="G36" i="2"/>
  <c r="F65" i="1"/>
  <c r="D66" i="1" s="1"/>
  <c r="F57" i="1"/>
  <c r="D58" i="1" s="1"/>
  <c r="F44" i="1"/>
  <c r="D45" i="1"/>
  <c r="F34" i="1"/>
  <c r="D35" i="1" s="1"/>
  <c r="F45" i="2" l="1"/>
  <c r="H45" i="2"/>
  <c r="I45" i="2" s="1"/>
  <c r="D46" i="2" s="1"/>
  <c r="C48" i="2"/>
  <c r="G47" i="2"/>
  <c r="D35" i="2"/>
  <c r="C38" i="2"/>
  <c r="G37" i="2"/>
  <c r="F66" i="1"/>
  <c r="D67" i="1" s="1"/>
  <c r="F67" i="1" s="1"/>
  <c r="F58" i="1"/>
  <c r="D59" i="1" s="1"/>
  <c r="F59" i="1" s="1"/>
  <c r="F45" i="1"/>
  <c r="D46" i="1"/>
  <c r="F35" i="1"/>
  <c r="D36" i="1"/>
  <c r="F46" i="2" l="1"/>
  <c r="H46" i="2" s="1"/>
  <c r="I46" i="2" s="1"/>
  <c r="G48" i="2"/>
  <c r="C49" i="2"/>
  <c r="G38" i="2"/>
  <c r="C39" i="2"/>
  <c r="G39" i="2" s="1"/>
  <c r="F35" i="2"/>
  <c r="H35" i="2" s="1"/>
  <c r="I35" i="2" s="1"/>
  <c r="D36" i="2" s="1"/>
  <c r="F46" i="1"/>
  <c r="D47" i="1"/>
  <c r="F36" i="1"/>
  <c r="D37" i="1" s="1"/>
  <c r="F37" i="1" s="1"/>
  <c r="G49" i="2" l="1"/>
  <c r="C50" i="2"/>
  <c r="D47" i="2"/>
  <c r="F36" i="2"/>
  <c r="H36" i="2" s="1"/>
  <c r="I36" i="2" s="1"/>
  <c r="D37" i="2"/>
  <c r="F37" i="2" s="1"/>
  <c r="F47" i="1"/>
  <c r="D48" i="1" s="1"/>
  <c r="F47" i="2" l="1"/>
  <c r="C51" i="2"/>
  <c r="G50" i="2"/>
  <c r="H37" i="2"/>
  <c r="I37" i="2" s="1"/>
  <c r="D38" i="2" s="1"/>
  <c r="F48" i="1"/>
  <c r="D49" i="1"/>
  <c r="D48" i="2" l="1"/>
  <c r="C52" i="2"/>
  <c r="G51" i="2"/>
  <c r="H47" i="2"/>
  <c r="I47" i="2" s="1"/>
  <c r="F38" i="2"/>
  <c r="H38" i="2" s="1"/>
  <c r="I38" i="2" s="1"/>
  <c r="D39" i="2" s="1"/>
  <c r="F39" i="2" s="1"/>
  <c r="H39" i="2" s="1"/>
  <c r="I39" i="2" s="1"/>
  <c r="F49" i="1"/>
  <c r="D50" i="1"/>
  <c r="F50" i="1" s="1"/>
  <c r="F48" i="2" l="1"/>
  <c r="H48" i="2" s="1"/>
  <c r="I48" i="2" s="1"/>
  <c r="G52" i="2"/>
  <c r="C53" i="2"/>
  <c r="G53" i="2" l="1"/>
  <c r="C54" i="2"/>
  <c r="D49" i="2"/>
  <c r="F49" i="2" l="1"/>
  <c r="H49" i="2"/>
  <c r="I49" i="2" s="1"/>
  <c r="D50" i="2" s="1"/>
  <c r="C55" i="2"/>
  <c r="G54" i="2"/>
  <c r="F50" i="2" l="1"/>
  <c r="H50" i="2" s="1"/>
  <c r="I50" i="2" s="1"/>
  <c r="C56" i="2"/>
  <c r="G55" i="2"/>
  <c r="G56" i="2" l="1"/>
  <c r="C57" i="2"/>
  <c r="D51" i="2"/>
  <c r="F51" i="2" l="1"/>
  <c r="D52" i="2" s="1"/>
  <c r="H51" i="2"/>
  <c r="I51" i="2" s="1"/>
  <c r="G57" i="2"/>
  <c r="C58" i="2"/>
  <c r="F52" i="2" l="1"/>
  <c r="H52" i="2"/>
  <c r="I52" i="2" s="1"/>
  <c r="D53" i="2"/>
  <c r="G58" i="2"/>
  <c r="C59" i="2"/>
  <c r="F53" i="2" l="1"/>
  <c r="D54" i="2" s="1"/>
  <c r="H53" i="2"/>
  <c r="I53" i="2" s="1"/>
  <c r="C60" i="2"/>
  <c r="G59" i="2"/>
  <c r="F54" i="2" l="1"/>
  <c r="H54" i="2" s="1"/>
  <c r="I54" i="2" s="1"/>
  <c r="G60" i="2"/>
  <c r="C61" i="2"/>
  <c r="G61" i="2" l="1"/>
  <c r="C62" i="2"/>
  <c r="D55" i="2"/>
  <c r="G62" i="2" l="1"/>
  <c r="C63" i="2"/>
  <c r="F55" i="2"/>
  <c r="D56" i="2" s="1"/>
  <c r="H55" i="2"/>
  <c r="I55" i="2" s="1"/>
  <c r="F56" i="2" l="1"/>
  <c r="D57" i="2" s="1"/>
  <c r="H56" i="2"/>
  <c r="I56" i="2" s="1"/>
  <c r="C64" i="2"/>
  <c r="G63" i="2"/>
  <c r="F57" i="2" l="1"/>
  <c r="H57" i="2"/>
  <c r="I57" i="2" s="1"/>
  <c r="D58" i="2"/>
  <c r="G64" i="2"/>
  <c r="C65" i="2"/>
  <c r="G65" i="2" l="1"/>
  <c r="C66" i="2"/>
  <c r="G66" i="2" s="1"/>
  <c r="F58" i="2"/>
  <c r="H58" i="2" l="1"/>
  <c r="I58" i="2" s="1"/>
  <c r="D59" i="2" s="1"/>
  <c r="F59" i="2" l="1"/>
  <c r="D60" i="2" s="1"/>
  <c r="H59" i="2"/>
  <c r="I59" i="2" s="1"/>
  <c r="F60" i="2" l="1"/>
  <c r="H60" i="2" l="1"/>
  <c r="I60" i="2" s="1"/>
  <c r="D61" i="2" s="1"/>
  <c r="F61" i="2" l="1"/>
  <c r="H61" i="2" s="1"/>
  <c r="I61" i="2" s="1"/>
  <c r="D62" i="2" l="1"/>
  <c r="H62" i="2" l="1"/>
  <c r="I62" i="2" s="1"/>
  <c r="D63" i="2"/>
  <c r="F62" i="2"/>
  <c r="F63" i="2" l="1"/>
  <c r="D64" i="2" s="1"/>
  <c r="H63" i="2"/>
  <c r="I63" i="2" s="1"/>
  <c r="F64" i="2" l="1"/>
  <c r="H64" i="2"/>
  <c r="I64" i="2" s="1"/>
  <c r="D65" i="2" s="1"/>
  <c r="F65" i="2" l="1"/>
  <c r="H65" i="2" l="1"/>
  <c r="I65" i="2" s="1"/>
  <c r="D66" i="2" s="1"/>
  <c r="F66" i="2" l="1"/>
  <c r="H66" i="2" s="1"/>
  <c r="I66" i="2" s="1"/>
</calcChain>
</file>

<file path=xl/sharedStrings.xml><?xml version="1.0" encoding="utf-8"?>
<sst xmlns="http://schemas.openxmlformats.org/spreadsheetml/2006/main" count="36" uniqueCount="22">
  <si>
    <t>EULER</t>
  </si>
  <si>
    <t>m =</t>
  </si>
  <si>
    <t>v_0 =</t>
  </si>
  <si>
    <t>µ =</t>
  </si>
  <si>
    <t xml:space="preserve">c_d = </t>
  </si>
  <si>
    <t xml:space="preserve">h = </t>
  </si>
  <si>
    <t>t</t>
  </si>
  <si>
    <t>y</t>
  </si>
  <si>
    <t>h</t>
  </si>
  <si>
    <t>t_0 =</t>
  </si>
  <si>
    <t>v</t>
  </si>
  <si>
    <t>f(v, t)</t>
  </si>
  <si>
    <t>f(v, t) = - µg - (c_d/m)v^2</t>
  </si>
  <si>
    <t>g =</t>
  </si>
  <si>
    <t>El vehículo no se detiene por completo.</t>
  </si>
  <si>
    <t>El vehículo se detuvo por completo.</t>
  </si>
  <si>
    <t>HEUN</t>
  </si>
  <si>
    <t>z</t>
  </si>
  <si>
    <t>ti + h</t>
  </si>
  <si>
    <t>vi + h * f(vi, ti)</t>
  </si>
  <si>
    <t>f(y, z)</t>
  </si>
  <si>
    <t>v1 = v0+h/2 * (f(t0, y0) + f(y, z))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</si>
</sst>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Montserrat"/>
    </font>
    <font>
      <i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2" borderId="2" xfId="0" applyFont="1" applyFill="1" applyBorder="1"/>
    <xf numFmtId="0" fontId="1" fillId="0" borderId="2" xfId="0" applyFont="1" applyBorder="1"/>
    <xf numFmtId="0" fontId="3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3" borderId="1" xfId="0" applyFont="1" applyFill="1" applyBorder="1"/>
    <xf numFmtId="0" fontId="4" fillId="0" borderId="0" xfId="0" applyFont="1"/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3" xfId="0" applyFont="1" applyBorder="1"/>
    <xf numFmtId="0" fontId="0" fillId="0" borderId="0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Euler!$C$27:$C$70</c:f>
              <c:numCache>
                <c:formatCode>General</c:formatCode>
                <c:ptCount val="4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</c:numCache>
            </c:numRef>
          </c:xVal>
          <c:yVal>
            <c:numRef>
              <c:f>Euler!$D$27:$D$70</c:f>
              <c:numCache>
                <c:formatCode>General</c:formatCode>
                <c:ptCount val="44"/>
                <c:pt idx="0">
                  <c:v>30</c:v>
                </c:pt>
                <c:pt idx="1">
                  <c:v>29.291499999999999</c:v>
                </c:pt>
                <c:pt idx="2">
                  <c:v>28.584050200693749</c:v>
                </c:pt>
                <c:pt idx="3">
                  <c:v>27.877624002546856</c:v>
                </c:pt>
                <c:pt idx="4">
                  <c:v>27.172194954546171</c:v>
                </c:pt>
                <c:pt idx="5">
                  <c:v>26.467736750079975</c:v>
                </c:pt>
                <c:pt idx="6">
                  <c:v>25.764223222863187</c:v>
                </c:pt>
                <c:pt idx="7">
                  <c:v>25.06162834290625</c:v>
                </c:pt>
                <c:pt idx="8">
                  <c:v>24.3599262125263</c:v>
                </c:pt>
                <c:pt idx="9">
                  <c:v>23.659091062399305</c:v>
                </c:pt>
                <c:pt idx="10">
                  <c:v>22.959097247651833</c:v>
                </c:pt>
                <c:pt idx="11">
                  <c:v>22.259919243991156</c:v>
                </c:pt>
                <c:pt idx="12">
                  <c:v>21.561531643872431</c:v>
                </c:pt>
                <c:pt idx="13">
                  <c:v>20.863909152701687</c:v>
                </c:pt>
                <c:pt idx="14">
                  <c:v>20.167026585073383</c:v>
                </c:pt>
                <c:pt idx="15">
                  <c:v>19.470858861041307</c:v>
                </c:pt>
                <c:pt idx="16">
                  <c:v>18.775381002421643</c:v>
                </c:pt>
                <c:pt idx="17">
                  <c:v>18.080568129126991</c:v>
                </c:pt>
                <c:pt idx="18">
                  <c:v>17.386395455530192</c:v>
                </c:pt>
                <c:pt idx="19">
                  <c:v>16.692838286856791</c:v>
                </c:pt>
                <c:pt idx="20">
                  <c:v>15.999872015605012</c:v>
                </c:pt>
                <c:pt idx="21">
                  <c:v>15.307472117992118</c:v>
                </c:pt>
                <c:pt idx="22">
                  <c:v>14.61561415042604</c:v>
                </c:pt>
                <c:pt idx="23">
                  <c:v>13.924273746001187</c:v>
                </c:pt>
                <c:pt idx="24">
                  <c:v>13.233426611017348</c:v>
                </c:pt>
                <c:pt idx="25">
                  <c:v>12.543048521520619</c:v>
                </c:pt>
                <c:pt idx="26">
                  <c:v>11.853115319865289</c:v>
                </c:pt>
                <c:pt idx="27">
                  <c:v>11.163602911295637</c:v>
                </c:pt>
                <c:pt idx="28">
                  <c:v>10.47448726054661</c:v>
                </c:pt>
                <c:pt idx="29">
                  <c:v>9.7857443884623265</c:v>
                </c:pt>
                <c:pt idx="30">
                  <c:v>9.0973503686314174</c:v>
                </c:pt>
                <c:pt idx="31">
                  <c:v>8.4092813240381759</c:v>
                </c:pt>
                <c:pt idx="32">
                  <c:v>7.7215134237285055</c:v>
                </c:pt>
                <c:pt idx="33">
                  <c:v>7.0340228794896849</c:v>
                </c:pt>
                <c:pt idx="34">
                  <c:v>6.3467859425429554</c:v>
                </c:pt>
                <c:pt idx="35">
                  <c:v>5.6597789002479439</c:v>
                </c:pt>
                <c:pt idx="36">
                  <c:v>4.972978072817952</c:v>
                </c:pt>
                <c:pt idx="37">
                  <c:v>4.2863598100451341</c:v>
                </c:pt>
                <c:pt idx="38">
                  <c:v>3.5999004880346046</c:v>
                </c:pt>
                <c:pt idx="39">
                  <c:v>2.9135765059465109</c:v>
                </c:pt>
                <c:pt idx="40">
                  <c:v>2.2273642827451106</c:v>
                </c:pt>
                <c:pt idx="41">
                  <c:v>1.5412402539539092</c:v>
                </c:pt>
                <c:pt idx="42">
                  <c:v>0.85518086841589891</c:v>
                </c:pt>
                <c:pt idx="43">
                  <c:v>0.16916258505795623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9-4CEE-B28F-53534D298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18623"/>
        <c:axId val="949792159"/>
      </c:scatterChart>
      <c:valAx>
        <c:axId val="78081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9792159"/>
        <c:crosses val="autoZero"/>
        <c:crossBetween val="midCat"/>
      </c:valAx>
      <c:valAx>
        <c:axId val="9497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081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Heun!$C$29:$C$72</c:f>
              <c:numCache>
                <c:formatCode>General</c:formatCode>
                <c:ptCount val="4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</c:numCache>
            </c:numRef>
          </c:xVal>
          <c:yVal>
            <c:numRef>
              <c:f>Heun!$D$29:$D$72</c:f>
              <c:numCache>
                <c:formatCode>General</c:formatCode>
                <c:ptCount val="44"/>
                <c:pt idx="0">
                  <c:v>30</c:v>
                </c:pt>
                <c:pt idx="1">
                  <c:v>29.292025100346876</c:v>
                </c:pt>
                <c:pt idx="2">
                  <c:v>28.585086342401201</c:v>
                </c:pt>
                <c:pt idx="3">
                  <c:v>27.879157257775312</c:v>
                </c:pt>
                <c:pt idx="4">
                  <c:v>27.174211522799446</c:v>
                </c:pt>
                <c:pt idx="5">
                  <c:v>26.470222954454773</c:v>
                </c:pt>
                <c:pt idx="6">
                  <c:v>25.767165506349741</c:v>
                </c:pt>
                <c:pt idx="7">
                  <c:v>25.065013264738457</c:v>
                </c:pt>
                <c:pt idx="8">
                  <c:v>24.363740444579719</c:v>
                </c:pt>
                <c:pt idx="9">
                  <c:v>23.663321385635403</c:v>
                </c:pt>
                <c:pt idx="10">
                  <c:v>22.963730548606936</c:v>
                </c:pt>
                <c:pt idx="11">
                  <c:v>22.264942511308568</c:v>
                </c:pt>
                <c:pt idx="12">
                  <c:v>21.56693196487619</c:v>
                </c:pt>
                <c:pt idx="13">
                  <c:v>20.869673710010492</c:v>
                </c:pt>
                <c:pt idx="14">
                  <c:v>20.173142653253212</c:v>
                </c:pt>
                <c:pt idx="15">
                  <c:v>19.477313803295324</c:v>
                </c:pt>
                <c:pt idx="16">
                  <c:v>18.782162267315957</c:v>
                </c:pt>
                <c:pt idx="17">
                  <c:v>18.087663247350882</c:v>
                </c:pt>
                <c:pt idx="18">
                  <c:v>17.393792036689447</c:v>
                </c:pt>
                <c:pt idx="19">
                  <c:v>16.700524016298797</c:v>
                </c:pt>
                <c:pt idx="20">
                  <c:v>16.007834651274283</c:v>
                </c:pt>
                <c:pt idx="21">
                  <c:v>15.315699487314943</c:v>
                </c:pt>
                <c:pt idx="22">
                  <c:v>14.624094147222968</c:v>
                </c:pt>
                <c:pt idx="23">
                  <c:v>13.932994327426078</c:v>
                </c:pt>
                <c:pt idx="24">
                  <c:v>13.242375794521733</c:v>
                </c:pt>
                <c:pt idx="25">
                  <c:v>12.552214381842123</c:v>
                </c:pt>
                <c:pt idx="26">
                  <c:v>11.862485986038902</c:v>
                </c:pt>
                <c:pt idx="27">
                  <c:v>11.173166563686618</c:v>
                </c:pt>
                <c:pt idx="28">
                  <c:v>10.484232127903814</c:v>
                </c:pt>
                <c:pt idx="29">
                  <c:v>9.7956587449907992</c:v>
                </c:pt>
                <c:pt idx="30">
                  <c:v>9.1074225310830546</c:v>
                </c:pt>
                <c:pt idx="31">
                  <c:v>8.4194996488192935</c:v>
                </c:pt>
                <c:pt idx="32">
                  <c:v>7.7318663040231783</c:v>
                </c:pt>
                <c:pt idx="33">
                  <c:v>7.0444987423977041</c:v>
                </c:pt>
                <c:pt idx="34">
                  <c:v>6.3573732462312691</c:v>
                </c:pt>
                <c:pt idx="35">
                  <c:v>5.6704661311144609</c:v>
                </c:pt>
                <c:pt idx="36">
                  <c:v>4.9837537426665861</c:v>
                </c:pt>
                <c:pt idx="37">
                  <c:v>4.2972124532709852</c:v>
                </c:pt>
                <c:pt idx="38">
                  <c:v>3.6108186588181654</c:v>
                </c:pt>
                <c:pt idx="39">
                  <c:v>2.9245487754558011</c:v>
                </c:pt>
                <c:pt idx="40">
                  <c:v>2.2383792363446502</c:v>
                </c:pt>
                <c:pt idx="41">
                  <c:v>1.5522864884194338</c:v>
                </c:pt>
                <c:pt idx="42">
                  <c:v>0.86624698915373544</c:v>
                </c:pt>
                <c:pt idx="43">
                  <c:v>0.18023720332797355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C-4173-A1B8-DC8C04F5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91807"/>
        <c:axId val="961293055"/>
      </c:scatterChart>
      <c:valAx>
        <c:axId val="96129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1293055"/>
        <c:crosses val="autoZero"/>
        <c:crossBetween val="midCat"/>
      </c:valAx>
      <c:valAx>
        <c:axId val="9612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129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10</xdr:col>
      <xdr:colOff>572324</xdr:colOff>
      <xdr:row>23</xdr:row>
      <xdr:rowOff>180975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318"/>
        <a:stretch/>
      </xdr:blipFill>
      <xdr:spPr>
        <a:xfrm>
          <a:off x="2286000" y="542925"/>
          <a:ext cx="5906324" cy="4181475"/>
        </a:xfrm>
        <a:prstGeom prst="rect">
          <a:avLst/>
        </a:prstGeom>
      </xdr:spPr>
    </xdr:pic>
    <xdr:clientData/>
  </xdr:twoCellAnchor>
  <xdr:twoCellAnchor>
    <xdr:from>
      <xdr:col>3</xdr:col>
      <xdr:colOff>723900</xdr:colOff>
      <xdr:row>70</xdr:row>
      <xdr:rowOff>247650</xdr:rowOff>
    </xdr:from>
    <xdr:to>
      <xdr:col>9</xdr:col>
      <xdr:colOff>723900</xdr:colOff>
      <xdr:row>84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10</xdr:col>
      <xdr:colOff>29399</xdr:colOff>
      <xdr:row>24</xdr:row>
      <xdr:rowOff>133954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523875"/>
          <a:ext cx="5906324" cy="4324954"/>
        </a:xfrm>
        <a:prstGeom prst="rect">
          <a:avLst/>
        </a:prstGeom>
      </xdr:spPr>
    </xdr:pic>
    <xdr:clientData/>
  </xdr:twoCellAnchor>
  <xdr:twoCellAnchor>
    <xdr:from>
      <xdr:col>3</xdr:col>
      <xdr:colOff>276225</xdr:colOff>
      <xdr:row>73</xdr:row>
      <xdr:rowOff>171450</xdr:rowOff>
    </xdr:from>
    <xdr:to>
      <xdr:col>8</xdr:col>
      <xdr:colOff>495300</xdr:colOff>
      <xdr:row>88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2"/>
  <sheetViews>
    <sheetView tabSelected="1" topLeftCell="A74" workbookViewId="0">
      <selection activeCell="L78" sqref="L78"/>
    </sheetView>
  </sheetViews>
  <sheetFormatPr baseColWidth="10" defaultRowHeight="15" x14ac:dyDescent="0.25"/>
  <sheetData>
    <row r="2" spans="2:2" ht="27.75" x14ac:dyDescent="0.5">
      <c r="B2" s="1" t="s">
        <v>0</v>
      </c>
    </row>
    <row r="25" spans="3:12" ht="21" x14ac:dyDescent="0.35">
      <c r="K25" s="4" t="s">
        <v>13</v>
      </c>
      <c r="L25" s="4">
        <v>9.8000000000000007</v>
      </c>
    </row>
    <row r="26" spans="3:12" ht="21" x14ac:dyDescent="0.35">
      <c r="C26" s="2" t="s">
        <v>6</v>
      </c>
      <c r="D26" s="2" t="s">
        <v>10</v>
      </c>
      <c r="E26" s="5" t="s">
        <v>8</v>
      </c>
      <c r="F26" s="2" t="s">
        <v>11</v>
      </c>
      <c r="K26" s="4" t="s">
        <v>1</v>
      </c>
      <c r="L26" s="4">
        <v>1200</v>
      </c>
    </row>
    <row r="27" spans="3:12" ht="21" x14ac:dyDescent="0.35">
      <c r="C27" s="3">
        <v>0</v>
      </c>
      <c r="D27" s="3">
        <f>+L27</f>
        <v>30</v>
      </c>
      <c r="E27" s="6">
        <v>0.1</v>
      </c>
      <c r="F27" s="3">
        <f>+-$L$29*$L$25-($L$30/$L$26)*(D27)^2</f>
        <v>-7.085</v>
      </c>
      <c r="K27" s="4" t="s">
        <v>2</v>
      </c>
      <c r="L27" s="4">
        <v>30</v>
      </c>
    </row>
    <row r="28" spans="3:12" ht="21" x14ac:dyDescent="0.35">
      <c r="C28" s="3">
        <f>+C27+$E$27</f>
        <v>0.1</v>
      </c>
      <c r="D28" s="3">
        <f>+D27+$E$27*F27</f>
        <v>29.291499999999999</v>
      </c>
      <c r="E28" s="4"/>
      <c r="F28" s="3">
        <f>+-$L$29*$L$25-($L$30/$L$26)*(D28)^2</f>
        <v>-7.0744979930625007</v>
      </c>
      <c r="K28" s="4" t="s">
        <v>9</v>
      </c>
      <c r="L28" s="4">
        <v>0</v>
      </c>
    </row>
    <row r="29" spans="3:12" ht="21" x14ac:dyDescent="0.35">
      <c r="C29" s="3">
        <f t="shared" ref="C29:C37" si="0">+C28+$E$27</f>
        <v>0.2</v>
      </c>
      <c r="D29" s="3">
        <f t="shared" ref="D29:D37" si="1">+D28+$E$27*F28</f>
        <v>28.584050200693749</v>
      </c>
      <c r="E29" s="4"/>
      <c r="F29" s="3">
        <f t="shared" ref="F29:F37" si="2">+-$L$29*$L$25-($L$30/$L$26)*(D29)^2</f>
        <v>-7.0642619814689454</v>
      </c>
      <c r="K29" s="4" t="s">
        <v>3</v>
      </c>
      <c r="L29" s="4">
        <v>0.7</v>
      </c>
    </row>
    <row r="30" spans="3:12" ht="21" x14ac:dyDescent="0.35">
      <c r="C30" s="3">
        <f t="shared" si="0"/>
        <v>0.30000000000000004</v>
      </c>
      <c r="D30" s="3">
        <f t="shared" si="1"/>
        <v>27.877624002546856</v>
      </c>
      <c r="E30" s="4"/>
      <c r="F30" s="3">
        <f t="shared" si="2"/>
        <v>-7.0542904800068449</v>
      </c>
      <c r="K30" s="4" t="s">
        <v>4</v>
      </c>
      <c r="L30" s="4">
        <v>0.3</v>
      </c>
    </row>
    <row r="31" spans="3:12" ht="21" x14ac:dyDescent="0.35">
      <c r="C31" s="3">
        <f t="shared" si="0"/>
        <v>0.4</v>
      </c>
      <c r="D31" s="3">
        <f t="shared" si="1"/>
        <v>27.172194954546171</v>
      </c>
      <c r="E31" s="4"/>
      <c r="F31" s="3">
        <f t="shared" si="2"/>
        <v>-7.0445820446619667</v>
      </c>
      <c r="K31" s="4" t="s">
        <v>5</v>
      </c>
      <c r="L31" s="4">
        <v>0.1</v>
      </c>
    </row>
    <row r="32" spans="3:12" ht="21" x14ac:dyDescent="0.35">
      <c r="C32" s="3">
        <f t="shared" si="0"/>
        <v>0.5</v>
      </c>
      <c r="D32" s="3">
        <f t="shared" si="1"/>
        <v>26.467736750079975</v>
      </c>
      <c r="E32" s="4"/>
      <c r="F32" s="3">
        <f t="shared" si="2"/>
        <v>-7.0351352721678841</v>
      </c>
    </row>
    <row r="33" spans="3:10" ht="21" x14ac:dyDescent="0.35">
      <c r="C33" s="3">
        <f t="shared" si="0"/>
        <v>0.6</v>
      </c>
      <c r="D33" s="3">
        <f t="shared" si="1"/>
        <v>25.764223222863187</v>
      </c>
      <c r="E33" s="4"/>
      <c r="F33" s="3">
        <f t="shared" si="2"/>
        <v>-7.025948799569381</v>
      </c>
      <c r="J33" s="7" t="s">
        <v>12</v>
      </c>
    </row>
    <row r="34" spans="3:10" ht="21" x14ac:dyDescent="0.35">
      <c r="C34" s="3">
        <f t="shared" si="0"/>
        <v>0.7</v>
      </c>
      <c r="D34" s="3">
        <f t="shared" si="1"/>
        <v>25.06162834290625</v>
      </c>
      <c r="E34" s="4"/>
      <c r="F34" s="3">
        <f t="shared" si="2"/>
        <v>-7.0170213037994911</v>
      </c>
    </row>
    <row r="35" spans="3:10" ht="21" x14ac:dyDescent="0.35">
      <c r="C35" s="3">
        <f t="shared" si="0"/>
        <v>0.79999999999999993</v>
      </c>
      <c r="D35" s="3">
        <f t="shared" si="1"/>
        <v>24.3599262125263</v>
      </c>
      <c r="E35" s="4"/>
      <c r="F35" s="3">
        <f t="shared" si="2"/>
        <v>-7.0083515012699316</v>
      </c>
    </row>
    <row r="36" spans="3:10" ht="21" x14ac:dyDescent="0.35">
      <c r="C36" s="10">
        <f t="shared" si="0"/>
        <v>0.89999999999999991</v>
      </c>
      <c r="D36" s="10">
        <f t="shared" si="1"/>
        <v>23.659091062399305</v>
      </c>
      <c r="E36" s="4"/>
      <c r="F36" s="3">
        <f t="shared" si="2"/>
        <v>-6.999938147474726</v>
      </c>
      <c r="H36" s="4" t="s">
        <v>14</v>
      </c>
    </row>
    <row r="37" spans="3:10" ht="21" x14ac:dyDescent="0.35">
      <c r="C37" s="3">
        <f t="shared" si="0"/>
        <v>0.99999999999999989</v>
      </c>
      <c r="D37" s="3">
        <f t="shared" si="1"/>
        <v>22.959097247651833</v>
      </c>
      <c r="E37" s="4"/>
      <c r="F37" s="3">
        <f t="shared" si="2"/>
        <v>-6.9917800366067837</v>
      </c>
    </row>
    <row r="38" spans="3:10" ht="21" x14ac:dyDescent="0.35">
      <c r="C38" s="3">
        <f t="shared" ref="C38:C51" si="3">+C37+$E$27</f>
        <v>1.0999999999999999</v>
      </c>
      <c r="D38" s="3">
        <f t="shared" ref="D38:D51" si="4">+D37+$E$27*F37</f>
        <v>22.259919243991156</v>
      </c>
      <c r="E38" s="4"/>
      <c r="F38" s="3">
        <f t="shared" ref="F38:F51" si="5">+-$L$29*$L$25-($L$30/$L$26)*(D38)^2</f>
        <v>-6.9838760011872525</v>
      </c>
    </row>
    <row r="39" spans="3:10" ht="21" x14ac:dyDescent="0.35">
      <c r="C39" s="3">
        <f t="shared" si="3"/>
        <v>1.2</v>
      </c>
      <c r="D39" s="3">
        <f t="shared" si="4"/>
        <v>21.561531643872431</v>
      </c>
      <c r="E39" s="4"/>
      <c r="F39" s="3">
        <f t="shared" si="5"/>
        <v>-6.976224911707428</v>
      </c>
    </row>
    <row r="40" spans="3:10" ht="21" x14ac:dyDescent="0.35">
      <c r="C40" s="3">
        <f t="shared" si="3"/>
        <v>1.3</v>
      </c>
      <c r="D40" s="3">
        <f t="shared" si="4"/>
        <v>20.863909152701687</v>
      </c>
      <c r="E40" s="4"/>
      <c r="F40" s="3">
        <f t="shared" si="5"/>
        <v>-6.9688256762830481</v>
      </c>
    </row>
    <row r="41" spans="3:10" ht="21" x14ac:dyDescent="0.35">
      <c r="C41" s="3">
        <f t="shared" si="3"/>
        <v>1.4000000000000001</v>
      </c>
      <c r="D41" s="3">
        <f t="shared" si="4"/>
        <v>20.167026585073383</v>
      </c>
      <c r="E41" s="4"/>
      <c r="F41" s="3">
        <f t="shared" si="5"/>
        <v>-6.9616772403207641</v>
      </c>
    </row>
    <row r="42" spans="3:10" ht="21" x14ac:dyDescent="0.35">
      <c r="C42" s="3">
        <f t="shared" si="3"/>
        <v>1.5000000000000002</v>
      </c>
      <c r="D42" s="3">
        <f t="shared" si="4"/>
        <v>19.470858861041307</v>
      </c>
      <c r="E42" s="4"/>
      <c r="F42" s="3">
        <f t="shared" si="5"/>
        <v>-6.9547785861966478</v>
      </c>
    </row>
    <row r="43" spans="3:10" ht="21" x14ac:dyDescent="0.35">
      <c r="C43" s="3">
        <f t="shared" si="3"/>
        <v>1.6000000000000003</v>
      </c>
      <c r="D43" s="3">
        <f t="shared" si="4"/>
        <v>18.775381002421643</v>
      </c>
      <c r="E43" s="4"/>
      <c r="F43" s="3">
        <f t="shared" si="5"/>
        <v>-6.9481287329465244</v>
      </c>
    </row>
    <row r="44" spans="3:10" ht="21" x14ac:dyDescent="0.35">
      <c r="C44" s="3">
        <f t="shared" si="3"/>
        <v>1.7000000000000004</v>
      </c>
      <c r="D44" s="3">
        <f t="shared" si="4"/>
        <v>18.080568129126991</v>
      </c>
      <c r="E44" s="4"/>
      <c r="F44" s="3">
        <f t="shared" si="5"/>
        <v>-6.9417267359680013</v>
      </c>
    </row>
    <row r="45" spans="3:10" ht="21" x14ac:dyDescent="0.35">
      <c r="C45" s="3">
        <f t="shared" si="3"/>
        <v>1.8000000000000005</v>
      </c>
      <c r="D45" s="3">
        <f t="shared" si="4"/>
        <v>17.386395455530192</v>
      </c>
      <c r="E45" s="4"/>
      <c r="F45" s="3">
        <f t="shared" si="5"/>
        <v>-6.9355716867340202</v>
      </c>
    </row>
    <row r="46" spans="3:10" ht="21" x14ac:dyDescent="0.35">
      <c r="C46" s="3">
        <f t="shared" si="3"/>
        <v>1.9000000000000006</v>
      </c>
      <c r="D46" s="3">
        <f t="shared" si="4"/>
        <v>16.692838286856791</v>
      </c>
      <c r="E46" s="4"/>
      <c r="F46" s="3">
        <f t="shared" si="5"/>
        <v>-6.9296627125177883</v>
      </c>
    </row>
    <row r="47" spans="3:10" ht="21" x14ac:dyDescent="0.35">
      <c r="C47" s="3">
        <f t="shared" si="3"/>
        <v>2.0000000000000004</v>
      </c>
      <c r="D47" s="3">
        <f t="shared" si="4"/>
        <v>15.999872015605012</v>
      </c>
      <c r="E47" s="4"/>
      <c r="F47" s="3">
        <f t="shared" si="5"/>
        <v>-6.9239989761289351</v>
      </c>
    </row>
    <row r="48" spans="3:10" ht="21" x14ac:dyDescent="0.35">
      <c r="C48" s="3">
        <f t="shared" si="3"/>
        <v>2.1000000000000005</v>
      </c>
      <c r="D48" s="3">
        <f t="shared" si="4"/>
        <v>15.307472117992118</v>
      </c>
      <c r="E48" s="4"/>
      <c r="F48" s="3">
        <f t="shared" si="5"/>
        <v>-6.9185796756607765</v>
      </c>
    </row>
    <row r="49" spans="3:6" ht="21" x14ac:dyDescent="0.35">
      <c r="C49" s="3">
        <f t="shared" si="3"/>
        <v>2.2000000000000006</v>
      </c>
      <c r="D49" s="3">
        <f t="shared" si="4"/>
        <v>14.61561415042604</v>
      </c>
      <c r="E49" s="4"/>
      <c r="F49" s="3">
        <f t="shared" si="5"/>
        <v>-6.9134040442485336</v>
      </c>
    </row>
    <row r="50" spans="3:6" ht="21" x14ac:dyDescent="0.35">
      <c r="C50" s="3">
        <f t="shared" si="3"/>
        <v>2.3000000000000007</v>
      </c>
      <c r="D50" s="3">
        <f t="shared" si="4"/>
        <v>13.924273746001187</v>
      </c>
      <c r="E50" s="4"/>
      <c r="F50" s="3">
        <f t="shared" si="5"/>
        <v>-6.9084713498383952</v>
      </c>
    </row>
    <row r="51" spans="3:6" ht="21" x14ac:dyDescent="0.35">
      <c r="C51" s="3">
        <f t="shared" si="3"/>
        <v>2.4000000000000008</v>
      </c>
      <c r="D51" s="3">
        <f t="shared" si="4"/>
        <v>13.233426611017348</v>
      </c>
      <c r="E51" s="4"/>
      <c r="F51" s="3">
        <f t="shared" si="5"/>
        <v>-6.9037808949672961</v>
      </c>
    </row>
    <row r="52" spans="3:6" ht="21" x14ac:dyDescent="0.35">
      <c r="C52" s="3">
        <f t="shared" ref="C52:C70" si="6">+C51+$E$27</f>
        <v>2.5000000000000009</v>
      </c>
      <c r="D52" s="3">
        <f t="shared" ref="D52:D70" si="7">+D51+$E$27*F51</f>
        <v>12.543048521520619</v>
      </c>
      <c r="E52" s="4"/>
      <c r="F52" s="3">
        <f t="shared" ref="F52:F70" si="8">+-$L$29*$L$25-($L$30/$L$26)*(D52)^2</f>
        <v>-6.8993320165533056</v>
      </c>
    </row>
    <row r="53" spans="3:6" ht="21" x14ac:dyDescent="0.35">
      <c r="C53" s="3">
        <f t="shared" si="6"/>
        <v>2.600000000000001</v>
      </c>
      <c r="D53" s="3">
        <f t="shared" si="7"/>
        <v>11.853115319865289</v>
      </c>
      <c r="E53" s="4"/>
      <c r="F53" s="3">
        <f t="shared" si="8"/>
        <v>-6.8951240856965068</v>
      </c>
    </row>
    <row r="54" spans="3:6" ht="21" x14ac:dyDescent="0.35">
      <c r="C54" s="3">
        <f t="shared" si="6"/>
        <v>2.7000000000000011</v>
      </c>
      <c r="D54" s="3">
        <f t="shared" si="7"/>
        <v>11.163602911295637</v>
      </c>
      <c r="E54" s="4"/>
      <c r="F54" s="3">
        <f t="shared" si="8"/>
        <v>-6.8911565074902725</v>
      </c>
    </row>
    <row r="55" spans="3:6" ht="21" x14ac:dyDescent="0.35">
      <c r="C55" s="3">
        <f t="shared" si="6"/>
        <v>2.8000000000000012</v>
      </c>
      <c r="D55" s="3">
        <f t="shared" si="7"/>
        <v>10.47448726054661</v>
      </c>
      <c r="E55" s="4"/>
      <c r="F55" s="3">
        <f t="shared" si="8"/>
        <v>-6.8874287208428386</v>
      </c>
    </row>
    <row r="56" spans="3:6" ht="21" x14ac:dyDescent="0.35">
      <c r="C56" s="3">
        <f t="shared" si="6"/>
        <v>2.9000000000000012</v>
      </c>
      <c r="D56" s="3">
        <f t="shared" si="7"/>
        <v>9.7857443884623265</v>
      </c>
      <c r="E56" s="4"/>
      <c r="F56" s="3">
        <f t="shared" si="8"/>
        <v>-6.8839401983090811</v>
      </c>
    </row>
    <row r="57" spans="3:6" ht="21" x14ac:dyDescent="0.35">
      <c r="C57" s="3">
        <f t="shared" si="6"/>
        <v>3.0000000000000013</v>
      </c>
      <c r="D57" s="3">
        <f t="shared" si="7"/>
        <v>9.0973503686314174</v>
      </c>
      <c r="E57" s="4"/>
      <c r="F57" s="3">
        <f t="shared" si="8"/>
        <v>-6.8806904459324096</v>
      </c>
    </row>
    <row r="58" spans="3:6" ht="21" x14ac:dyDescent="0.35">
      <c r="C58" s="3">
        <f t="shared" si="6"/>
        <v>3.1000000000000014</v>
      </c>
      <c r="D58" s="3">
        <f t="shared" si="7"/>
        <v>8.4092813240381759</v>
      </c>
      <c r="E58" s="4"/>
      <c r="F58" s="3">
        <f t="shared" si="8"/>
        <v>-6.8776790030967048</v>
      </c>
    </row>
    <row r="59" spans="3:6" ht="21" x14ac:dyDescent="0.35">
      <c r="C59" s="3">
        <f t="shared" si="6"/>
        <v>3.2000000000000015</v>
      </c>
      <c r="D59" s="3">
        <f t="shared" si="7"/>
        <v>7.7215134237285055</v>
      </c>
      <c r="E59" s="4"/>
      <c r="F59" s="3">
        <f t="shared" si="8"/>
        <v>-6.8749054423882052</v>
      </c>
    </row>
    <row r="60" spans="3:6" ht="21" x14ac:dyDescent="0.35">
      <c r="C60" s="3">
        <f t="shared" si="6"/>
        <v>3.3000000000000016</v>
      </c>
      <c r="D60" s="3">
        <f t="shared" si="7"/>
        <v>7.0340228794896849</v>
      </c>
      <c r="E60" s="4"/>
      <c r="F60" s="3">
        <f t="shared" si="8"/>
        <v>-6.8723693694672967</v>
      </c>
    </row>
    <row r="61" spans="3:6" ht="21" x14ac:dyDescent="0.35">
      <c r="C61" s="3">
        <f t="shared" si="6"/>
        <v>3.4000000000000017</v>
      </c>
      <c r="D61" s="3">
        <f t="shared" si="7"/>
        <v>6.3467859425429554</v>
      </c>
      <c r="E61" s="4"/>
      <c r="F61" s="3">
        <f t="shared" si="8"/>
        <v>-6.8700704229501159</v>
      </c>
    </row>
    <row r="62" spans="3:6" ht="21" x14ac:dyDescent="0.35">
      <c r="C62" s="3">
        <f t="shared" si="6"/>
        <v>3.5000000000000018</v>
      </c>
      <c r="D62" s="3">
        <f t="shared" si="7"/>
        <v>5.6597789002479439</v>
      </c>
      <c r="E62" s="4"/>
      <c r="F62" s="3">
        <f t="shared" si="8"/>
        <v>-6.8680082742999229</v>
      </c>
    </row>
    <row r="63" spans="3:6" ht="21" x14ac:dyDescent="0.35">
      <c r="C63" s="3">
        <f t="shared" si="6"/>
        <v>3.6000000000000019</v>
      </c>
      <c r="D63" s="3">
        <f t="shared" si="7"/>
        <v>4.972978072817952</v>
      </c>
      <c r="E63" s="4"/>
      <c r="F63" s="3">
        <f t="shared" si="8"/>
        <v>-6.8661826277281826</v>
      </c>
    </row>
    <row r="64" spans="3:6" ht="21" x14ac:dyDescent="0.35">
      <c r="C64" s="3">
        <f t="shared" si="6"/>
        <v>3.700000000000002</v>
      </c>
      <c r="D64" s="3">
        <f t="shared" si="7"/>
        <v>4.2863598100451341</v>
      </c>
      <c r="E64" s="4"/>
      <c r="F64" s="3">
        <f t="shared" si="8"/>
        <v>-6.8645932201052933</v>
      </c>
    </row>
    <row r="65" spans="3:8" ht="21" x14ac:dyDescent="0.35">
      <c r="C65" s="3">
        <f t="shared" si="6"/>
        <v>3.800000000000002</v>
      </c>
      <c r="D65" s="3">
        <f t="shared" si="7"/>
        <v>3.5999004880346046</v>
      </c>
      <c r="E65" s="4"/>
      <c r="F65" s="3">
        <f t="shared" si="8"/>
        <v>-6.8632398208809384</v>
      </c>
    </row>
    <row r="66" spans="3:8" ht="21" x14ac:dyDescent="0.35">
      <c r="C66" s="3">
        <f t="shared" si="6"/>
        <v>3.9000000000000021</v>
      </c>
      <c r="D66" s="3">
        <f t="shared" si="7"/>
        <v>2.9135765059465109</v>
      </c>
      <c r="E66" s="4"/>
      <c r="F66" s="3">
        <f t="shared" si="8"/>
        <v>-6.8621222320140012</v>
      </c>
    </row>
    <row r="67" spans="3:8" ht="21" x14ac:dyDescent="0.35">
      <c r="C67" s="3">
        <f t="shared" si="6"/>
        <v>4.0000000000000018</v>
      </c>
      <c r="D67" s="3">
        <f t="shared" si="7"/>
        <v>2.2273642827451106</v>
      </c>
      <c r="E67" s="4"/>
      <c r="F67" s="3">
        <f t="shared" si="8"/>
        <v>-6.8612402879120129</v>
      </c>
    </row>
    <row r="68" spans="3:8" ht="21" x14ac:dyDescent="0.35">
      <c r="C68" s="3">
        <f t="shared" si="6"/>
        <v>4.1000000000000014</v>
      </c>
      <c r="D68" s="3">
        <f t="shared" si="7"/>
        <v>1.5412402539539092</v>
      </c>
      <c r="E68" s="4"/>
      <c r="F68" s="3">
        <f t="shared" si="8"/>
        <v>-6.8605938553801025</v>
      </c>
    </row>
    <row r="69" spans="3:8" ht="21" x14ac:dyDescent="0.35">
      <c r="C69" s="3">
        <f t="shared" si="6"/>
        <v>4.2000000000000011</v>
      </c>
      <c r="D69" s="3">
        <f t="shared" si="7"/>
        <v>0.85518086841589891</v>
      </c>
      <c r="E69" s="4"/>
      <c r="F69" s="3">
        <f t="shared" si="8"/>
        <v>-6.8601828335794268</v>
      </c>
    </row>
    <row r="70" spans="3:8" ht="21" x14ac:dyDescent="0.35">
      <c r="C70" s="10">
        <f t="shared" si="6"/>
        <v>4.3000000000000007</v>
      </c>
      <c r="D70" s="10">
        <f t="shared" si="7"/>
        <v>0.16916258505795623</v>
      </c>
      <c r="E70" s="9"/>
      <c r="F70" s="3">
        <f t="shared" si="8"/>
        <v>-6.8600071539950465</v>
      </c>
      <c r="H70" s="4" t="s">
        <v>15</v>
      </c>
    </row>
    <row r="71" spans="3:8" ht="21" x14ac:dyDescent="0.35">
      <c r="C71" s="9"/>
      <c r="D71" s="9"/>
      <c r="E71" s="9"/>
      <c r="F71" s="9"/>
    </row>
    <row r="72" spans="3:8" ht="21" x14ac:dyDescent="0.35">
      <c r="C72" s="9"/>
      <c r="D72" s="9"/>
      <c r="E72" s="9"/>
      <c r="F72" s="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4"/>
  <sheetViews>
    <sheetView workbookViewId="0">
      <selection activeCell="B72" sqref="B72"/>
    </sheetView>
  </sheetViews>
  <sheetFormatPr baseColWidth="10" defaultRowHeight="15" x14ac:dyDescent="0.25"/>
  <cols>
    <col min="8" max="8" width="19.5703125" bestFit="1" customWidth="1"/>
  </cols>
  <sheetData>
    <row r="2" spans="2:2" ht="26.25" x14ac:dyDescent="0.4">
      <c r="B2" s="11" t="s">
        <v>16</v>
      </c>
    </row>
    <row r="27" spans="3:14" ht="21" x14ac:dyDescent="0.35">
      <c r="C27" s="14"/>
      <c r="D27" s="14"/>
      <c r="E27" s="14"/>
      <c r="F27" s="14"/>
      <c r="G27" s="18" t="s">
        <v>17</v>
      </c>
      <c r="H27" s="18" t="s">
        <v>7</v>
      </c>
      <c r="I27" s="14"/>
      <c r="J27" s="12" t="s">
        <v>21</v>
      </c>
    </row>
    <row r="28" spans="3:14" ht="21" x14ac:dyDescent="0.35">
      <c r="C28" s="18" t="s">
        <v>6</v>
      </c>
      <c r="D28" s="18" t="s">
        <v>10</v>
      </c>
      <c r="E28" s="18" t="s">
        <v>8</v>
      </c>
      <c r="F28" s="18" t="s">
        <v>11</v>
      </c>
      <c r="G28" s="18" t="s">
        <v>18</v>
      </c>
      <c r="H28" s="18" t="s">
        <v>19</v>
      </c>
      <c r="I28" s="18" t="s">
        <v>20</v>
      </c>
      <c r="J28" s="12"/>
      <c r="L28" s="12"/>
      <c r="M28" s="14" t="s">
        <v>13</v>
      </c>
      <c r="N28" s="14">
        <v>9.8000000000000007</v>
      </c>
    </row>
    <row r="29" spans="3:14" ht="21" x14ac:dyDescent="0.35">
      <c r="C29" s="13">
        <v>0</v>
      </c>
      <c r="D29" s="13">
        <f>+N30</f>
        <v>30</v>
      </c>
      <c r="E29" s="13">
        <f>+N34</f>
        <v>0.1</v>
      </c>
      <c r="F29" s="13">
        <f>+-$N$32*$N$28-($N$33/$N$29)*(D29)^2</f>
        <v>-7.085</v>
      </c>
      <c r="G29" s="13">
        <f>+C29+$E$29</f>
        <v>0.1</v>
      </c>
      <c r="H29" s="13">
        <f>+D29+$E$29*F29</f>
        <v>29.291499999999999</v>
      </c>
      <c r="I29" s="13">
        <f>+-$N$32*$N$28-($N$33/$N$29)*(H29)^2</f>
        <v>-7.0744979930625007</v>
      </c>
      <c r="J29" s="12"/>
      <c r="L29" s="12"/>
      <c r="M29" s="14" t="s">
        <v>1</v>
      </c>
      <c r="N29" s="14">
        <v>1200</v>
      </c>
    </row>
    <row r="30" spans="3:14" ht="21" x14ac:dyDescent="0.35">
      <c r="C30" s="13">
        <f>+C29+$E$29</f>
        <v>0.1</v>
      </c>
      <c r="D30" s="13">
        <f>+D29+($E$29/2)*(F29+I29)</f>
        <v>29.292025100346876</v>
      </c>
      <c r="E30" s="8"/>
      <c r="F30" s="13">
        <f>+-$N$32*$N$28-($N$33/$N$29)*(D30)^2</f>
        <v>-7.0745056836198383</v>
      </c>
      <c r="G30" s="13">
        <f>+C30+$E$29</f>
        <v>0.2</v>
      </c>
      <c r="H30" s="13">
        <f>+D30+$E$29*F30</f>
        <v>28.584574531984892</v>
      </c>
      <c r="I30" s="13">
        <f>+-$N$32*$N$28-($N$33/$N$29)*(H30)^2</f>
        <v>-7.0642694752936501</v>
      </c>
      <c r="J30" s="12"/>
      <c r="L30" s="12"/>
      <c r="M30" s="14" t="s">
        <v>2</v>
      </c>
      <c r="N30" s="14">
        <v>30</v>
      </c>
    </row>
    <row r="31" spans="3:14" ht="21" x14ac:dyDescent="0.35">
      <c r="C31" s="13">
        <f t="shared" ref="C31:C38" si="0">+C30+$E$29</f>
        <v>0.2</v>
      </c>
      <c r="D31" s="13">
        <f t="shared" ref="D31:D38" si="1">+D30+($E$29/2)*(F30+I30)</f>
        <v>28.585086342401201</v>
      </c>
      <c r="E31" s="9"/>
      <c r="F31" s="13">
        <f t="shared" ref="F31:F38" si="2">+-$N$32*$N$28-($N$33/$N$29)*(D31)^2</f>
        <v>-7.0642767903006334</v>
      </c>
      <c r="G31" s="13">
        <f t="shared" ref="G31:G38" si="3">+C31+$E$29</f>
        <v>0.30000000000000004</v>
      </c>
      <c r="H31" s="13">
        <f t="shared" ref="H31:H38" si="4">+D31+$E$29*F31</f>
        <v>27.878658663371137</v>
      </c>
      <c r="I31" s="13">
        <f t="shared" ref="I31:I38" si="5">+-$N$32*$N$28-($N$33/$N$29)*(H31)^2</f>
        <v>-7.05430490221719</v>
      </c>
      <c r="J31" s="12"/>
      <c r="L31" s="12"/>
      <c r="M31" s="14" t="s">
        <v>9</v>
      </c>
      <c r="N31" s="14">
        <v>0</v>
      </c>
    </row>
    <row r="32" spans="3:14" ht="21" x14ac:dyDescent="0.35">
      <c r="C32" s="13">
        <f t="shared" si="0"/>
        <v>0.30000000000000004</v>
      </c>
      <c r="D32" s="13">
        <f t="shared" si="1"/>
        <v>27.879157257775312</v>
      </c>
      <c r="E32" s="9"/>
      <c r="F32" s="13">
        <f t="shared" si="2"/>
        <v>-7.054311852350942</v>
      </c>
      <c r="G32" s="13">
        <f t="shared" si="3"/>
        <v>0.4</v>
      </c>
      <c r="H32" s="13">
        <f t="shared" si="4"/>
        <v>27.173726072540216</v>
      </c>
      <c r="I32" s="13">
        <f t="shared" si="5"/>
        <v>-7.0446028471663631</v>
      </c>
      <c r="J32" s="12"/>
      <c r="L32" s="12"/>
      <c r="M32" s="14" t="s">
        <v>3</v>
      </c>
      <c r="N32" s="14">
        <v>0.7</v>
      </c>
    </row>
    <row r="33" spans="3:14" ht="21" x14ac:dyDescent="0.35">
      <c r="C33" s="13">
        <f t="shared" si="0"/>
        <v>0.4</v>
      </c>
      <c r="D33" s="13">
        <f t="shared" si="1"/>
        <v>27.174211522799446</v>
      </c>
      <c r="E33" s="9"/>
      <c r="F33" s="13">
        <f t="shared" si="2"/>
        <v>-7.0446094429714616</v>
      </c>
      <c r="G33" s="13">
        <f t="shared" si="3"/>
        <v>0.5</v>
      </c>
      <c r="H33" s="13">
        <f t="shared" si="4"/>
        <v>26.4697505785023</v>
      </c>
      <c r="I33" s="13">
        <f t="shared" si="5"/>
        <v>-7.0351619239220309</v>
      </c>
      <c r="J33" s="12"/>
      <c r="L33" s="12"/>
      <c r="M33" s="14" t="s">
        <v>4</v>
      </c>
      <c r="N33" s="14">
        <v>0.3</v>
      </c>
    </row>
    <row r="34" spans="3:14" ht="21" x14ac:dyDescent="0.35">
      <c r="C34" s="13">
        <f t="shared" si="0"/>
        <v>0.5</v>
      </c>
      <c r="D34" s="13">
        <f t="shared" si="1"/>
        <v>26.470222954454773</v>
      </c>
      <c r="E34" s="9"/>
      <c r="F34" s="13">
        <f t="shared" si="2"/>
        <v>-7.0351681758146363</v>
      </c>
      <c r="G34" s="13">
        <f t="shared" si="3"/>
        <v>0.6</v>
      </c>
      <c r="H34" s="13">
        <f t="shared" si="4"/>
        <v>25.76670613687331</v>
      </c>
      <c r="I34" s="13">
        <f t="shared" si="5"/>
        <v>-7.0259807862859969</v>
      </c>
      <c r="J34" s="12"/>
      <c r="L34" s="12"/>
      <c r="M34" s="14" t="s">
        <v>5</v>
      </c>
      <c r="N34" s="14">
        <v>0.1</v>
      </c>
    </row>
    <row r="35" spans="3:14" ht="21" x14ac:dyDescent="0.35">
      <c r="C35" s="13">
        <f t="shared" si="0"/>
        <v>0.6</v>
      </c>
      <c r="D35" s="13">
        <f t="shared" si="1"/>
        <v>25.767165506349741</v>
      </c>
      <c r="E35" s="9"/>
      <c r="F35" s="13">
        <f t="shared" si="2"/>
        <v>-7.025986704557905</v>
      </c>
      <c r="G35" s="13">
        <f t="shared" si="3"/>
        <v>0.7</v>
      </c>
      <c r="H35" s="13">
        <f t="shared" si="4"/>
        <v>25.064566835893949</v>
      </c>
      <c r="I35" s="13">
        <f t="shared" si="5"/>
        <v>-7.0170581276677488</v>
      </c>
      <c r="J35" s="14"/>
      <c r="L35" s="12"/>
      <c r="M35" s="12"/>
      <c r="N35" s="12"/>
    </row>
    <row r="36" spans="3:14" ht="21" x14ac:dyDescent="0.35">
      <c r="C36" s="13">
        <f t="shared" si="0"/>
        <v>0.7</v>
      </c>
      <c r="D36" s="13">
        <f t="shared" si="1"/>
        <v>25.065013264738457</v>
      </c>
      <c r="E36" s="9"/>
      <c r="F36" s="13">
        <f t="shared" si="2"/>
        <v>-7.0170637224903789</v>
      </c>
      <c r="G36" s="13">
        <f t="shared" si="3"/>
        <v>0.79999999999999993</v>
      </c>
      <c r="H36" s="13">
        <f t="shared" si="4"/>
        <v>24.363306892489419</v>
      </c>
      <c r="I36" s="13">
        <f t="shared" si="5"/>
        <v>-7.0083926806844064</v>
      </c>
      <c r="J36" s="12"/>
      <c r="L36" s="7" t="s">
        <v>12</v>
      </c>
      <c r="M36" s="12"/>
      <c r="N36" s="12"/>
    </row>
    <row r="37" spans="3:14" ht="21" x14ac:dyDescent="0.35">
      <c r="C37" s="13">
        <f t="shared" si="0"/>
        <v>0.79999999999999993</v>
      </c>
      <c r="D37" s="13">
        <f t="shared" si="1"/>
        <v>24.363740444579719</v>
      </c>
      <c r="E37" s="9"/>
      <c r="F37" s="13">
        <f t="shared" si="2"/>
        <v>-7.0083979621127126</v>
      </c>
      <c r="G37" s="13">
        <f t="shared" si="3"/>
        <v>0.89999999999999991</v>
      </c>
      <c r="H37" s="13">
        <f t="shared" si="4"/>
        <v>23.662900648368449</v>
      </c>
      <c r="I37" s="13">
        <f t="shared" si="5"/>
        <v>-6.9999832167736393</v>
      </c>
      <c r="J37" s="15"/>
    </row>
    <row r="38" spans="3:14" ht="21" x14ac:dyDescent="0.35">
      <c r="C38" s="10">
        <f t="shared" si="0"/>
        <v>0.89999999999999991</v>
      </c>
      <c r="D38" s="10">
        <f t="shared" si="1"/>
        <v>23.663321385635403</v>
      </c>
      <c r="E38" s="9"/>
      <c r="F38" s="13">
        <f t="shared" si="2"/>
        <v>-6.9999881947499674</v>
      </c>
      <c r="G38" s="13">
        <f t="shared" si="3"/>
        <v>0.99999999999999989</v>
      </c>
      <c r="H38" s="13">
        <f t="shared" si="4"/>
        <v>22.963322566160407</v>
      </c>
      <c r="I38" s="13">
        <f t="shared" si="5"/>
        <v>-6.9918285458193834</v>
      </c>
      <c r="J38" s="14" t="s">
        <v>14</v>
      </c>
    </row>
    <row r="39" spans="3:14" ht="21" x14ac:dyDescent="0.35">
      <c r="C39" s="13">
        <f>+C38+$E$29</f>
        <v>0.99999999999999989</v>
      </c>
      <c r="D39" s="13">
        <f>+D38+($E$29/2)*(F38+I38)</f>
        <v>22.963730548606936</v>
      </c>
      <c r="E39" s="9"/>
      <c r="F39" s="13">
        <f>+-$N$32*$N$28-($N$33/$N$29)*(D39)^2</f>
        <v>-6.9918332301772566</v>
      </c>
      <c r="G39" s="13">
        <f>+C39+$E$29</f>
        <v>1.0999999999999999</v>
      </c>
      <c r="H39" s="13">
        <f>+D39+$E$29*F39</f>
        <v>22.264547225589212</v>
      </c>
      <c r="I39" s="13">
        <f>+-$N$32*$N$28-($N$33/$N$29)*(H39)^2</f>
        <v>-6.9839275157901231</v>
      </c>
      <c r="J39" s="14"/>
    </row>
    <row r="40" spans="3:14" ht="21" x14ac:dyDescent="0.35">
      <c r="C40" s="13">
        <f t="shared" ref="C40:C66" si="6">+C39+$E$29</f>
        <v>1.0999999999999999</v>
      </c>
      <c r="D40" s="13">
        <f t="shared" ref="D40:D66" si="7">+D39+($E$29/2)*(F39+I39)</f>
        <v>22.264942511308568</v>
      </c>
      <c r="E40" s="9"/>
      <c r="F40" s="13">
        <f t="shared" ref="F40:F66" si="8">+-$N$32*$N$28-($N$33/$N$29)*(D40)^2</f>
        <v>-6.9839319162579692</v>
      </c>
      <c r="G40" s="13">
        <f t="shared" ref="G40:G66" si="9">+C40+$E$29</f>
        <v>1.2</v>
      </c>
      <c r="H40" s="13">
        <f t="shared" ref="H40:H66" si="10">+D40+$E$29*F40</f>
        <v>21.566549319682771</v>
      </c>
      <c r="I40" s="13">
        <f t="shared" ref="I40:I71" si="11">+-$N$32*$N$28-($N$33/$N$29)*(H40)^2</f>
        <v>-6.9762790123895773</v>
      </c>
    </row>
    <row r="41" spans="3:14" ht="21" x14ac:dyDescent="0.35">
      <c r="C41" s="13">
        <f t="shared" si="6"/>
        <v>1.2</v>
      </c>
      <c r="D41" s="13">
        <f t="shared" si="7"/>
        <v>21.56693196487619</v>
      </c>
      <c r="E41" s="9"/>
      <c r="F41" s="13">
        <f t="shared" si="8"/>
        <v>-6.9762831385943995</v>
      </c>
      <c r="G41" s="13">
        <f t="shared" si="9"/>
        <v>1.3</v>
      </c>
      <c r="H41" s="13">
        <f t="shared" si="10"/>
        <v>20.86930365101675</v>
      </c>
      <c r="I41" s="13">
        <f t="shared" si="11"/>
        <v>-6.9688819587195852</v>
      </c>
    </row>
    <row r="42" spans="3:14" ht="21" x14ac:dyDescent="0.35">
      <c r="C42" s="13">
        <f t="shared" si="6"/>
        <v>1.3</v>
      </c>
      <c r="D42" s="13">
        <f t="shared" si="7"/>
        <v>20.869673710010492</v>
      </c>
      <c r="E42" s="9"/>
      <c r="F42" s="13">
        <f t="shared" si="8"/>
        <v>-6.9688858201905761</v>
      </c>
      <c r="G42" s="13">
        <f t="shared" si="9"/>
        <v>1.4000000000000001</v>
      </c>
      <c r="H42" s="13">
        <f t="shared" si="10"/>
        <v>20.172785127991435</v>
      </c>
      <c r="I42" s="13">
        <f t="shared" si="11"/>
        <v>-6.9617353149550283</v>
      </c>
    </row>
    <row r="43" spans="3:14" ht="21" x14ac:dyDescent="0.35">
      <c r="C43" s="13">
        <f t="shared" si="6"/>
        <v>1.4000000000000001</v>
      </c>
      <c r="D43" s="13">
        <f t="shared" si="7"/>
        <v>20.173142653253212</v>
      </c>
      <c r="E43" s="9"/>
      <c r="F43" s="13">
        <f t="shared" si="8"/>
        <v>-6.9617389211271261</v>
      </c>
      <c r="G43" s="13">
        <f t="shared" si="9"/>
        <v>1.5000000000000002</v>
      </c>
      <c r="H43" s="13">
        <f t="shared" si="10"/>
        <v>19.476968761140498</v>
      </c>
      <c r="I43" s="13">
        <f t="shared" si="11"/>
        <v>-6.9548380780306109</v>
      </c>
    </row>
    <row r="44" spans="3:14" ht="21" x14ac:dyDescent="0.35">
      <c r="C44" s="13">
        <f t="shared" si="6"/>
        <v>1.5000000000000002</v>
      </c>
      <c r="D44" s="13">
        <f t="shared" si="7"/>
        <v>19.477313803295324</v>
      </c>
      <c r="E44" s="9"/>
      <c r="F44" s="13">
        <f t="shared" si="8"/>
        <v>-6.9548414382480104</v>
      </c>
      <c r="G44" s="13">
        <f t="shared" si="9"/>
        <v>1.6000000000000003</v>
      </c>
      <c r="H44" s="13">
        <f t="shared" si="10"/>
        <v>18.781829659470525</v>
      </c>
      <c r="I44" s="13">
        <f t="shared" si="11"/>
        <v>-6.9481892813393422</v>
      </c>
    </row>
    <row r="45" spans="3:14" ht="21" x14ac:dyDescent="0.35">
      <c r="C45" s="13">
        <f t="shared" si="6"/>
        <v>1.6000000000000003</v>
      </c>
      <c r="D45" s="13">
        <f t="shared" si="7"/>
        <v>18.782162267315957</v>
      </c>
      <c r="E45" s="9"/>
      <c r="F45" s="13">
        <f t="shared" si="8"/>
        <v>-6.948192404858947</v>
      </c>
      <c r="G45" s="13">
        <f t="shared" si="9"/>
        <v>1.7000000000000004</v>
      </c>
      <c r="H45" s="13">
        <f t="shared" si="10"/>
        <v>18.087343026830062</v>
      </c>
      <c r="I45" s="13">
        <f t="shared" si="11"/>
        <v>-6.9417879944425547</v>
      </c>
    </row>
    <row r="46" spans="3:14" ht="21" x14ac:dyDescent="0.35">
      <c r="C46" s="13">
        <f t="shared" si="6"/>
        <v>1.7000000000000004</v>
      </c>
      <c r="D46" s="13">
        <f t="shared" si="7"/>
        <v>18.087663247350882</v>
      </c>
      <c r="E46" s="9"/>
      <c r="F46" s="13">
        <f t="shared" si="8"/>
        <v>-6.9417908904373924</v>
      </c>
      <c r="G46" s="13">
        <f t="shared" si="9"/>
        <v>1.8000000000000005</v>
      </c>
      <c r="H46" s="13">
        <f t="shared" si="10"/>
        <v>17.393484158307142</v>
      </c>
      <c r="I46" s="13">
        <f t="shared" si="11"/>
        <v>-6.9356333227913209</v>
      </c>
    </row>
    <row r="47" spans="3:14" ht="21" x14ac:dyDescent="0.35">
      <c r="C47" s="13">
        <f t="shared" si="6"/>
        <v>1.8000000000000005</v>
      </c>
      <c r="D47" s="13">
        <f t="shared" si="7"/>
        <v>17.393792036689447</v>
      </c>
      <c r="E47" s="9"/>
      <c r="F47" s="13">
        <f t="shared" si="8"/>
        <v>-6.9356360003539006</v>
      </c>
      <c r="G47" s="13">
        <f t="shared" si="9"/>
        <v>1.9000000000000006</v>
      </c>
      <c r="H47" s="13">
        <f t="shared" si="10"/>
        <v>16.700228436654058</v>
      </c>
      <c r="I47" s="13">
        <f t="shared" si="11"/>
        <v>-6.9297244074591076</v>
      </c>
    </row>
    <row r="48" spans="3:14" ht="21" x14ac:dyDescent="0.35">
      <c r="C48" s="13">
        <f t="shared" si="6"/>
        <v>1.9000000000000006</v>
      </c>
      <c r="D48" s="13">
        <f t="shared" si="7"/>
        <v>16.700524016298797</v>
      </c>
      <c r="E48" s="9"/>
      <c r="F48" s="13">
        <f t="shared" si="8"/>
        <v>-6.9297268756047439</v>
      </c>
      <c r="G48" s="13">
        <f t="shared" si="9"/>
        <v>2.0000000000000004</v>
      </c>
      <c r="H48" s="13">
        <f t="shared" si="10"/>
        <v>16.007551328738323</v>
      </c>
      <c r="I48" s="13">
        <f t="shared" si="11"/>
        <v>-6.924060424885548</v>
      </c>
    </row>
    <row r="49" spans="3:9" ht="21" x14ac:dyDescent="0.35">
      <c r="C49" s="13">
        <f t="shared" si="6"/>
        <v>2.0000000000000004</v>
      </c>
      <c r="D49" s="13">
        <f t="shared" si="7"/>
        <v>16.007834651274283</v>
      </c>
      <c r="E49" s="9"/>
      <c r="F49" s="13">
        <f t="shared" si="8"/>
        <v>-6.9240626925556343</v>
      </c>
      <c r="G49" s="13">
        <f t="shared" si="9"/>
        <v>2.1000000000000005</v>
      </c>
      <c r="H49" s="13">
        <f t="shared" si="10"/>
        <v>15.31542838201872</v>
      </c>
      <c r="I49" s="13">
        <f t="shared" si="11"/>
        <v>-6.9186405866311862</v>
      </c>
    </row>
    <row r="50" spans="3:9" ht="21" x14ac:dyDescent="0.35">
      <c r="C50" s="13">
        <f t="shared" si="6"/>
        <v>2.1000000000000005</v>
      </c>
      <c r="D50" s="13">
        <f t="shared" si="7"/>
        <v>15.315699487314943</v>
      </c>
      <c r="E50" s="9"/>
      <c r="F50" s="13">
        <f t="shared" si="8"/>
        <v>-6.9186426626964348</v>
      </c>
      <c r="G50" s="13">
        <f t="shared" si="9"/>
        <v>2.2000000000000006</v>
      </c>
      <c r="H50" s="13">
        <f t="shared" si="10"/>
        <v>14.623835221045299</v>
      </c>
      <c r="I50" s="13">
        <f t="shared" si="11"/>
        <v>-6.9134641391430716</v>
      </c>
    </row>
    <row r="51" spans="3:9" ht="21" x14ac:dyDescent="0.35">
      <c r="C51" s="13">
        <f t="shared" si="6"/>
        <v>2.2000000000000006</v>
      </c>
      <c r="D51" s="13">
        <f t="shared" si="7"/>
        <v>14.624094147222968</v>
      </c>
      <c r="E51" s="9"/>
      <c r="F51" s="13">
        <f t="shared" si="8"/>
        <v>-6.9134660324067108</v>
      </c>
      <c r="G51" s="13">
        <f t="shared" si="9"/>
        <v>2.3000000000000007</v>
      </c>
      <c r="H51" s="13">
        <f t="shared" si="10"/>
        <v>13.932747543982297</v>
      </c>
      <c r="I51" s="13">
        <f t="shared" si="11"/>
        <v>-6.9085303635310868</v>
      </c>
    </row>
    <row r="52" spans="3:9" ht="21" x14ac:dyDescent="0.35">
      <c r="C52" s="13">
        <f t="shared" si="6"/>
        <v>2.3000000000000007</v>
      </c>
      <c r="D52" s="13">
        <f t="shared" si="7"/>
        <v>13.932994327426078</v>
      </c>
      <c r="E52" s="9"/>
      <c r="F52" s="13">
        <f t="shared" si="8"/>
        <v>-6.9085320827320222</v>
      </c>
      <c r="G52" s="13">
        <f t="shared" si="9"/>
        <v>2.4000000000000008</v>
      </c>
      <c r="H52" s="13">
        <f t="shared" si="10"/>
        <v>13.242141119152876</v>
      </c>
      <c r="I52" s="13">
        <f t="shared" si="11"/>
        <v>-6.9038385753548903</v>
      </c>
    </row>
    <row r="53" spans="3:9" ht="21" x14ac:dyDescent="0.35">
      <c r="C53" s="13">
        <f t="shared" si="6"/>
        <v>2.4000000000000008</v>
      </c>
      <c r="D53" s="13">
        <f t="shared" si="7"/>
        <v>13.242375794521733</v>
      </c>
      <c r="E53" s="9"/>
      <c r="F53" s="13">
        <f t="shared" si="8"/>
        <v>-6.9038401291708338</v>
      </c>
      <c r="G53" s="13">
        <f t="shared" si="9"/>
        <v>2.5000000000000009</v>
      </c>
      <c r="H53" s="13">
        <f t="shared" si="10"/>
        <v>12.551991781604649</v>
      </c>
      <c r="I53" s="13">
        <f t="shared" si="11"/>
        <v>-6.8993881244213684</v>
      </c>
    </row>
    <row r="54" spans="3:9" ht="21" x14ac:dyDescent="0.35">
      <c r="C54" s="13">
        <f t="shared" si="6"/>
        <v>2.5000000000000009</v>
      </c>
      <c r="D54" s="13">
        <f t="shared" si="7"/>
        <v>12.552214381842123</v>
      </c>
      <c r="E54" s="9"/>
      <c r="F54" s="13">
        <f t="shared" si="8"/>
        <v>-6.8993895214719316</v>
      </c>
      <c r="G54" s="13">
        <f t="shared" si="9"/>
        <v>2.600000000000001</v>
      </c>
      <c r="H54" s="13">
        <f t="shared" si="10"/>
        <v>11.862275429694931</v>
      </c>
      <c r="I54" s="13">
        <f t="shared" si="11"/>
        <v>-6.8951783945924863</v>
      </c>
    </row>
    <row r="55" spans="3:9" ht="21" x14ac:dyDescent="0.35">
      <c r="C55" s="13">
        <f t="shared" si="6"/>
        <v>2.600000000000001</v>
      </c>
      <c r="D55" s="13">
        <f t="shared" si="7"/>
        <v>11.862485986038902</v>
      </c>
      <c r="E55" s="9"/>
      <c r="F55" s="13">
        <f t="shared" si="8"/>
        <v>-6.8951796434422423</v>
      </c>
      <c r="G55" s="13">
        <f t="shared" si="9"/>
        <v>2.7000000000000011</v>
      </c>
      <c r="H55" s="13">
        <f t="shared" si="10"/>
        <v>11.172968021694677</v>
      </c>
      <c r="I55" s="13">
        <f t="shared" si="11"/>
        <v>-6.8912088036034529</v>
      </c>
    </row>
    <row r="56" spans="3:9" ht="21" x14ac:dyDescent="0.35">
      <c r="C56" s="13">
        <f t="shared" si="6"/>
        <v>2.7000000000000011</v>
      </c>
      <c r="D56" s="13">
        <f t="shared" si="7"/>
        <v>11.173166563686618</v>
      </c>
      <c r="E56" s="9"/>
      <c r="F56" s="13">
        <f t="shared" si="8"/>
        <v>-6.8912099127649711</v>
      </c>
      <c r="G56" s="13">
        <f t="shared" si="9"/>
        <v>2.8000000000000012</v>
      </c>
      <c r="H56" s="13">
        <f t="shared" si="10"/>
        <v>10.484045572410121</v>
      </c>
      <c r="I56" s="13">
        <f t="shared" si="11"/>
        <v>-6.8874788028910938</v>
      </c>
    </row>
    <row r="57" spans="3:9" ht="21" x14ac:dyDescent="0.35">
      <c r="C57" s="13">
        <f t="shared" si="6"/>
        <v>2.8000000000000012</v>
      </c>
      <c r="D57" s="13">
        <f t="shared" si="7"/>
        <v>10.484232127903814</v>
      </c>
      <c r="E57" s="9"/>
      <c r="F57" s="13">
        <f t="shared" si="8"/>
        <v>-6.8874797808279427</v>
      </c>
      <c r="G57" s="13">
        <f t="shared" si="9"/>
        <v>2.9000000000000012</v>
      </c>
      <c r="H57" s="13">
        <f t="shared" si="10"/>
        <v>9.7954841498210197</v>
      </c>
      <c r="I57" s="13">
        <f t="shared" si="11"/>
        <v>-6.8839878774323493</v>
      </c>
    </row>
    <row r="58" spans="3:9" ht="21" x14ac:dyDescent="0.35">
      <c r="C58" s="13">
        <f t="shared" si="6"/>
        <v>2.9000000000000012</v>
      </c>
      <c r="D58" s="13">
        <f t="shared" si="7"/>
        <v>9.7956587449907992</v>
      </c>
      <c r="E58" s="9"/>
      <c r="F58" s="13">
        <f t="shared" si="8"/>
        <v>-6.883988732562079</v>
      </c>
      <c r="G58" s="13">
        <f t="shared" si="9"/>
        <v>3.0000000000000013</v>
      </c>
      <c r="H58" s="13">
        <f t="shared" si="10"/>
        <v>9.1072598717345912</v>
      </c>
      <c r="I58" s="13">
        <f t="shared" si="11"/>
        <v>-6.8807355455928274</v>
      </c>
    </row>
    <row r="59" spans="3:9" ht="21" x14ac:dyDescent="0.35">
      <c r="C59" s="13">
        <f t="shared" si="6"/>
        <v>3.0000000000000013</v>
      </c>
      <c r="D59" s="13">
        <f t="shared" si="7"/>
        <v>9.1074225310830546</v>
      </c>
      <c r="E59" s="9"/>
      <c r="F59" s="13">
        <f t="shared" si="8"/>
        <v>-6.8807362862899204</v>
      </c>
      <c r="G59" s="13">
        <f t="shared" si="9"/>
        <v>3.1000000000000014</v>
      </c>
      <c r="H59" s="13">
        <f t="shared" si="10"/>
        <v>8.4193489024540629</v>
      </c>
      <c r="I59" s="13">
        <f t="shared" si="11"/>
        <v>-6.8777213589853137</v>
      </c>
    </row>
    <row r="60" spans="3:9" ht="21" x14ac:dyDescent="0.35">
      <c r="C60" s="13">
        <f t="shared" si="6"/>
        <v>3.1000000000000014</v>
      </c>
      <c r="D60" s="13">
        <f t="shared" si="7"/>
        <v>8.4194996488192935</v>
      </c>
      <c r="E60" s="9"/>
      <c r="F60" s="13">
        <f t="shared" si="8"/>
        <v>-6.8777219935841174</v>
      </c>
      <c r="G60" s="13">
        <f t="shared" si="9"/>
        <v>3.2000000000000015</v>
      </c>
      <c r="H60" s="13">
        <f t="shared" si="10"/>
        <v>7.7317274494608821</v>
      </c>
      <c r="I60" s="13">
        <f t="shared" si="11"/>
        <v>-6.8749449023381874</v>
      </c>
    </row>
    <row r="61" spans="3:9" ht="21" x14ac:dyDescent="0.35">
      <c r="C61" s="13">
        <f t="shared" si="6"/>
        <v>3.2000000000000015</v>
      </c>
      <c r="D61" s="13">
        <f t="shared" si="7"/>
        <v>7.7318663040231783</v>
      </c>
      <c r="E61" s="9"/>
      <c r="F61" s="13">
        <f t="shared" si="8"/>
        <v>-6.8749454391358222</v>
      </c>
      <c r="G61" s="13">
        <f t="shared" si="9"/>
        <v>3.3000000000000016</v>
      </c>
      <c r="H61" s="13">
        <f t="shared" si="10"/>
        <v>7.0443717601095965</v>
      </c>
      <c r="I61" s="13">
        <f t="shared" si="11"/>
        <v>-6.872405793373658</v>
      </c>
    </row>
    <row r="62" spans="3:9" ht="21" x14ac:dyDescent="0.35">
      <c r="C62" s="13">
        <f t="shared" si="6"/>
        <v>3.3000000000000016</v>
      </c>
      <c r="D62" s="13">
        <f t="shared" si="7"/>
        <v>7.0444987423977041</v>
      </c>
      <c r="E62" s="9"/>
      <c r="F62" s="13">
        <f t="shared" si="8"/>
        <v>-6.8724062406329107</v>
      </c>
      <c r="G62" s="13">
        <f t="shared" si="9"/>
        <v>3.4000000000000017</v>
      </c>
      <c r="H62" s="13">
        <f t="shared" si="10"/>
        <v>6.3572581183344132</v>
      </c>
      <c r="I62" s="13">
        <f t="shared" si="11"/>
        <v>-6.8701036826957829</v>
      </c>
    </row>
    <row r="63" spans="3:9" ht="21" x14ac:dyDescent="0.35">
      <c r="C63" s="13">
        <f t="shared" si="6"/>
        <v>3.4000000000000017</v>
      </c>
      <c r="D63" s="13">
        <f t="shared" si="7"/>
        <v>6.3573732462312691</v>
      </c>
      <c r="E63" s="9"/>
      <c r="F63" s="13">
        <f t="shared" si="8"/>
        <v>-6.870104048647975</v>
      </c>
      <c r="G63" s="13">
        <f t="shared" si="9"/>
        <v>3.5000000000000018</v>
      </c>
      <c r="H63" s="13">
        <f t="shared" si="10"/>
        <v>5.6703628413664715</v>
      </c>
      <c r="I63" s="13">
        <f t="shared" si="11"/>
        <v>-6.8680382536881881</v>
      </c>
    </row>
    <row r="64" spans="3:9" ht="21" x14ac:dyDescent="0.35">
      <c r="C64" s="13">
        <f t="shared" si="6"/>
        <v>3.5000000000000018</v>
      </c>
      <c r="D64" s="13">
        <f t="shared" si="7"/>
        <v>5.6704661311144609</v>
      </c>
      <c r="E64" s="9"/>
      <c r="F64" s="13">
        <f t="shared" si="8"/>
        <v>-6.8680385465360292</v>
      </c>
      <c r="G64" s="13">
        <f t="shared" si="9"/>
        <v>3.6000000000000019</v>
      </c>
      <c r="H64" s="13">
        <f t="shared" si="10"/>
        <v>4.9836622764608576</v>
      </c>
      <c r="I64" s="13">
        <f t="shared" si="11"/>
        <v>-6.866209222421455</v>
      </c>
    </row>
    <row r="65" spans="2:10" ht="21" x14ac:dyDescent="0.35">
      <c r="C65" s="13">
        <f t="shared" si="6"/>
        <v>3.6000000000000019</v>
      </c>
      <c r="D65" s="13">
        <f t="shared" si="7"/>
        <v>4.9837537426665861</v>
      </c>
      <c r="E65" s="9"/>
      <c r="F65" s="13">
        <f t="shared" si="8"/>
        <v>-6.866209450341886</v>
      </c>
      <c r="G65" s="13">
        <f t="shared" si="9"/>
        <v>3.700000000000002</v>
      </c>
      <c r="H65" s="13">
        <f t="shared" si="10"/>
        <v>4.297132797632397</v>
      </c>
      <c r="I65" s="13">
        <f t="shared" si="11"/>
        <v>-6.8646163375701219</v>
      </c>
    </row>
    <row r="66" spans="2:10" ht="21" x14ac:dyDescent="0.35">
      <c r="C66" s="13">
        <f t="shared" si="6"/>
        <v>3.700000000000002</v>
      </c>
      <c r="D66" s="13">
        <f t="shared" si="7"/>
        <v>4.2972124532709852</v>
      </c>
      <c r="E66" s="9"/>
      <c r="F66" s="13">
        <f t="shared" si="8"/>
        <v>-6.8646165087171367</v>
      </c>
      <c r="G66" s="13">
        <f t="shared" si="9"/>
        <v>3.800000000000002</v>
      </c>
      <c r="H66" s="13">
        <f t="shared" si="10"/>
        <v>3.6107508023992714</v>
      </c>
      <c r="I66" s="13">
        <f t="shared" si="11"/>
        <v>-6.8632593803392572</v>
      </c>
    </row>
    <row r="67" spans="2:10" ht="21" x14ac:dyDescent="0.35">
      <c r="C67" s="13">
        <f>+C66+$E$29</f>
        <v>3.800000000000002</v>
      </c>
      <c r="D67" s="13">
        <f>+D66+($E$29/2)*(F66+I66)</f>
        <v>3.6108186588181654</v>
      </c>
      <c r="E67" s="9"/>
      <c r="F67" s="13">
        <f>+-$N$32*$N$28-($N$33/$N$29)*(D67)^2</f>
        <v>-6.8632595028467174</v>
      </c>
      <c r="G67" s="13">
        <f>+C67+$E$29</f>
        <v>3.9000000000000021</v>
      </c>
      <c r="H67" s="13">
        <f>+D67+$E$29*F67</f>
        <v>2.9244927085334935</v>
      </c>
      <c r="I67" s="13">
        <f>+-$N$32*$N$28-($N$33/$N$29)*(H67)^2</f>
        <v>-6.8621381644005668</v>
      </c>
    </row>
    <row r="68" spans="2:10" ht="21" x14ac:dyDescent="0.35">
      <c r="C68" s="13">
        <f t="shared" ref="C68:C71" si="12">+C67+$E$29</f>
        <v>3.9000000000000021</v>
      </c>
      <c r="D68" s="13">
        <f t="shared" ref="D68:D71" si="13">+D67+($E$29/2)*(F67+I67)</f>
        <v>2.9245487754558011</v>
      </c>
      <c r="E68" s="9"/>
      <c r="F68" s="13">
        <f t="shared" ref="F68:F71" si="14">+-$N$32*$N$28-($N$33/$N$29)*(D68)^2</f>
        <v>-6.8621382463850056</v>
      </c>
      <c r="G68" s="13">
        <f t="shared" ref="G68:G71" si="15">+C68+$E$29</f>
        <v>4.0000000000000018</v>
      </c>
      <c r="H68" s="13">
        <f t="shared" ref="H68:H71" si="16">+D68+$E$29*F68</f>
        <v>2.2383349508173005</v>
      </c>
      <c r="I68" s="13">
        <f t="shared" si="11"/>
        <v>-6.8612525358380125</v>
      </c>
    </row>
    <row r="69" spans="2:10" ht="21" x14ac:dyDescent="0.35">
      <c r="C69" s="13">
        <f t="shared" si="12"/>
        <v>4.0000000000000018</v>
      </c>
      <c r="D69" s="13">
        <f t="shared" si="13"/>
        <v>2.2383792363446502</v>
      </c>
      <c r="E69" s="9"/>
      <c r="F69" s="13">
        <f t="shared" si="14"/>
        <v>-6.8612525854014255</v>
      </c>
      <c r="G69" s="13">
        <f t="shared" si="15"/>
        <v>4.1000000000000014</v>
      </c>
      <c r="H69" s="13">
        <f t="shared" si="16"/>
        <v>1.5522539778045075</v>
      </c>
      <c r="I69" s="13">
        <f t="shared" si="11"/>
        <v>-6.8606023731029024</v>
      </c>
    </row>
    <row r="70" spans="2:10" ht="21" x14ac:dyDescent="0.35">
      <c r="C70" s="13">
        <f t="shared" si="12"/>
        <v>4.1000000000000014</v>
      </c>
      <c r="D70" s="13">
        <f t="shared" si="13"/>
        <v>1.5522864884194338</v>
      </c>
      <c r="E70" s="9"/>
      <c r="F70" s="13">
        <f t="shared" si="14"/>
        <v>-6.8606023983355326</v>
      </c>
      <c r="G70" s="13">
        <f t="shared" si="15"/>
        <v>4.2000000000000011</v>
      </c>
      <c r="H70" s="13">
        <f t="shared" si="16"/>
        <v>0.86622624858588049</v>
      </c>
      <c r="I70" s="13">
        <f t="shared" si="11"/>
        <v>-6.8601875869784354</v>
      </c>
    </row>
    <row r="71" spans="2:10" ht="21" x14ac:dyDescent="0.35">
      <c r="C71" s="13">
        <f t="shared" si="12"/>
        <v>4.2000000000000011</v>
      </c>
      <c r="D71" s="13">
        <f t="shared" si="13"/>
        <v>0.86624698915373544</v>
      </c>
      <c r="E71" s="9"/>
      <c r="F71" s="13">
        <f t="shared" si="14"/>
        <v>-6.8601875959615546</v>
      </c>
      <c r="G71" s="13">
        <f t="shared" si="15"/>
        <v>4.3000000000000007</v>
      </c>
      <c r="H71" s="13">
        <f t="shared" si="16"/>
        <v>0.18022822955757989</v>
      </c>
      <c r="I71" s="13">
        <f t="shared" si="11"/>
        <v>-6.8600081205536823</v>
      </c>
    </row>
    <row r="72" spans="2:10" ht="21" x14ac:dyDescent="0.35">
      <c r="C72" s="10">
        <f>+C71+$E$29</f>
        <v>4.3000000000000007</v>
      </c>
      <c r="D72" s="10">
        <f>+D71+($E$29/2)*(F71+I71)</f>
        <v>0.18023720332797355</v>
      </c>
      <c r="E72" s="9"/>
      <c r="F72" s="13">
        <f>+-$N$32*$N$28-($N$33/$N$29)*(D72)^2</f>
        <v>-6.860008121362366</v>
      </c>
      <c r="G72" s="13">
        <f>+C72+$E$29</f>
        <v>4.4000000000000004</v>
      </c>
      <c r="H72" s="13">
        <f>+D72+$E$29*F72</f>
        <v>-0.5057636088082631</v>
      </c>
      <c r="I72" s="13">
        <f>+-$N$32*$N$28-($N$33/$N$29)*(H72)^2</f>
        <v>-6.8600639492069986</v>
      </c>
      <c r="J72" s="14" t="s">
        <v>15</v>
      </c>
    </row>
    <row r="73" spans="2:10" x14ac:dyDescent="0.25">
      <c r="B73" s="16"/>
      <c r="C73" s="17"/>
      <c r="D73" s="17"/>
      <c r="E73" s="16"/>
      <c r="F73" s="17"/>
      <c r="G73" s="17"/>
      <c r="H73" s="17"/>
      <c r="I73" s="17"/>
    </row>
    <row r="74" spans="2:10" x14ac:dyDescent="0.25">
      <c r="G74" s="16"/>
      <c r="H74" s="16"/>
      <c r="I74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Euler</vt:lpstr>
      <vt:lpstr>Heun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dcterms:created xsi:type="dcterms:W3CDTF">2024-11-25T21:14:36Z</dcterms:created>
  <dcterms:modified xsi:type="dcterms:W3CDTF">2024-11-26T04:23:47Z</dcterms:modified>
</cp:coreProperties>
</file>