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avarrete\Box Sync\TNC\ICI\CAQUETÁ\"/>
    </mc:Choice>
  </mc:AlternateContent>
  <xr:revisionPtr revIDLastSave="0" documentId="10_ncr:100000_{E1621C79-F275-4006-B986-36196895E8F4}" xr6:coauthVersionLast="31" xr6:coauthVersionMax="31" xr10:uidLastSave="{00000000-0000-0000-0000-000000000000}"/>
  <bookViews>
    <workbookView xWindow="0" yWindow="0" windowWidth="28800" windowHeight="12225" xr2:uid="{1067AAAF-18FC-452C-88AF-1D53B23C3ECA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B43" i="1" l="1"/>
  <c r="B42" i="1"/>
  <c r="B41" i="1"/>
  <c r="B40" i="1"/>
  <c r="B39" i="1"/>
  <c r="B38" i="1"/>
  <c r="B37" i="1"/>
  <c r="B36" i="1"/>
  <c r="B35" i="1"/>
  <c r="B34" i="1"/>
  <c r="B33" i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B32" i="1"/>
  <c r="F31" i="1"/>
  <c r="G31" i="1" s="1"/>
  <c r="B31" i="1"/>
  <c r="F30" i="1"/>
  <c r="G30" i="1" s="1"/>
  <c r="B30" i="1"/>
  <c r="F29" i="1"/>
  <c r="G29" i="1" s="1"/>
  <c r="B29" i="1"/>
  <c r="F28" i="1"/>
  <c r="G28" i="1" s="1"/>
  <c r="B28" i="1"/>
  <c r="F27" i="1"/>
  <c r="G27" i="1" s="1"/>
  <c r="B27" i="1"/>
  <c r="F26" i="1"/>
  <c r="G26" i="1" s="1"/>
  <c r="B26" i="1"/>
  <c r="F25" i="1"/>
  <c r="G25" i="1" s="1"/>
  <c r="B25" i="1"/>
  <c r="F24" i="1"/>
  <c r="G24" i="1" s="1"/>
  <c r="B24" i="1"/>
  <c r="F23" i="1"/>
  <c r="G23" i="1" s="1"/>
  <c r="B23" i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5" i="1" l="1"/>
  <c r="D31" i="1"/>
  <c r="E42" i="1"/>
  <c r="D35" i="1"/>
  <c r="D39" i="1"/>
  <c r="E43" i="1"/>
  <c r="D27" i="1"/>
  <c r="D38" i="1"/>
  <c r="D2" i="1"/>
  <c r="D24" i="1"/>
  <c r="D26" i="1"/>
  <c r="E28" i="1"/>
  <c r="D30" i="1"/>
  <c r="E30" i="1"/>
  <c r="E32" i="1"/>
  <c r="D32" i="1"/>
  <c r="D36" i="1"/>
  <c r="E40" i="1"/>
  <c r="D23" i="1"/>
  <c r="E29" i="1"/>
  <c r="E34" i="1"/>
  <c r="E33" i="1"/>
  <c r="D33" i="1"/>
  <c r="E37" i="1"/>
  <c r="E41" i="1"/>
  <c r="D21" i="1"/>
  <c r="E8" i="1"/>
  <c r="E16" i="1"/>
  <c r="D9" i="1"/>
  <c r="D17" i="1"/>
  <c r="E6" i="1"/>
  <c r="D10" i="1"/>
  <c r="E14" i="1"/>
  <c r="E18" i="1"/>
  <c r="E22" i="1"/>
  <c r="D4" i="1"/>
  <c r="E12" i="1"/>
  <c r="E20" i="1"/>
  <c r="E5" i="1"/>
  <c r="E13" i="1"/>
  <c r="E3" i="1"/>
  <c r="E7" i="1"/>
  <c r="E11" i="1"/>
  <c r="D11" i="1"/>
  <c r="D15" i="1"/>
  <c r="E19" i="1"/>
  <c r="D14" i="1" l="1"/>
  <c r="D43" i="1"/>
  <c r="E39" i="1"/>
  <c r="D25" i="1"/>
  <c r="E4" i="1"/>
  <c r="D37" i="1"/>
  <c r="E23" i="1"/>
  <c r="E26" i="1"/>
  <c r="E2" i="1"/>
  <c r="E24" i="1"/>
  <c r="E10" i="1"/>
  <c r="E9" i="1"/>
  <c r="E21" i="1"/>
  <c r="D28" i="1"/>
  <c r="D34" i="1"/>
  <c r="D40" i="1"/>
  <c r="E36" i="1"/>
  <c r="E38" i="1"/>
  <c r="E27" i="1"/>
  <c r="E35" i="1"/>
  <c r="D42" i="1"/>
  <c r="D41" i="1"/>
  <c r="D29" i="1"/>
  <c r="E31" i="1"/>
  <c r="D7" i="1"/>
  <c r="D8" i="1"/>
  <c r="D18" i="1"/>
  <c r="D19" i="1"/>
  <c r="D3" i="1"/>
  <c r="D5" i="1"/>
  <c r="E15" i="1"/>
  <c r="D13" i="1"/>
  <c r="D12" i="1"/>
  <c r="D16" i="1"/>
  <c r="D20" i="1"/>
  <c r="D22" i="1"/>
  <c r="D6" i="1"/>
  <c r="E17" i="1"/>
</calcChain>
</file>

<file path=xl/sharedStrings.xml><?xml version="1.0" encoding="utf-8"?>
<sst xmlns="http://schemas.openxmlformats.org/spreadsheetml/2006/main" count="54" uniqueCount="14">
  <si>
    <t>Año</t>
  </si>
  <si>
    <t>Dens</t>
  </si>
  <si>
    <t>Cobertura</t>
  </si>
  <si>
    <t>Densidad</t>
  </si>
  <si>
    <t>Carbono</t>
  </si>
  <si>
    <t>Tiempo</t>
  </si>
  <si>
    <t>Degraded pasture</t>
  </si>
  <si>
    <t>Agroforestry system</t>
  </si>
  <si>
    <t>SE_C</t>
  </si>
  <si>
    <t>SE_C_MAX</t>
  </si>
  <si>
    <t>SE_C_MIN</t>
  </si>
  <si>
    <t>SE_Den</t>
  </si>
  <si>
    <t>SE_D_MAX</t>
  </si>
  <si>
    <t>SE_D_MIN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</si>
</sst>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Hoja2!$E$2</c:f>
              <c:strCache>
                <c:ptCount val="1"/>
                <c:pt idx="0">
                  <c:v>Dens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2695100612423445E-2"/>
                  <c:y val="0.40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Hoja2!$D$3:$D$20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xVal>
          <c:yVal>
            <c:numRef>
              <c:f>Hoja2!$E$3:$E$20</c:f>
              <c:numCache>
                <c:formatCode>General</c:formatCode>
                <c:ptCount val="18"/>
                <c:pt idx="0">
                  <c:v>0.77260920897284535</c:v>
                </c:pt>
                <c:pt idx="1">
                  <c:v>0.79199018450355352</c:v>
                </c:pt>
                <c:pt idx="2">
                  <c:v>0.70005324443827111</c:v>
                </c:pt>
                <c:pt idx="3">
                  <c:v>0.79633307868601999</c:v>
                </c:pt>
                <c:pt idx="4">
                  <c:v>0.73849572887006043</c:v>
                </c:pt>
                <c:pt idx="5">
                  <c:v>0.70888256128897842</c:v>
                </c:pt>
                <c:pt idx="6">
                  <c:v>0.84918860106025906</c:v>
                </c:pt>
                <c:pt idx="7">
                  <c:v>0.80569483991943891</c:v>
                </c:pt>
                <c:pt idx="8">
                  <c:v>0.79111512373544457</c:v>
                </c:pt>
                <c:pt idx="9">
                  <c:v>0.97588721438988801</c:v>
                </c:pt>
                <c:pt idx="10">
                  <c:v>0.9116929416394659</c:v>
                </c:pt>
                <c:pt idx="11">
                  <c:v>0.79080028705697147</c:v>
                </c:pt>
                <c:pt idx="12">
                  <c:v>0.96222885848554318</c:v>
                </c:pt>
                <c:pt idx="13">
                  <c:v>1.0338680926916219</c:v>
                </c:pt>
                <c:pt idx="14">
                  <c:v>1.0238025788827927</c:v>
                </c:pt>
                <c:pt idx="15">
                  <c:v>1.0510591013264812</c:v>
                </c:pt>
                <c:pt idx="16">
                  <c:v>0.99863416440956565</c:v>
                </c:pt>
                <c:pt idx="17">
                  <c:v>1.0338680926916219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C38-B1B1-01272622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39192"/>
        <c:axId val="533336240"/>
      </c:scatterChart>
      <c:valAx>
        <c:axId val="533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336240"/>
        <c:crosses val="autoZero"/>
        <c:crossBetween val="midCat"/>
      </c:valAx>
      <c:valAx>
        <c:axId val="533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3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35730-9CDF-4EE2-ACE6-6FD95D91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37A-8B4D-40A1-8C83-F8C6AA1A7226}">
  <dimension ref="A1:J62"/>
  <sheetViews>
    <sheetView tabSelected="1" workbookViewId="0"/>
  </sheetViews>
  <sheetFormatPr baseColWidth="10" defaultRowHeight="15" x14ac:dyDescent="0.25"/>
  <cols>
    <col min="10" max="10" width="19" bestFit="1" customWidth="1"/>
  </cols>
  <sheetData>
    <row r="1" spans="1:10" x14ac:dyDescent="0.25">
      <c r="A1" t="s">
        <v>5</v>
      </c>
      <c r="B1" t="s">
        <v>4</v>
      </c>
      <c r="C1" t="s">
        <v>8</v>
      </c>
      <c r="D1" t="s">
        <v>9</v>
      </c>
      <c r="E1" t="s">
        <v>10</v>
      </c>
      <c r="F1" t="s">
        <v>3</v>
      </c>
      <c r="G1" t="s">
        <v>11</v>
      </c>
      <c r="H1" t="s">
        <v>12</v>
      </c>
      <c r="I1" t="s">
        <v>13</v>
      </c>
      <c r="J1" t="s">
        <v>2</v>
      </c>
    </row>
    <row r="2" spans="1:10" x14ac:dyDescent="0.25">
      <c r="A2">
        <v>0</v>
      </c>
      <c r="B2" s="2">
        <f>52.1024*EXP(-0.0216*A2)</f>
        <v>52.102400000000003</v>
      </c>
      <c r="C2" s="2">
        <v>8.5447936000000002</v>
      </c>
      <c r="D2" s="2">
        <f>B2+C2</f>
        <v>60.647193600000001</v>
      </c>
      <c r="E2" s="2">
        <f>B2-C2</f>
        <v>43.557606400000004</v>
      </c>
      <c r="F2" s="1">
        <f>0.7757*EXP(0.0165*A2)</f>
        <v>0.77569999999999995</v>
      </c>
      <c r="G2" s="1">
        <f>F2*11.5%</f>
        <v>8.9205499999999993E-2</v>
      </c>
      <c r="H2" s="2">
        <f>F2+G2</f>
        <v>0.86490549999999988</v>
      </c>
      <c r="I2" s="2">
        <f>F2-G2</f>
        <v>0.68649450000000001</v>
      </c>
      <c r="J2" t="s">
        <v>6</v>
      </c>
    </row>
    <row r="3" spans="1:10" x14ac:dyDescent="0.25">
      <c r="A3">
        <v>1</v>
      </c>
      <c r="B3" s="2">
        <f t="shared" ref="B3:B22" si="0">52.1024*EXP(-0.0216*A3)</f>
        <v>50.989055566378106</v>
      </c>
      <c r="C3" s="2">
        <v>8.260227001753254</v>
      </c>
      <c r="D3" s="2">
        <f t="shared" ref="D3:D43" si="1">B3+C3</f>
        <v>59.249282568131363</v>
      </c>
      <c r="E3" s="2">
        <f t="shared" ref="E3:E43" si="2">B3-C3</f>
        <v>42.728828564624848</v>
      </c>
      <c r="F3" s="1">
        <f>0.7757*EXP(0.0165*A3)</f>
        <v>0.7886052253229433</v>
      </c>
      <c r="G3" s="1">
        <f t="shared" ref="G3:G43" si="3">F3*11.5%</f>
        <v>9.0689600912138485E-2</v>
      </c>
      <c r="H3" s="2">
        <f t="shared" ref="H3:H43" si="4">F3+G3</f>
        <v>0.87929482623508182</v>
      </c>
      <c r="I3" s="2">
        <f t="shared" ref="I3:I43" si="5">F3-G3</f>
        <v>0.69791562441080479</v>
      </c>
      <c r="J3" t="s">
        <v>6</v>
      </c>
    </row>
    <row r="4" spans="1:10" x14ac:dyDescent="0.25">
      <c r="A4">
        <v>2</v>
      </c>
      <c r="B4" s="2">
        <f t="shared" si="0"/>
        <v>49.899501511469602</v>
      </c>
      <c r="C4" s="2">
        <v>7.8841212388121971</v>
      </c>
      <c r="D4" s="2">
        <f t="shared" si="1"/>
        <v>57.783622750281801</v>
      </c>
      <c r="E4" s="2">
        <f t="shared" si="2"/>
        <v>42.015380272657403</v>
      </c>
      <c r="F4" s="1">
        <f>0.7757*EXP(0.0165*A4)</f>
        <v>0.80172515328948069</v>
      </c>
      <c r="G4" s="1">
        <f t="shared" si="3"/>
        <v>9.2198392628290285E-2</v>
      </c>
      <c r="H4" s="2">
        <f t="shared" si="4"/>
        <v>0.89392354591777101</v>
      </c>
      <c r="I4" s="2">
        <f t="shared" si="5"/>
        <v>0.70952676066119036</v>
      </c>
      <c r="J4" t="s">
        <v>6</v>
      </c>
    </row>
    <row r="5" spans="1:10" x14ac:dyDescent="0.25">
      <c r="A5">
        <v>3</v>
      </c>
      <c r="B5" s="2">
        <f t="shared" si="0"/>
        <v>48.833229473169979</v>
      </c>
      <c r="C5" s="2">
        <v>7.5203173388681765</v>
      </c>
      <c r="D5" s="2">
        <f t="shared" si="1"/>
        <v>56.353546812038154</v>
      </c>
      <c r="E5" s="2">
        <f t="shared" si="2"/>
        <v>41.312912134301804</v>
      </c>
      <c r="F5" s="1">
        <f>0.7757*EXP(0.0165*A5)</f>
        <v>0.81506335588103918</v>
      </c>
      <c r="G5" s="1">
        <f t="shared" si="3"/>
        <v>9.3732285926319506E-2</v>
      </c>
      <c r="H5" s="2">
        <f t="shared" si="4"/>
        <v>0.90879564180735872</v>
      </c>
      <c r="I5" s="2">
        <f t="shared" si="5"/>
        <v>0.72133106995471963</v>
      </c>
      <c r="J5" t="s">
        <v>6</v>
      </c>
    </row>
    <row r="6" spans="1:10" x14ac:dyDescent="0.25">
      <c r="A6">
        <v>4</v>
      </c>
      <c r="B6" s="2">
        <f t="shared" si="0"/>
        <v>47.78974195225473</v>
      </c>
      <c r="C6" s="2">
        <v>7.2436549250936171</v>
      </c>
      <c r="D6" s="2">
        <f t="shared" si="1"/>
        <v>55.033396877348345</v>
      </c>
      <c r="E6" s="2">
        <f t="shared" si="2"/>
        <v>40.546087027161114</v>
      </c>
      <c r="F6" s="1">
        <f>0.7757*EXP(0.0165*A6)</f>
        <v>0.82862346450566104</v>
      </c>
      <c r="G6" s="1">
        <f t="shared" si="3"/>
        <v>9.5291698418151022E-2</v>
      </c>
      <c r="H6" s="2">
        <f t="shared" si="4"/>
        <v>0.92391516292381204</v>
      </c>
      <c r="I6" s="2">
        <f t="shared" si="5"/>
        <v>0.73333176608751005</v>
      </c>
      <c r="J6" t="s">
        <v>6</v>
      </c>
    </row>
    <row r="7" spans="1:10" x14ac:dyDescent="0.25">
      <c r="A7">
        <v>5</v>
      </c>
      <c r="B7" s="2">
        <f t="shared" si="0"/>
        <v>46.768552080257095</v>
      </c>
      <c r="C7" s="2">
        <v>6.974984570779335</v>
      </c>
      <c r="D7" s="2">
        <f t="shared" si="1"/>
        <v>53.743536651036429</v>
      </c>
      <c r="E7" s="2">
        <f t="shared" si="2"/>
        <v>39.793567509477761</v>
      </c>
      <c r="F7" s="1">
        <f>0.7757*EXP(0.0165*A7)</f>
        <v>0.84240917098667611</v>
      </c>
      <c r="G7" s="1">
        <f t="shared" si="3"/>
        <v>9.6877054663467757E-2</v>
      </c>
      <c r="H7" s="2">
        <f t="shared" si="4"/>
        <v>0.93928622565014386</v>
      </c>
      <c r="I7" s="2">
        <f t="shared" si="5"/>
        <v>0.74553211632320837</v>
      </c>
      <c r="J7" t="s">
        <v>6</v>
      </c>
    </row>
    <row r="8" spans="1:10" x14ac:dyDescent="0.25">
      <c r="A8">
        <v>6</v>
      </c>
      <c r="B8" s="2">
        <f t="shared" si="0"/>
        <v>45.769183392305862</v>
      </c>
      <c r="C8" s="2">
        <v>6.754768091679562</v>
      </c>
      <c r="D8" s="2">
        <f t="shared" si="1"/>
        <v>52.523951483985428</v>
      </c>
      <c r="E8" s="2">
        <f t="shared" si="2"/>
        <v>39.014415300626297</v>
      </c>
      <c r="F8" s="1">
        <f>0.7757*EXP(0.0165*A8)</f>
        <v>0.85642422856782463</v>
      </c>
      <c r="G8" s="1">
        <f t="shared" si="3"/>
        <v>9.8488786285299834E-2</v>
      </c>
      <c r="H8" s="2">
        <f t="shared" si="4"/>
        <v>0.95491301485312441</v>
      </c>
      <c r="I8" s="2">
        <f t="shared" si="5"/>
        <v>0.75793544228252485</v>
      </c>
      <c r="J8" t="s">
        <v>6</v>
      </c>
    </row>
    <row r="9" spans="1:10" x14ac:dyDescent="0.25">
      <c r="A9">
        <v>7</v>
      </c>
      <c r="B9" s="2">
        <f t="shared" si="0"/>
        <v>44.791169604817313</v>
      </c>
      <c r="C9" s="2">
        <v>6.5342862282865521</v>
      </c>
      <c r="D9" s="2">
        <f t="shared" si="1"/>
        <v>51.325455833103867</v>
      </c>
      <c r="E9" s="2">
        <f t="shared" si="2"/>
        <v>38.256883376530759</v>
      </c>
      <c r="F9" s="1">
        <f>0.7757*EXP(0.0165*A9)</f>
        <v>0.87067245293510021</v>
      </c>
      <c r="G9" s="1">
        <f t="shared" si="3"/>
        <v>0.10012733208753653</v>
      </c>
      <c r="H9" s="2">
        <f t="shared" si="4"/>
        <v>0.97079978502263675</v>
      </c>
      <c r="I9" s="2">
        <f t="shared" si="5"/>
        <v>0.77054512084756366</v>
      </c>
      <c r="J9" t="s">
        <v>6</v>
      </c>
    </row>
    <row r="10" spans="1:10" x14ac:dyDescent="0.25">
      <c r="A10">
        <v>8</v>
      </c>
      <c r="B10" s="2">
        <f t="shared" si="0"/>
        <v>43.834054397937436</v>
      </c>
      <c r="C10" s="2">
        <v>6.3025988294799999</v>
      </c>
      <c r="D10" s="2">
        <f t="shared" si="1"/>
        <v>50.136653227417433</v>
      </c>
      <c r="E10" s="2">
        <f t="shared" si="2"/>
        <v>37.531455568457439</v>
      </c>
      <c r="F10" s="1">
        <f>0.7757*EXP(0.0165*A10)</f>
        <v>0.88515772325559416</v>
      </c>
      <c r="G10" s="1">
        <f t="shared" si="3"/>
        <v>0.10179313817439334</v>
      </c>
      <c r="H10" s="2">
        <f t="shared" si="4"/>
        <v>0.98695086142998756</v>
      </c>
      <c r="I10" s="2">
        <f t="shared" si="5"/>
        <v>0.78336458508120077</v>
      </c>
      <c r="J10" t="s">
        <v>6</v>
      </c>
    </row>
    <row r="11" spans="1:10" x14ac:dyDescent="0.25">
      <c r="A11">
        <v>9</v>
      </c>
      <c r="B11" s="2">
        <f t="shared" si="0"/>
        <v>42.897391202633131</v>
      </c>
      <c r="C11" s="2">
        <v>6.0955257821541613</v>
      </c>
      <c r="D11" s="2">
        <f t="shared" si="1"/>
        <v>48.992916984787293</v>
      </c>
      <c r="E11" s="2">
        <f t="shared" si="2"/>
        <v>36.801865420478968</v>
      </c>
      <c r="F11" s="1">
        <f>0.7757*EXP(0.0165*A11)</f>
        <v>0.89988398323362306</v>
      </c>
      <c r="G11" s="1">
        <f t="shared" si="3"/>
        <v>0.10348665807186666</v>
      </c>
      <c r="H11" s="2">
        <f t="shared" si="4"/>
        <v>1.0033706413054897</v>
      </c>
      <c r="I11" s="2">
        <f t="shared" si="5"/>
        <v>0.79639732516175643</v>
      </c>
      <c r="J11" t="s">
        <v>6</v>
      </c>
    </row>
    <row r="12" spans="1:10" x14ac:dyDescent="0.25">
      <c r="A12">
        <v>10</v>
      </c>
      <c r="B12" s="2">
        <f t="shared" si="0"/>
        <v>41.980742992332786</v>
      </c>
      <c r="C12" s="2">
        <v>5.918754377382534</v>
      </c>
      <c r="D12" s="2">
        <f t="shared" si="1"/>
        <v>47.89949736971532</v>
      </c>
      <c r="E12" s="2">
        <f t="shared" si="2"/>
        <v>36.061988614950252</v>
      </c>
      <c r="F12" s="1">
        <f>0.7757*EXP(0.0165*A12)</f>
        <v>0.9148552421844256</v>
      </c>
      <c r="G12" s="1">
        <f t="shared" si="3"/>
        <v>0.10520835285120894</v>
      </c>
      <c r="H12" s="2">
        <f t="shared" si="4"/>
        <v>1.0200635950356345</v>
      </c>
      <c r="I12" s="2">
        <f t="shared" si="5"/>
        <v>0.80964688933321671</v>
      </c>
      <c r="J12" t="s">
        <v>6</v>
      </c>
    </row>
    <row r="13" spans="1:10" x14ac:dyDescent="0.25">
      <c r="A13">
        <v>11</v>
      </c>
      <c r="B13" s="2">
        <f t="shared" si="0"/>
        <v>41.08368207901929</v>
      </c>
      <c r="C13" s="2">
        <v>5.7497404234578893</v>
      </c>
      <c r="D13" s="2">
        <f t="shared" si="1"/>
        <v>46.833422502477177</v>
      </c>
      <c r="E13" s="2">
        <f t="shared" si="2"/>
        <v>35.333941655561404</v>
      </c>
      <c r="F13" s="1">
        <f>0.7757*EXP(0.0165*A13)</f>
        <v>0.93007557612572489</v>
      </c>
      <c r="G13" s="1">
        <f t="shared" si="3"/>
        <v>0.10695869125445837</v>
      </c>
      <c r="H13" s="2">
        <f t="shared" si="4"/>
        <v>1.0370342673801833</v>
      </c>
      <c r="I13" s="2">
        <f t="shared" si="5"/>
        <v>0.82311688487126655</v>
      </c>
      <c r="J13" t="s">
        <v>6</v>
      </c>
    </row>
    <row r="14" spans="1:10" x14ac:dyDescent="0.25">
      <c r="A14">
        <v>12</v>
      </c>
      <c r="B14" s="2">
        <f t="shared" si="0"/>
        <v>40.205789913680114</v>
      </c>
      <c r="C14" s="2">
        <v>5.5898127778640001</v>
      </c>
      <c r="D14" s="2">
        <f t="shared" si="1"/>
        <v>45.795602691544111</v>
      </c>
      <c r="E14" s="2">
        <f t="shared" si="2"/>
        <v>34.615977135816117</v>
      </c>
      <c r="F14" s="1">
        <f>0.7757*EXP(0.0165*A14)</f>
        <v>0.94554912888744824</v>
      </c>
      <c r="G14" s="1">
        <f t="shared" si="3"/>
        <v>0.10873814982205655</v>
      </c>
      <c r="H14" s="2">
        <f t="shared" si="4"/>
        <v>1.0542872787095048</v>
      </c>
      <c r="I14" s="2">
        <f t="shared" si="5"/>
        <v>0.8368109790653917</v>
      </c>
      <c r="J14" t="s">
        <v>6</v>
      </c>
    </row>
    <row r="15" spans="1:10" x14ac:dyDescent="0.25">
      <c r="A15">
        <v>13</v>
      </c>
      <c r="B15" s="2">
        <f t="shared" si="0"/>
        <v>39.346656891021517</v>
      </c>
      <c r="C15" s="2">
        <v>5.4363053157991343</v>
      </c>
      <c r="D15" s="2">
        <f t="shared" si="1"/>
        <v>44.782962206820649</v>
      </c>
      <c r="E15" s="2">
        <f t="shared" si="2"/>
        <v>33.910351575222386</v>
      </c>
      <c r="F15" s="1">
        <f>0.7757*EXP(0.0165*A15)</f>
        <v>0.96128011323991092</v>
      </c>
      <c r="G15" s="1">
        <f t="shared" si="3"/>
        <v>0.11054721302258975</v>
      </c>
      <c r="H15" s="2">
        <f t="shared" si="4"/>
        <v>1.0718273262625007</v>
      </c>
      <c r="I15" s="2">
        <f t="shared" si="5"/>
        <v>0.85073290021732118</v>
      </c>
      <c r="J15" t="s">
        <v>6</v>
      </c>
    </row>
    <row r="16" spans="1:10" x14ac:dyDescent="0.25">
      <c r="A16">
        <v>14</v>
      </c>
      <c r="B16" s="2">
        <f t="shared" si="0"/>
        <v>38.505882158355661</v>
      </c>
      <c r="C16" s="2">
        <v>5.2887708319168816</v>
      </c>
      <c r="D16" s="2">
        <f t="shared" si="1"/>
        <v>43.794652990272539</v>
      </c>
      <c r="E16" s="2">
        <f t="shared" si="2"/>
        <v>33.217111326438783</v>
      </c>
      <c r="F16" s="1">
        <f>0.7757*EXP(0.0165*A16)</f>
        <v>0.97727281204076877</v>
      </c>
      <c r="G16" s="1">
        <f t="shared" si="3"/>
        <v>0.11238637338468842</v>
      </c>
      <c r="H16" s="2">
        <f t="shared" si="4"/>
        <v>1.0896591854254571</v>
      </c>
      <c r="I16" s="2">
        <f t="shared" si="5"/>
        <v>0.86488643865608039</v>
      </c>
      <c r="J16" t="s">
        <v>6</v>
      </c>
    </row>
    <row r="17" spans="1:10" x14ac:dyDescent="0.25">
      <c r="A17">
        <v>15</v>
      </c>
      <c r="B17" s="2">
        <f t="shared" si="0"/>
        <v>37.683073428571504</v>
      </c>
      <c r="C17" s="2">
        <v>5.1471687305634912</v>
      </c>
      <c r="D17" s="2">
        <f t="shared" si="1"/>
        <v>42.830242159134997</v>
      </c>
      <c r="E17" s="2">
        <f t="shared" si="2"/>
        <v>32.535904698008011</v>
      </c>
      <c r="F17" s="1">
        <f>0.7757*EXP(0.0165*A17)</f>
        <v>0.99353157940105297</v>
      </c>
      <c r="G17" s="1">
        <f t="shared" si="3"/>
        <v>0.1142561316311211</v>
      </c>
      <c r="H17" s="2">
        <f t="shared" si="4"/>
        <v>1.1077877110321741</v>
      </c>
      <c r="I17" s="2">
        <f t="shared" si="5"/>
        <v>0.87927544776993183</v>
      </c>
      <c r="J17" t="s">
        <v>6</v>
      </c>
    </row>
    <row r="18" spans="1:10" x14ac:dyDescent="0.25">
      <c r="A18">
        <v>16</v>
      </c>
      <c r="B18" s="2">
        <f t="shared" si="0"/>
        <v>36.877846797102215</v>
      </c>
      <c r="C18" s="2">
        <v>5.0111579967708115</v>
      </c>
      <c r="D18" s="2">
        <f t="shared" si="1"/>
        <v>41.889004793873028</v>
      </c>
      <c r="E18" s="2">
        <f t="shared" si="2"/>
        <v>31.866688800331403</v>
      </c>
      <c r="F18" s="1">
        <f>0.7757*EXP(0.0165*A18)</f>
        <v>1.0100608418706036</v>
      </c>
      <c r="G18" s="1">
        <f t="shared" si="3"/>
        <v>0.11615699681511943</v>
      </c>
      <c r="H18" s="2">
        <f t="shared" si="4"/>
        <v>1.1262178386857231</v>
      </c>
      <c r="I18" s="2">
        <f t="shared" si="5"/>
        <v>0.89390384505548415</v>
      </c>
      <c r="J18" t="s">
        <v>6</v>
      </c>
    </row>
    <row r="19" spans="1:10" x14ac:dyDescent="0.25">
      <c r="A19">
        <v>17</v>
      </c>
      <c r="B19" s="2">
        <f t="shared" si="0"/>
        <v>36.089826562803701</v>
      </c>
      <c r="C19" s="2">
        <v>4.8360367594156966</v>
      </c>
      <c r="D19" s="2">
        <f t="shared" si="1"/>
        <v>40.925863322219399</v>
      </c>
      <c r="E19" s="2">
        <f t="shared" si="2"/>
        <v>31.253789803388003</v>
      </c>
      <c r="F19" s="1">
        <f>0.7757*EXP(0.0165*A19)</f>
        <v>1.0268650996432243</v>
      </c>
      <c r="G19" s="1">
        <f t="shared" si="3"/>
        <v>0.1180894864589708</v>
      </c>
      <c r="H19" s="2">
        <f t="shared" si="4"/>
        <v>1.144954586102195</v>
      </c>
      <c r="I19" s="2">
        <f t="shared" si="5"/>
        <v>0.90877561318425348</v>
      </c>
      <c r="J19" t="s">
        <v>6</v>
      </c>
    </row>
    <row r="20" spans="1:10" x14ac:dyDescent="0.25">
      <c r="A20">
        <v>18</v>
      </c>
      <c r="B20" s="2">
        <f t="shared" si="0"/>
        <v>35.318645052660649</v>
      </c>
      <c r="C20" s="2">
        <v>4.732698437056527</v>
      </c>
      <c r="D20" s="2">
        <f t="shared" si="1"/>
        <v>40.051343489717176</v>
      </c>
      <c r="E20" s="2">
        <f t="shared" si="2"/>
        <v>30.585946615604122</v>
      </c>
      <c r="F20" s="1">
        <f>0.7757*EXP(0.0165*A20)</f>
        <v>1.0439489277818892</v>
      </c>
      <c r="G20" s="1">
        <f t="shared" si="3"/>
        <v>0.12005412669491726</v>
      </c>
      <c r="H20" s="2">
        <f t="shared" si="4"/>
        <v>1.1640030544768065</v>
      </c>
      <c r="I20" s="2">
        <f t="shared" si="5"/>
        <v>0.92389480108697197</v>
      </c>
      <c r="J20" t="s">
        <v>6</v>
      </c>
    </row>
    <row r="21" spans="1:10" x14ac:dyDescent="0.25">
      <c r="A21">
        <v>19</v>
      </c>
      <c r="B21" s="2">
        <f t="shared" si="0"/>
        <v>34.563942450238358</v>
      </c>
      <c r="C21" s="2">
        <v>4.5624404034314638</v>
      </c>
      <c r="D21" s="2">
        <f t="shared" si="1"/>
        <v>39.126382853669824</v>
      </c>
      <c r="E21" s="2">
        <f t="shared" si="2"/>
        <v>30.001502046806895</v>
      </c>
      <c r="F21" s="1">
        <f>0.7757*EXP(0.0165*A21)</f>
        <v>1.0613169774643314</v>
      </c>
      <c r="G21" s="1">
        <f t="shared" si="3"/>
        <v>0.12205145240839811</v>
      </c>
      <c r="H21" s="2">
        <f t="shared" si="4"/>
        <v>1.1833684298727296</v>
      </c>
      <c r="I21" s="2">
        <f t="shared" si="5"/>
        <v>0.9392655250559333</v>
      </c>
      <c r="J21" t="s">
        <v>6</v>
      </c>
    </row>
    <row r="22" spans="1:10" x14ac:dyDescent="0.25">
      <c r="A22">
        <v>20</v>
      </c>
      <c r="B22" s="2">
        <f t="shared" si="0"/>
        <v>33.825366627800221</v>
      </c>
      <c r="C22" s="2">
        <v>4.3972976616140294</v>
      </c>
      <c r="D22" s="2">
        <f t="shared" si="1"/>
        <v>38.222664289414254</v>
      </c>
      <c r="E22" s="2">
        <f t="shared" si="2"/>
        <v>29.428068966186192</v>
      </c>
      <c r="F22" s="1">
        <f>0.7757*EXP(0.0165*A22)</f>
        <v>1.0789739772493543</v>
      </c>
      <c r="G22" s="1">
        <f t="shared" si="3"/>
        <v>0.12408200738367575</v>
      </c>
      <c r="H22" s="2">
        <f t="shared" si="4"/>
        <v>1.20305598463303</v>
      </c>
      <c r="I22" s="2">
        <f t="shared" si="5"/>
        <v>0.95489196986567859</v>
      </c>
      <c r="J22" t="s">
        <v>6</v>
      </c>
    </row>
    <row r="23" spans="1:10" x14ac:dyDescent="0.25">
      <c r="A23">
        <v>21</v>
      </c>
      <c r="B23" s="2">
        <f t="shared" ref="B23" si="6">52.1024*EXP(-0.0216*A23)</f>
        <v>33.102572982012674</v>
      </c>
      <c r="C23" s="2">
        <v>4.3695396336256733</v>
      </c>
      <c r="D23" s="2">
        <f t="shared" si="1"/>
        <v>37.472112615638345</v>
      </c>
      <c r="E23" s="2">
        <f t="shared" si="2"/>
        <v>28.733033348387</v>
      </c>
      <c r="F23" s="1">
        <f t="shared" ref="F23:F32" si="7">0.7757*EXP(0.0165*A23)</f>
        <v>1.0969247343642121</v>
      </c>
      <c r="G23" s="1">
        <f t="shared" si="3"/>
        <v>0.12614634445188441</v>
      </c>
      <c r="H23" s="2">
        <f t="shared" si="4"/>
        <v>1.2230710788160966</v>
      </c>
      <c r="I23" s="2">
        <f t="shared" si="5"/>
        <v>0.97077838991232768</v>
      </c>
      <c r="J23" t="s">
        <v>6</v>
      </c>
    </row>
    <row r="24" spans="1:10" x14ac:dyDescent="0.25">
      <c r="A24">
        <v>22</v>
      </c>
      <c r="B24" s="2">
        <f t="shared" ref="B24" si="8">52.1024*EXP(-0.0216*A24)</f>
        <v>32.39522427316075</v>
      </c>
      <c r="C24" s="2">
        <v>4.2761696040572188</v>
      </c>
      <c r="D24" s="2">
        <f t="shared" si="1"/>
        <v>36.671393877217966</v>
      </c>
      <c r="E24" s="2">
        <f t="shared" si="2"/>
        <v>28.11905466910353</v>
      </c>
      <c r="F24" s="1">
        <f t="shared" si="7"/>
        <v>1.1151741360134062</v>
      </c>
      <c r="G24" s="1">
        <f t="shared" si="3"/>
        <v>0.12824502564154172</v>
      </c>
      <c r="H24" s="2">
        <f t="shared" si="4"/>
        <v>1.2434191616549479</v>
      </c>
      <c r="I24" s="2">
        <f t="shared" si="5"/>
        <v>0.98692911037186448</v>
      </c>
      <c r="J24" t="s">
        <v>6</v>
      </c>
    </row>
    <row r="25" spans="1:10" x14ac:dyDescent="0.25">
      <c r="A25">
        <v>23</v>
      </c>
      <c r="B25" s="2">
        <f t="shared" ref="B25" si="9">52.1024*EXP(-0.0216*A25)</f>
        <v>31.702990467799452</v>
      </c>
      <c r="C25" s="2">
        <v>4.2482007226851266</v>
      </c>
      <c r="D25" s="2">
        <f t="shared" si="1"/>
        <v>35.951191190484579</v>
      </c>
      <c r="E25" s="2">
        <f t="shared" si="2"/>
        <v>27.454789745114326</v>
      </c>
      <c r="F25" s="1">
        <f t="shared" si="7"/>
        <v>1.133727150709257</v>
      </c>
      <c r="G25" s="1">
        <f t="shared" si="3"/>
        <v>0.13037862233156455</v>
      </c>
      <c r="H25" s="2">
        <f t="shared" si="4"/>
        <v>1.2641057730408216</v>
      </c>
      <c r="I25" s="2">
        <f t="shared" si="5"/>
        <v>1.0033485283776924</v>
      </c>
      <c r="J25" t="s">
        <v>6</v>
      </c>
    </row>
    <row r="26" spans="1:10" x14ac:dyDescent="0.25">
      <c r="A26">
        <v>24</v>
      </c>
      <c r="B26" s="2">
        <f t="shared" ref="B26" si="10">52.1024*EXP(-0.0216*A26)</f>
        <v>31.025548584767332</v>
      </c>
      <c r="C26" s="2">
        <v>4.2194746075283573</v>
      </c>
      <c r="D26" s="2">
        <f t="shared" si="1"/>
        <v>35.24502319229569</v>
      </c>
      <c r="E26" s="2">
        <f t="shared" si="2"/>
        <v>26.806073977238974</v>
      </c>
      <c r="F26" s="1">
        <f t="shared" si="7"/>
        <v>1.152588829624613</v>
      </c>
      <c r="G26" s="1">
        <f t="shared" si="3"/>
        <v>0.1325477154068305</v>
      </c>
      <c r="H26" s="2">
        <f t="shared" si="4"/>
        <v>1.2851365450314434</v>
      </c>
      <c r="I26" s="2">
        <f t="shared" si="5"/>
        <v>1.0200411142177825</v>
      </c>
      <c r="J26" t="s">
        <v>6</v>
      </c>
    </row>
    <row r="27" spans="1:10" x14ac:dyDescent="0.25">
      <c r="A27">
        <v>25</v>
      </c>
      <c r="B27" s="2">
        <f t="shared" ref="B27" si="11">52.1024*EXP(-0.0216*A27)</f>
        <v>30.362582544490561</v>
      </c>
      <c r="C27" s="2">
        <v>4.1293112260507163</v>
      </c>
      <c r="D27" s="2">
        <f t="shared" si="1"/>
        <v>34.491893770541274</v>
      </c>
      <c r="E27" s="2">
        <f t="shared" si="2"/>
        <v>26.233271318439844</v>
      </c>
      <c r="F27" s="1">
        <f t="shared" si="7"/>
        <v>1.1717643079680617</v>
      </c>
      <c r="G27" s="1">
        <f t="shared" si="3"/>
        <v>0.1347528954163271</v>
      </c>
      <c r="H27" s="2">
        <f t="shared" si="4"/>
        <v>1.3065172033843888</v>
      </c>
      <c r="I27" s="2">
        <f t="shared" si="5"/>
        <v>1.0370114125517347</v>
      </c>
      <c r="J27" t="s">
        <v>6</v>
      </c>
    </row>
    <row r="28" spans="1:10" x14ac:dyDescent="0.25">
      <c r="A28">
        <v>26</v>
      </c>
      <c r="B28" s="2">
        <f t="shared" ref="B28" si="12">52.1024*EXP(-0.0216*A28)</f>
        <v>29.713783021507091</v>
      </c>
      <c r="C28" s="2">
        <v>4.1005020569679784</v>
      </c>
      <c r="D28" s="2">
        <f t="shared" si="1"/>
        <v>33.814285078475066</v>
      </c>
      <c r="E28" s="2">
        <f t="shared" si="2"/>
        <v>25.613280964539111</v>
      </c>
      <c r="F28" s="1">
        <f t="shared" si="7"/>
        <v>1.191258806382024</v>
      </c>
      <c r="G28" s="1">
        <f t="shared" si="3"/>
        <v>0.13699476273393277</v>
      </c>
      <c r="H28" s="2">
        <f t="shared" si="4"/>
        <v>1.3282535691159567</v>
      </c>
      <c r="I28" s="2">
        <f t="shared" si="5"/>
        <v>1.0542640436480912</v>
      </c>
      <c r="J28" t="s">
        <v>6</v>
      </c>
    </row>
    <row r="29" spans="1:10" x14ac:dyDescent="0.25">
      <c r="A29">
        <v>27</v>
      </c>
      <c r="B29" s="2">
        <f t="shared" ref="B29" si="13">52.1024*EXP(-0.0216*A29)</f>
        <v>29.078847300142165</v>
      </c>
      <c r="C29" s="2">
        <v>4.0710386220199037</v>
      </c>
      <c r="D29" s="2">
        <f t="shared" si="1"/>
        <v>33.149885922162071</v>
      </c>
      <c r="E29" s="2">
        <f t="shared" si="2"/>
        <v>25.007808678122259</v>
      </c>
      <c r="F29" s="1">
        <f t="shared" si="7"/>
        <v>1.211077632364105</v>
      </c>
      <c r="G29" s="1">
        <f t="shared" si="3"/>
        <v>0.13927392772187208</v>
      </c>
      <c r="H29" s="2">
        <f t="shared" si="4"/>
        <v>1.350351560085977</v>
      </c>
      <c r="I29" s="2">
        <f t="shared" si="5"/>
        <v>1.0718037046422331</v>
      </c>
      <c r="J29" t="s">
        <v>6</v>
      </c>
    </row>
    <row r="30" spans="1:10" x14ac:dyDescent="0.25">
      <c r="A30">
        <v>28</v>
      </c>
      <c r="B30" s="2">
        <f t="shared" ref="B30" si="14">52.1024*EXP(-0.0216*A30)</f>
        <v>28.457479133267807</v>
      </c>
      <c r="C30" s="2">
        <v>3.9840470786574933</v>
      </c>
      <c r="D30" s="2">
        <f t="shared" si="1"/>
        <v>32.4415262119253</v>
      </c>
      <c r="E30" s="2">
        <f t="shared" si="2"/>
        <v>24.473432054610313</v>
      </c>
      <c r="F30" s="1">
        <f t="shared" si="7"/>
        <v>1.2312261817120946</v>
      </c>
      <c r="G30" s="1">
        <f t="shared" si="3"/>
        <v>0.14159101089689088</v>
      </c>
      <c r="H30" s="2">
        <f t="shared" si="4"/>
        <v>1.3728171926089856</v>
      </c>
      <c r="I30" s="2">
        <f t="shared" si="5"/>
        <v>1.0896351708152037</v>
      </c>
      <c r="J30" t="s">
        <v>6</v>
      </c>
    </row>
    <row r="31" spans="1:10" x14ac:dyDescent="0.25">
      <c r="A31">
        <v>29</v>
      </c>
      <c r="B31" s="2">
        <f t="shared" ref="B31" si="15">52.1024*EXP(-0.0216*A31)</f>
        <v>27.849388604080382</v>
      </c>
      <c r="C31" s="2">
        <v>3.9546131817794139</v>
      </c>
      <c r="D31" s="2">
        <f t="shared" si="1"/>
        <v>31.804001785859796</v>
      </c>
      <c r="E31" s="2">
        <f t="shared" si="2"/>
        <v>23.894775422300967</v>
      </c>
      <c r="F31" s="1">
        <f t="shared" si="7"/>
        <v>1.2517099399930045</v>
      </c>
      <c r="G31" s="1">
        <f t="shared" si="3"/>
        <v>0.14394664309919553</v>
      </c>
      <c r="H31" s="2">
        <f t="shared" si="4"/>
        <v>1.3956565830922001</v>
      </c>
      <c r="I31" s="2">
        <f t="shared" si="5"/>
        <v>1.1077632968938089</v>
      </c>
      <c r="J31" t="s">
        <v>6</v>
      </c>
    </row>
    <row r="32" spans="1:10" x14ac:dyDescent="0.25">
      <c r="A32">
        <v>30</v>
      </c>
      <c r="B32" s="2">
        <f t="shared" ref="B32" si="16">52.1024*EXP(-0.0216*A32)</f>
        <v>27.254291990831739</v>
      </c>
      <c r="C32" s="2">
        <v>3.9246180466797709</v>
      </c>
      <c r="D32" s="2">
        <f t="shared" si="1"/>
        <v>31.17891003751151</v>
      </c>
      <c r="E32" s="2">
        <f t="shared" si="2"/>
        <v>23.329673944151967</v>
      </c>
      <c r="F32" s="1">
        <f t="shared" si="7"/>
        <v>1.2725344840365489</v>
      </c>
      <c r="G32" s="1">
        <f t="shared" si="3"/>
        <v>0.14634146566420314</v>
      </c>
      <c r="H32" s="2">
        <f t="shared" si="4"/>
        <v>1.4188759497007521</v>
      </c>
      <c r="I32" s="2">
        <f t="shared" si="5"/>
        <v>1.1261930183723456</v>
      </c>
      <c r="J32" t="s">
        <v>6</v>
      </c>
    </row>
    <row r="33" spans="1:10" x14ac:dyDescent="0.25">
      <c r="A33">
        <v>31</v>
      </c>
      <c r="B33" s="2">
        <f>18+(9.0469+(1.0894*A2))</f>
        <v>27.046900000000001</v>
      </c>
      <c r="C33" s="2">
        <v>3.8406597999999996</v>
      </c>
      <c r="D33" s="2">
        <f t="shared" si="1"/>
        <v>30.887559800000002</v>
      </c>
      <c r="E33" s="2">
        <f t="shared" si="2"/>
        <v>23.2062402</v>
      </c>
      <c r="F33" s="1">
        <f>1.2338-0.0171*A2</f>
        <v>1.2338</v>
      </c>
      <c r="G33" s="1">
        <f t="shared" si="3"/>
        <v>0.14188700000000001</v>
      </c>
      <c r="H33" s="2">
        <f t="shared" si="4"/>
        <v>1.3756870000000001</v>
      </c>
      <c r="I33" s="2">
        <f t="shared" si="5"/>
        <v>1.0919129999999999</v>
      </c>
      <c r="J33" t="s">
        <v>7</v>
      </c>
    </row>
    <row r="34" spans="1:10" x14ac:dyDescent="0.25">
      <c r="A34">
        <v>32</v>
      </c>
      <c r="B34" s="2">
        <f t="shared" ref="B34:B43" si="17">18+(9.0469+(1.0894*A3))</f>
        <v>28.136299999999999</v>
      </c>
      <c r="C34" s="2">
        <v>3.9953545999999993</v>
      </c>
      <c r="D34" s="2">
        <f t="shared" si="1"/>
        <v>32.131654599999997</v>
      </c>
      <c r="E34" s="2">
        <f t="shared" si="2"/>
        <v>24.1409454</v>
      </c>
      <c r="F34" s="1">
        <f t="shared" ref="F34:F43" si="18">1.2338-0.0171*A3</f>
        <v>1.2167000000000001</v>
      </c>
      <c r="G34" s="1">
        <f t="shared" si="3"/>
        <v>0.13992050000000003</v>
      </c>
      <c r="H34" s="2">
        <f t="shared" si="4"/>
        <v>1.3566205000000002</v>
      </c>
      <c r="I34" s="2">
        <f t="shared" si="5"/>
        <v>1.0767795</v>
      </c>
      <c r="J34" t="s">
        <v>7</v>
      </c>
    </row>
    <row r="35" spans="1:10" x14ac:dyDescent="0.25">
      <c r="A35">
        <v>33</v>
      </c>
      <c r="B35" s="2">
        <f t="shared" si="17"/>
        <v>29.2257</v>
      </c>
      <c r="C35" s="2">
        <v>4.1792751000000008</v>
      </c>
      <c r="D35" s="2">
        <f t="shared" si="1"/>
        <v>33.404975100000001</v>
      </c>
      <c r="E35" s="2">
        <f t="shared" si="2"/>
        <v>25.046424899999998</v>
      </c>
      <c r="F35" s="1">
        <f t="shared" si="18"/>
        <v>1.1996</v>
      </c>
      <c r="G35" s="1">
        <f t="shared" si="3"/>
        <v>0.13795399999999999</v>
      </c>
      <c r="H35" s="2">
        <f t="shared" si="4"/>
        <v>1.3375539999999999</v>
      </c>
      <c r="I35" s="2">
        <f t="shared" si="5"/>
        <v>1.0616460000000001</v>
      </c>
      <c r="J35" t="s">
        <v>7</v>
      </c>
    </row>
    <row r="36" spans="1:10" x14ac:dyDescent="0.25">
      <c r="A36">
        <v>34</v>
      </c>
      <c r="B36" s="2">
        <f t="shared" si="17"/>
        <v>30.315100000000001</v>
      </c>
      <c r="C36" s="2">
        <v>4.3350593000000011</v>
      </c>
      <c r="D36" s="2">
        <f t="shared" si="1"/>
        <v>34.650159299999999</v>
      </c>
      <c r="E36" s="2">
        <f t="shared" si="2"/>
        <v>25.9800407</v>
      </c>
      <c r="F36" s="1">
        <f t="shared" si="18"/>
        <v>1.1825000000000001</v>
      </c>
      <c r="G36" s="1">
        <f t="shared" si="3"/>
        <v>0.13598750000000001</v>
      </c>
      <c r="H36" s="2">
        <f t="shared" si="4"/>
        <v>1.3184875</v>
      </c>
      <c r="I36" s="2">
        <f t="shared" si="5"/>
        <v>1.0465125000000002</v>
      </c>
      <c r="J36" t="s">
        <v>7</v>
      </c>
    </row>
    <row r="37" spans="1:10" x14ac:dyDescent="0.25">
      <c r="A37">
        <v>35</v>
      </c>
      <c r="B37" s="2">
        <f t="shared" si="17"/>
        <v>31.404499999999999</v>
      </c>
      <c r="C37" s="2">
        <v>4.5536524999999992</v>
      </c>
      <c r="D37" s="2">
        <f t="shared" si="1"/>
        <v>35.958152499999997</v>
      </c>
      <c r="E37" s="2">
        <f t="shared" si="2"/>
        <v>26.8508475</v>
      </c>
      <c r="F37" s="1">
        <f t="shared" si="18"/>
        <v>1.1654</v>
      </c>
      <c r="G37" s="1">
        <f t="shared" si="3"/>
        <v>0.134021</v>
      </c>
      <c r="H37" s="2">
        <f t="shared" si="4"/>
        <v>1.2994209999999999</v>
      </c>
      <c r="I37" s="2">
        <f t="shared" si="5"/>
        <v>1.031379</v>
      </c>
      <c r="J37" t="s">
        <v>7</v>
      </c>
    </row>
    <row r="38" spans="1:10" x14ac:dyDescent="0.25">
      <c r="A38">
        <v>36</v>
      </c>
      <c r="B38" s="2">
        <f t="shared" si="17"/>
        <v>32.493899999999996</v>
      </c>
      <c r="C38" s="2">
        <v>4.7766032999999988</v>
      </c>
      <c r="D38" s="2">
        <f t="shared" si="1"/>
        <v>37.270503299999994</v>
      </c>
      <c r="E38" s="2">
        <f t="shared" si="2"/>
        <v>27.717296699999999</v>
      </c>
      <c r="F38" s="1">
        <f t="shared" si="18"/>
        <v>1.1483000000000001</v>
      </c>
      <c r="G38" s="1">
        <f t="shared" si="3"/>
        <v>0.13205450000000002</v>
      </c>
      <c r="H38" s="2">
        <f t="shared" si="4"/>
        <v>1.2803545000000001</v>
      </c>
      <c r="I38" s="2">
        <f t="shared" si="5"/>
        <v>1.0162455000000001</v>
      </c>
      <c r="J38" t="s">
        <v>7</v>
      </c>
    </row>
    <row r="39" spans="1:10" x14ac:dyDescent="0.25">
      <c r="A39">
        <v>37</v>
      </c>
      <c r="B39" s="2">
        <f t="shared" si="17"/>
        <v>33.583300000000001</v>
      </c>
      <c r="C39" s="2">
        <v>4.9703284000000005</v>
      </c>
      <c r="D39" s="2">
        <f t="shared" si="1"/>
        <v>38.553628400000001</v>
      </c>
      <c r="E39" s="2">
        <f t="shared" si="2"/>
        <v>28.612971600000002</v>
      </c>
      <c r="F39" s="1">
        <f t="shared" si="18"/>
        <v>1.1312</v>
      </c>
      <c r="G39" s="1">
        <f t="shared" si="3"/>
        <v>0.13008800000000001</v>
      </c>
      <c r="H39" s="2">
        <f t="shared" si="4"/>
        <v>1.261288</v>
      </c>
      <c r="I39" s="2">
        <f t="shared" si="5"/>
        <v>1.001112</v>
      </c>
      <c r="J39" t="s">
        <v>7</v>
      </c>
    </row>
    <row r="40" spans="1:10" x14ac:dyDescent="0.25">
      <c r="A40">
        <v>38</v>
      </c>
      <c r="B40" s="2">
        <f t="shared" si="17"/>
        <v>34.672699999999999</v>
      </c>
      <c r="C40" s="2">
        <v>5.2009049999999997</v>
      </c>
      <c r="D40" s="2">
        <f t="shared" si="1"/>
        <v>39.873604999999998</v>
      </c>
      <c r="E40" s="2">
        <f t="shared" si="2"/>
        <v>29.471795</v>
      </c>
      <c r="F40" s="1">
        <f t="shared" si="18"/>
        <v>1.1141000000000001</v>
      </c>
      <c r="G40" s="1">
        <f t="shared" si="3"/>
        <v>0.12812150000000003</v>
      </c>
      <c r="H40" s="2">
        <f t="shared" si="4"/>
        <v>1.2422215000000001</v>
      </c>
      <c r="I40" s="2">
        <f t="shared" si="5"/>
        <v>0.98597850000000009</v>
      </c>
      <c r="J40" t="s">
        <v>7</v>
      </c>
    </row>
    <row r="41" spans="1:10" x14ac:dyDescent="0.25">
      <c r="A41">
        <v>39</v>
      </c>
      <c r="B41" s="2">
        <f t="shared" si="17"/>
        <v>35.762100000000004</v>
      </c>
      <c r="C41" s="2">
        <v>5.4358392000000002</v>
      </c>
      <c r="D41" s="2">
        <f t="shared" si="1"/>
        <v>41.197939200000008</v>
      </c>
      <c r="E41" s="2">
        <f t="shared" si="2"/>
        <v>30.326260800000004</v>
      </c>
      <c r="F41" s="1">
        <f t="shared" si="18"/>
        <v>1.097</v>
      </c>
      <c r="G41" s="1">
        <f t="shared" si="3"/>
        <v>0.12615499999999999</v>
      </c>
      <c r="H41" s="2">
        <f t="shared" si="4"/>
        <v>1.223155</v>
      </c>
      <c r="I41" s="2">
        <f t="shared" si="5"/>
        <v>0.97084499999999996</v>
      </c>
      <c r="J41" t="s">
        <v>7</v>
      </c>
    </row>
    <row r="42" spans="1:10" x14ac:dyDescent="0.25">
      <c r="A42">
        <v>40</v>
      </c>
      <c r="B42" s="2">
        <f t="shared" si="17"/>
        <v>36.851500000000001</v>
      </c>
      <c r="C42" s="2">
        <v>5.6751310000000004</v>
      </c>
      <c r="D42" s="2">
        <f t="shared" si="1"/>
        <v>42.526631000000002</v>
      </c>
      <c r="E42" s="2">
        <f t="shared" si="2"/>
        <v>31.176369000000001</v>
      </c>
      <c r="F42" s="1">
        <f t="shared" si="18"/>
        <v>1.0799000000000001</v>
      </c>
      <c r="G42" s="1">
        <f t="shared" si="3"/>
        <v>0.12418850000000002</v>
      </c>
      <c r="H42" s="2">
        <f t="shared" si="4"/>
        <v>1.2040885000000001</v>
      </c>
      <c r="I42" s="2">
        <f t="shared" si="5"/>
        <v>0.95571150000000005</v>
      </c>
      <c r="J42" t="s">
        <v>7</v>
      </c>
    </row>
    <row r="43" spans="1:10" x14ac:dyDescent="0.25">
      <c r="A43">
        <v>41</v>
      </c>
      <c r="B43" s="2">
        <f t="shared" si="17"/>
        <v>37.940899999999999</v>
      </c>
      <c r="C43" s="2">
        <v>5.9187804000000002</v>
      </c>
      <c r="D43" s="2">
        <f t="shared" si="1"/>
        <v>43.859680400000002</v>
      </c>
      <c r="E43" s="2">
        <f t="shared" si="2"/>
        <v>32.022119599999996</v>
      </c>
      <c r="F43" s="1">
        <f t="shared" si="18"/>
        <v>1.0628</v>
      </c>
      <c r="G43" s="1">
        <f t="shared" si="3"/>
        <v>0.122222</v>
      </c>
      <c r="H43" s="2">
        <f t="shared" si="4"/>
        <v>1.185022</v>
      </c>
      <c r="I43" s="2">
        <f t="shared" si="5"/>
        <v>0.94057799999999991</v>
      </c>
      <c r="J43" t="s">
        <v>7</v>
      </c>
    </row>
    <row r="44" spans="1:10" x14ac:dyDescent="0.25">
      <c r="B44" s="2"/>
      <c r="C44" s="2"/>
      <c r="D44" s="2"/>
      <c r="E44" s="2"/>
    </row>
    <row r="45" spans="1:10" x14ac:dyDescent="0.25">
      <c r="B45" s="2"/>
      <c r="C45" s="2"/>
      <c r="D45" s="2"/>
      <c r="E45" s="2"/>
    </row>
    <row r="46" spans="1:10" x14ac:dyDescent="0.25">
      <c r="B46" s="2"/>
      <c r="C46" s="2"/>
      <c r="D46" s="2"/>
      <c r="E46" s="2"/>
    </row>
    <row r="47" spans="1:10" x14ac:dyDescent="0.25">
      <c r="B47" s="2"/>
      <c r="C47" s="2"/>
      <c r="D47" s="2"/>
      <c r="E47" s="2"/>
    </row>
    <row r="48" spans="1:10" x14ac:dyDescent="0.25">
      <c r="B48" s="2"/>
      <c r="C48" s="2"/>
      <c r="D48" s="2"/>
      <c r="E48" s="2"/>
    </row>
    <row r="49" spans="2:5" x14ac:dyDescent="0.25">
      <c r="B49" s="2"/>
      <c r="C49" s="2"/>
      <c r="D49" s="2"/>
      <c r="E49" s="2"/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  <row r="52" spans="2:5" x14ac:dyDescent="0.25">
      <c r="B52" s="2"/>
      <c r="C52" s="2"/>
      <c r="D52" s="2"/>
      <c r="E52" s="2"/>
    </row>
    <row r="53" spans="2:5" x14ac:dyDescent="0.25">
      <c r="B53" s="2"/>
      <c r="C53" s="2"/>
      <c r="D53" s="2"/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  <row r="57" spans="2:5" x14ac:dyDescent="0.25">
      <c r="B57" s="2"/>
      <c r="C57" s="2"/>
      <c r="D57" s="2"/>
      <c r="E57" s="2"/>
    </row>
    <row r="58" spans="2:5" x14ac:dyDescent="0.25">
      <c r="B58" s="2"/>
      <c r="C58" s="2"/>
      <c r="D58" s="2"/>
      <c r="E58" s="2"/>
    </row>
    <row r="59" spans="2:5" x14ac:dyDescent="0.25">
      <c r="B59" s="2"/>
      <c r="C59" s="2"/>
      <c r="D59" s="2"/>
      <c r="E59" s="2"/>
    </row>
    <row r="60" spans="2:5" x14ac:dyDescent="0.25">
      <c r="B60" s="2"/>
      <c r="C60" s="2"/>
      <c r="D60" s="2"/>
      <c r="E60" s="2"/>
    </row>
    <row r="61" spans="2:5" x14ac:dyDescent="0.25">
      <c r="B61" s="2"/>
      <c r="C61" s="2"/>
      <c r="D61" s="2"/>
      <c r="E61" s="2"/>
    </row>
    <row r="62" spans="2:5" x14ac:dyDescent="0.25">
      <c r="B62" s="2"/>
      <c r="C62" s="2"/>
      <c r="D62" s="2"/>
      <c r="E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831D-7F1A-4316-ADFC-7D33E18E4E6D}">
  <dimension ref="D2:E20"/>
  <sheetViews>
    <sheetView workbookViewId="0">
      <selection activeCell="D2" sqref="D2:E2"/>
    </sheetView>
  </sheetViews>
  <sheetFormatPr baseColWidth="10" defaultRowHeight="15" x14ac:dyDescent="0.25"/>
  <sheetData>
    <row r="2" spans="4:5" x14ac:dyDescent="0.25">
      <c r="D2" t="s">
        <v>0</v>
      </c>
      <c r="E2" t="s">
        <v>1</v>
      </c>
    </row>
    <row r="3" spans="4:5" x14ac:dyDescent="0.25">
      <c r="D3">
        <v>0</v>
      </c>
      <c r="E3">
        <v>0.77260920897284535</v>
      </c>
    </row>
    <row r="4" spans="4:5" x14ac:dyDescent="0.25">
      <c r="D4">
        <v>0</v>
      </c>
      <c r="E4">
        <v>0.79199018450355352</v>
      </c>
    </row>
    <row r="5" spans="4:5" x14ac:dyDescent="0.25">
      <c r="D5">
        <v>0</v>
      </c>
      <c r="E5">
        <v>0.70005324443827111</v>
      </c>
    </row>
    <row r="6" spans="4:5" x14ac:dyDescent="0.25">
      <c r="D6">
        <v>1</v>
      </c>
      <c r="E6">
        <v>0.79633307868601999</v>
      </c>
    </row>
    <row r="7" spans="4:5" x14ac:dyDescent="0.25">
      <c r="D7">
        <v>1</v>
      </c>
      <c r="E7">
        <v>0.73849572887006043</v>
      </c>
    </row>
    <row r="8" spans="4:5" x14ac:dyDescent="0.25">
      <c r="D8">
        <v>1</v>
      </c>
      <c r="E8">
        <v>0.70888256128897842</v>
      </c>
    </row>
    <row r="9" spans="4:5" x14ac:dyDescent="0.25">
      <c r="D9">
        <v>2</v>
      </c>
      <c r="E9">
        <v>0.84918860106025906</v>
      </c>
    </row>
    <row r="10" spans="4:5" x14ac:dyDescent="0.25">
      <c r="D10">
        <v>2</v>
      </c>
      <c r="E10">
        <v>0.80569483991943891</v>
      </c>
    </row>
    <row r="11" spans="4:5" x14ac:dyDescent="0.25">
      <c r="D11">
        <v>2</v>
      </c>
      <c r="E11">
        <v>0.79111512373544457</v>
      </c>
    </row>
    <row r="12" spans="4:5" x14ac:dyDescent="0.25">
      <c r="D12">
        <v>5</v>
      </c>
      <c r="E12">
        <v>0.97588721438988801</v>
      </c>
    </row>
    <row r="13" spans="4:5" x14ac:dyDescent="0.25">
      <c r="D13">
        <v>5</v>
      </c>
      <c r="E13">
        <v>0.9116929416394659</v>
      </c>
    </row>
    <row r="14" spans="4:5" x14ac:dyDescent="0.25">
      <c r="D14">
        <v>5</v>
      </c>
      <c r="E14">
        <v>0.79080028705697147</v>
      </c>
    </row>
    <row r="15" spans="4:5" x14ac:dyDescent="0.25">
      <c r="D15">
        <v>12</v>
      </c>
      <c r="E15">
        <v>0.96222885848554318</v>
      </c>
    </row>
    <row r="16" spans="4:5" x14ac:dyDescent="0.25">
      <c r="D16">
        <v>12</v>
      </c>
      <c r="E16">
        <v>1.0338680926916219</v>
      </c>
    </row>
    <row r="17" spans="4:5" x14ac:dyDescent="0.25">
      <c r="D17">
        <v>12</v>
      </c>
      <c r="E17">
        <v>1.0238025788827927</v>
      </c>
    </row>
    <row r="18" spans="4:5" x14ac:dyDescent="0.25">
      <c r="D18">
        <v>20</v>
      </c>
      <c r="E18">
        <v>1.0510591013264812</v>
      </c>
    </row>
    <row r="19" spans="4:5" x14ac:dyDescent="0.25">
      <c r="D19">
        <v>20</v>
      </c>
      <c r="E19">
        <v>0.99863416440956565</v>
      </c>
    </row>
    <row r="20" spans="4:5" x14ac:dyDescent="0.25">
      <c r="D20">
        <v>20</v>
      </c>
      <c r="E20">
        <v>1.0338680926916219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diego.navarrete</dc:creator>
  <cp:lastModifiedBy>diego.navarrete</cp:lastModifiedBy>
  <dcterms:created xsi:type="dcterms:W3CDTF">2018-10-22T16:39:50Z</dcterms:created>
  <dcterms:modified xsi:type="dcterms:W3CDTF">2018-10-22T20:21:23Z</dcterms:modified>
</cp:coreProperties>
</file>