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research\1.2_Respicond analysis\upto51\"/>
    </mc:Choice>
  </mc:AlternateContent>
  <xr:revisionPtr revIDLastSave="0" documentId="13_ncr:1_{B75FEA40-727B-4B8F-82B2-39EF690342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crop" sheetId="2" r:id="rId2"/>
    <sheet name="Grass" sheetId="3" r:id="rId3"/>
    <sheet name="Forest" sheetId="4" r:id="rId4"/>
    <sheet name="spring 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0" i="1" l="1"/>
  <c r="AG90" i="1" s="1"/>
  <c r="AF91" i="1"/>
  <c r="AG91" i="1" s="1"/>
  <c r="AF92" i="1"/>
  <c r="AG92" i="1" s="1"/>
  <c r="AE11" i="1"/>
  <c r="AF11" i="1" s="1"/>
  <c r="AG11" i="1" s="1"/>
  <c r="AE41" i="1"/>
  <c r="AF41" i="1" s="1"/>
  <c r="AG41" i="1" s="1"/>
  <c r="AE45" i="1"/>
  <c r="AF45" i="1" s="1"/>
  <c r="AG45" i="1" s="1"/>
  <c r="AE56" i="1"/>
  <c r="AF56" i="1" s="1"/>
  <c r="AG56" i="1" s="1"/>
  <c r="AE66" i="1"/>
  <c r="AF66" i="1" s="1"/>
  <c r="AG66" i="1" s="1"/>
  <c r="AE92" i="1"/>
  <c r="AE97" i="1"/>
  <c r="AF97" i="1" s="1"/>
  <c r="AG97" i="1" s="1"/>
  <c r="AE102" i="1"/>
  <c r="AF102" i="1" s="1"/>
  <c r="AG102" i="1" s="1"/>
  <c r="AE103" i="1"/>
  <c r="AF103" i="1" s="1"/>
  <c r="AG103" i="1" s="1"/>
  <c r="Z2" i="1"/>
  <c r="AB5" i="1" s="1"/>
  <c r="AA70" i="1" l="1"/>
  <c r="AA22" i="1"/>
  <c r="AB100" i="1"/>
  <c r="AB60" i="1"/>
  <c r="AB44" i="1"/>
  <c r="AB12" i="1"/>
  <c r="AA93" i="1"/>
  <c r="AA69" i="1"/>
  <c r="AA53" i="1"/>
  <c r="AA29" i="1"/>
  <c r="AA5" i="1"/>
  <c r="AC5" i="1" s="1"/>
  <c r="AE5" i="1" s="1"/>
  <c r="AF5" i="1" s="1"/>
  <c r="AG5" i="1" s="1"/>
  <c r="AB75" i="1"/>
  <c r="AB51" i="1"/>
  <c r="AB43" i="1"/>
  <c r="AB35" i="1"/>
  <c r="AB27" i="1"/>
  <c r="AB3" i="1"/>
  <c r="AA100" i="1"/>
  <c r="AA92" i="1"/>
  <c r="AA84" i="1"/>
  <c r="AA76" i="1"/>
  <c r="AA68" i="1"/>
  <c r="AA60" i="1"/>
  <c r="AC60" i="1" s="1"/>
  <c r="AE60" i="1" s="1"/>
  <c r="AF60" i="1" s="1"/>
  <c r="AG60" i="1" s="1"/>
  <c r="AA52" i="1"/>
  <c r="AC52" i="1" s="1"/>
  <c r="AE52" i="1" s="1"/>
  <c r="AF52" i="1" s="1"/>
  <c r="AG52" i="1" s="1"/>
  <c r="AA44" i="1"/>
  <c r="AC44" i="1" s="1"/>
  <c r="AE44" i="1" s="1"/>
  <c r="AF44" i="1" s="1"/>
  <c r="AG44" i="1" s="1"/>
  <c r="AA36" i="1"/>
  <c r="AA28" i="1"/>
  <c r="AA20" i="1"/>
  <c r="AA12" i="1"/>
  <c r="AA4" i="1"/>
  <c r="AB98" i="1"/>
  <c r="AB82" i="1"/>
  <c r="AB74" i="1"/>
  <c r="AB66" i="1"/>
  <c r="AB58" i="1"/>
  <c r="AB50" i="1"/>
  <c r="AB42" i="1"/>
  <c r="AB34" i="1"/>
  <c r="AB26" i="1"/>
  <c r="AB18" i="1"/>
  <c r="AB10" i="1"/>
  <c r="AA94" i="1"/>
  <c r="AA62" i="1"/>
  <c r="AA30" i="1"/>
  <c r="AA6" i="1"/>
  <c r="AB68" i="1"/>
  <c r="AB52" i="1"/>
  <c r="AB4" i="1"/>
  <c r="AA85" i="1"/>
  <c r="AC85" i="1" s="1"/>
  <c r="AE85" i="1" s="1"/>
  <c r="AF85" i="1" s="1"/>
  <c r="AG85" i="1" s="1"/>
  <c r="AA61" i="1"/>
  <c r="AA37" i="1"/>
  <c r="AC37" i="1" s="1"/>
  <c r="AE37" i="1" s="1"/>
  <c r="AF37" i="1" s="1"/>
  <c r="AG37" i="1" s="1"/>
  <c r="AA21" i="1"/>
  <c r="AB99" i="1"/>
  <c r="AB83" i="1"/>
  <c r="AB59" i="1"/>
  <c r="AB19" i="1"/>
  <c r="AA99" i="1"/>
  <c r="AC99" i="1" s="1"/>
  <c r="AE99" i="1" s="1"/>
  <c r="AF99" i="1" s="1"/>
  <c r="AG99" i="1" s="1"/>
  <c r="AA83" i="1"/>
  <c r="AA75" i="1"/>
  <c r="AC75" i="1" s="1"/>
  <c r="AE75" i="1" s="1"/>
  <c r="AF75" i="1" s="1"/>
  <c r="AG75" i="1" s="1"/>
  <c r="AA67" i="1"/>
  <c r="AA59" i="1"/>
  <c r="AA51" i="1"/>
  <c r="AC51" i="1" s="1"/>
  <c r="AE51" i="1" s="1"/>
  <c r="AF51" i="1" s="1"/>
  <c r="AG51" i="1" s="1"/>
  <c r="AA43" i="1"/>
  <c r="AA35" i="1"/>
  <c r="AC35" i="1" s="1"/>
  <c r="AE35" i="1" s="1"/>
  <c r="AF35" i="1" s="1"/>
  <c r="AG35" i="1" s="1"/>
  <c r="AA27" i="1"/>
  <c r="AC27" i="1" s="1"/>
  <c r="AE27" i="1" s="1"/>
  <c r="AF27" i="1" s="1"/>
  <c r="AG27" i="1" s="1"/>
  <c r="AA19" i="1"/>
  <c r="AA11" i="1"/>
  <c r="AA3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A102" i="1"/>
  <c r="AA54" i="1"/>
  <c r="AA14" i="1"/>
  <c r="AB76" i="1"/>
  <c r="AB36" i="1"/>
  <c r="AA101" i="1"/>
  <c r="AA77" i="1"/>
  <c r="AA45" i="1"/>
  <c r="AA13" i="1"/>
  <c r="AC13" i="1" s="1"/>
  <c r="AE13" i="1" s="1"/>
  <c r="AF13" i="1" s="1"/>
  <c r="AG13" i="1" s="1"/>
  <c r="AB67" i="1"/>
  <c r="AB11" i="1"/>
  <c r="AA98" i="1"/>
  <c r="AC98" i="1" s="1"/>
  <c r="AE98" i="1" s="1"/>
  <c r="AF98" i="1" s="1"/>
  <c r="AG98" i="1" s="1"/>
  <c r="AA82" i="1"/>
  <c r="AA74" i="1"/>
  <c r="AA66" i="1"/>
  <c r="AA58" i="1"/>
  <c r="AA50" i="1"/>
  <c r="AC50" i="1" s="1"/>
  <c r="AE50" i="1" s="1"/>
  <c r="AF50" i="1" s="1"/>
  <c r="AG50" i="1" s="1"/>
  <c r="AA42" i="1"/>
  <c r="AC42" i="1" s="1"/>
  <c r="AE42" i="1" s="1"/>
  <c r="AF42" i="1" s="1"/>
  <c r="AG42" i="1" s="1"/>
  <c r="AA34" i="1"/>
  <c r="AC34" i="1" s="1"/>
  <c r="AE34" i="1" s="1"/>
  <c r="AF34" i="1" s="1"/>
  <c r="AG34" i="1" s="1"/>
  <c r="AA26" i="1"/>
  <c r="AC26" i="1" s="1"/>
  <c r="AE26" i="1" s="1"/>
  <c r="AF26" i="1" s="1"/>
  <c r="AG26" i="1" s="1"/>
  <c r="AA18" i="1"/>
  <c r="AA10" i="1"/>
  <c r="AB2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A89" i="1"/>
  <c r="AA73" i="1"/>
  <c r="AA57" i="1"/>
  <c r="AA41" i="1"/>
  <c r="AA33" i="1"/>
  <c r="AC33" i="1" s="1"/>
  <c r="AE33" i="1" s="1"/>
  <c r="AF33" i="1" s="1"/>
  <c r="AG33" i="1" s="1"/>
  <c r="AA25" i="1"/>
  <c r="AC25" i="1" s="1"/>
  <c r="AE25" i="1" s="1"/>
  <c r="AF25" i="1" s="1"/>
  <c r="AG25" i="1" s="1"/>
  <c r="AA9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A86" i="1"/>
  <c r="AA46" i="1"/>
  <c r="AC46" i="1" s="1"/>
  <c r="AE46" i="1" s="1"/>
  <c r="AF46" i="1" s="1"/>
  <c r="AG46" i="1" s="1"/>
  <c r="AB92" i="1"/>
  <c r="AB20" i="1"/>
  <c r="AA97" i="1"/>
  <c r="AA81" i="1"/>
  <c r="AC81" i="1" s="1"/>
  <c r="AE81" i="1" s="1"/>
  <c r="AF81" i="1" s="1"/>
  <c r="AG81" i="1" s="1"/>
  <c r="AA65" i="1"/>
  <c r="AA49" i="1"/>
  <c r="AA17" i="1"/>
  <c r="AC17" i="1" s="1"/>
  <c r="AE17" i="1" s="1"/>
  <c r="AF17" i="1" s="1"/>
  <c r="AG17" i="1" s="1"/>
  <c r="AA2" i="1"/>
  <c r="AC2" i="1" s="1"/>
  <c r="AE2" i="1" s="1"/>
  <c r="AF2" i="1" s="1"/>
  <c r="AG2" i="1" s="1"/>
  <c r="AA96" i="1"/>
  <c r="AA88" i="1"/>
  <c r="AA80" i="1"/>
  <c r="AA72" i="1"/>
  <c r="AA64" i="1"/>
  <c r="AC64" i="1" s="1"/>
  <c r="AE64" i="1" s="1"/>
  <c r="AF64" i="1" s="1"/>
  <c r="AG64" i="1" s="1"/>
  <c r="AA56" i="1"/>
  <c r="AA48" i="1"/>
  <c r="AC48" i="1" s="1"/>
  <c r="AE48" i="1" s="1"/>
  <c r="AF48" i="1" s="1"/>
  <c r="AG48" i="1" s="1"/>
  <c r="AA40" i="1"/>
  <c r="AC40" i="1" s="1"/>
  <c r="AE40" i="1" s="1"/>
  <c r="AF40" i="1" s="1"/>
  <c r="AG40" i="1" s="1"/>
  <c r="AA32" i="1"/>
  <c r="AA24" i="1"/>
  <c r="AA16" i="1"/>
  <c r="AA8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A78" i="1"/>
  <c r="AA38" i="1"/>
  <c r="AB84" i="1"/>
  <c r="AB28" i="1"/>
  <c r="AA103" i="1"/>
  <c r="AA95" i="1"/>
  <c r="AC95" i="1" s="1"/>
  <c r="AE95" i="1" s="1"/>
  <c r="AF95" i="1" s="1"/>
  <c r="AG95" i="1" s="1"/>
  <c r="AA87" i="1"/>
  <c r="AC87" i="1" s="1"/>
  <c r="AE87" i="1" s="1"/>
  <c r="AF87" i="1" s="1"/>
  <c r="AG87" i="1" s="1"/>
  <c r="AA79" i="1"/>
  <c r="AA71" i="1"/>
  <c r="AC71" i="1" s="1"/>
  <c r="AE71" i="1" s="1"/>
  <c r="AF71" i="1" s="1"/>
  <c r="AG71" i="1" s="1"/>
  <c r="AA63" i="1"/>
  <c r="AA55" i="1"/>
  <c r="AA47" i="1"/>
  <c r="AA39" i="1"/>
  <c r="AA31" i="1"/>
  <c r="AC31" i="1" s="1"/>
  <c r="AE31" i="1" s="1"/>
  <c r="AF31" i="1" s="1"/>
  <c r="AG31" i="1" s="1"/>
  <c r="AA23" i="1"/>
  <c r="AC23" i="1" s="1"/>
  <c r="AE23" i="1" s="1"/>
  <c r="AF23" i="1" s="1"/>
  <c r="AG23" i="1" s="1"/>
  <c r="AA15" i="1"/>
  <c r="AA7" i="1"/>
  <c r="AC7" i="1" s="1"/>
  <c r="AE7" i="1" s="1"/>
  <c r="AF7" i="1" s="1"/>
  <c r="AG7" i="1" s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K2" i="1"/>
  <c r="L2" i="1" s="1"/>
  <c r="M41" i="1"/>
  <c r="AC78" i="1" l="1"/>
  <c r="AE78" i="1" s="1"/>
  <c r="AF78" i="1" s="1"/>
  <c r="AG78" i="1" s="1"/>
  <c r="AC24" i="1"/>
  <c r="AE24" i="1" s="1"/>
  <c r="AF24" i="1" s="1"/>
  <c r="AG24" i="1" s="1"/>
  <c r="AC88" i="1"/>
  <c r="AE88" i="1" s="1"/>
  <c r="AF88" i="1" s="1"/>
  <c r="AG88" i="1" s="1"/>
  <c r="L15" i="1"/>
  <c r="AC70" i="1"/>
  <c r="AE70" i="1" s="1"/>
  <c r="AF70" i="1" s="1"/>
  <c r="AG70" i="1" s="1"/>
  <c r="AC58" i="1"/>
  <c r="AE58" i="1" s="1"/>
  <c r="AF58" i="1" s="1"/>
  <c r="AG58" i="1" s="1"/>
  <c r="AC47" i="1"/>
  <c r="AE47" i="1" s="1"/>
  <c r="AF47" i="1" s="1"/>
  <c r="AG47" i="1" s="1"/>
  <c r="AC57" i="1"/>
  <c r="AE57" i="1" s="1"/>
  <c r="AF57" i="1" s="1"/>
  <c r="AG57" i="1" s="1"/>
  <c r="AC53" i="1"/>
  <c r="AE53" i="1" s="1"/>
  <c r="AF53" i="1" s="1"/>
  <c r="AG53" i="1" s="1"/>
  <c r="AC16" i="1"/>
  <c r="AE16" i="1" s="1"/>
  <c r="AF16" i="1" s="1"/>
  <c r="AG16" i="1" s="1"/>
  <c r="AC80" i="1"/>
  <c r="AE80" i="1" s="1"/>
  <c r="AF80" i="1" s="1"/>
  <c r="AG80" i="1" s="1"/>
  <c r="AC67" i="1"/>
  <c r="AE67" i="1" s="1"/>
  <c r="AF67" i="1" s="1"/>
  <c r="AG67" i="1" s="1"/>
  <c r="AC69" i="1"/>
  <c r="AE69" i="1" s="1"/>
  <c r="AF69" i="1" s="1"/>
  <c r="AG69" i="1" s="1"/>
  <c r="AC39" i="1"/>
  <c r="AE39" i="1" s="1"/>
  <c r="AF39" i="1" s="1"/>
  <c r="AG39" i="1" s="1"/>
  <c r="AC49" i="1"/>
  <c r="AE49" i="1" s="1"/>
  <c r="AF49" i="1" s="1"/>
  <c r="AG49" i="1" s="1"/>
  <c r="AC77" i="1"/>
  <c r="AE77" i="1" s="1"/>
  <c r="AF77" i="1" s="1"/>
  <c r="AG77" i="1" s="1"/>
  <c r="AC43" i="1"/>
  <c r="AE43" i="1" s="1"/>
  <c r="AF43" i="1" s="1"/>
  <c r="AG43" i="1" s="1"/>
  <c r="AC93" i="1"/>
  <c r="AE93" i="1" s="1"/>
  <c r="AF93" i="1" s="1"/>
  <c r="AG93" i="1" s="1"/>
  <c r="AC86" i="1"/>
  <c r="AE86" i="1" s="1"/>
  <c r="AF86" i="1" s="1"/>
  <c r="AG86" i="1" s="1"/>
  <c r="AC10" i="1"/>
  <c r="AE10" i="1" s="1"/>
  <c r="AF10" i="1" s="1"/>
  <c r="AG10" i="1" s="1"/>
  <c r="AC74" i="1"/>
  <c r="AE74" i="1" s="1"/>
  <c r="AF74" i="1" s="1"/>
  <c r="AG74" i="1" s="1"/>
  <c r="AC101" i="1"/>
  <c r="AE101" i="1" s="1"/>
  <c r="AF101" i="1" s="1"/>
  <c r="AG101" i="1" s="1"/>
  <c r="AC4" i="1"/>
  <c r="AE4" i="1" s="1"/>
  <c r="AF4" i="1" s="1"/>
  <c r="AG4" i="1" s="1"/>
  <c r="AC68" i="1"/>
  <c r="AE68" i="1" s="1"/>
  <c r="AF68" i="1" s="1"/>
  <c r="AG68" i="1" s="1"/>
  <c r="AC55" i="1"/>
  <c r="AE55" i="1" s="1"/>
  <c r="AF55" i="1" s="1"/>
  <c r="AG55" i="1" s="1"/>
  <c r="AC8" i="1"/>
  <c r="AE8" i="1" s="1"/>
  <c r="AF8" i="1" s="1"/>
  <c r="AG8" i="1" s="1"/>
  <c r="AC72" i="1"/>
  <c r="AE72" i="1" s="1"/>
  <c r="AF72" i="1" s="1"/>
  <c r="AG72" i="1" s="1"/>
  <c r="AC73" i="1"/>
  <c r="AE73" i="1" s="1"/>
  <c r="AF73" i="1" s="1"/>
  <c r="AG73" i="1" s="1"/>
  <c r="AC18" i="1"/>
  <c r="AE18" i="1" s="1"/>
  <c r="AF18" i="1" s="1"/>
  <c r="AG18" i="1" s="1"/>
  <c r="AC82" i="1"/>
  <c r="AE82" i="1" s="1"/>
  <c r="AF82" i="1" s="1"/>
  <c r="AG82" i="1" s="1"/>
  <c r="AC59" i="1"/>
  <c r="AE59" i="1" s="1"/>
  <c r="AF59" i="1" s="1"/>
  <c r="AG59" i="1" s="1"/>
  <c r="AC6" i="1"/>
  <c r="AE6" i="1" s="1"/>
  <c r="AF6" i="1" s="1"/>
  <c r="AG6" i="1" s="1"/>
  <c r="AC12" i="1"/>
  <c r="AE12" i="1" s="1"/>
  <c r="AF12" i="1" s="1"/>
  <c r="AG12" i="1" s="1"/>
  <c r="AC76" i="1"/>
  <c r="AE76" i="1" s="1"/>
  <c r="AF76" i="1" s="1"/>
  <c r="AG76" i="1" s="1"/>
  <c r="AC65" i="1"/>
  <c r="AE65" i="1" s="1"/>
  <c r="AF65" i="1" s="1"/>
  <c r="AG65" i="1" s="1"/>
  <c r="AC63" i="1"/>
  <c r="AE63" i="1" s="1"/>
  <c r="AF63" i="1" s="1"/>
  <c r="AG63" i="1" s="1"/>
  <c r="AC38" i="1"/>
  <c r="AE38" i="1" s="1"/>
  <c r="AF38" i="1" s="1"/>
  <c r="AG38" i="1" s="1"/>
  <c r="AC89" i="1"/>
  <c r="AE89" i="1" s="1"/>
  <c r="AF89" i="1" s="1"/>
  <c r="AG89" i="1" s="1"/>
  <c r="AC3" i="1"/>
  <c r="AE3" i="1" s="1"/>
  <c r="AF3" i="1" s="1"/>
  <c r="AG3" i="1" s="1"/>
  <c r="AC21" i="1"/>
  <c r="AE21" i="1" s="1"/>
  <c r="AF21" i="1" s="1"/>
  <c r="AG21" i="1" s="1"/>
  <c r="AC30" i="1"/>
  <c r="AE30" i="1" s="1"/>
  <c r="AF30" i="1" s="1"/>
  <c r="AG30" i="1" s="1"/>
  <c r="AC20" i="1"/>
  <c r="AE20" i="1" s="1"/>
  <c r="AF20" i="1" s="1"/>
  <c r="AG20" i="1" s="1"/>
  <c r="AC84" i="1"/>
  <c r="AE84" i="1" s="1"/>
  <c r="AF84" i="1" s="1"/>
  <c r="AG84" i="1" s="1"/>
  <c r="AC14" i="1"/>
  <c r="AE14" i="1" s="1"/>
  <c r="AF14" i="1" s="1"/>
  <c r="AG14" i="1" s="1"/>
  <c r="AC62" i="1"/>
  <c r="AE62" i="1" s="1"/>
  <c r="AF62" i="1" s="1"/>
  <c r="AG62" i="1" s="1"/>
  <c r="AC28" i="1"/>
  <c r="AE28" i="1" s="1"/>
  <c r="AF28" i="1" s="1"/>
  <c r="AG28" i="1" s="1"/>
  <c r="M72" i="1"/>
  <c r="AC15" i="1"/>
  <c r="AE15" i="1" s="1"/>
  <c r="AF15" i="1" s="1"/>
  <c r="AG15" i="1" s="1"/>
  <c r="AC79" i="1"/>
  <c r="AE79" i="1" s="1"/>
  <c r="AF79" i="1" s="1"/>
  <c r="AG79" i="1" s="1"/>
  <c r="AC32" i="1"/>
  <c r="AE32" i="1" s="1"/>
  <c r="AF32" i="1" s="1"/>
  <c r="AG32" i="1" s="1"/>
  <c r="AC96" i="1"/>
  <c r="AE96" i="1" s="1"/>
  <c r="AF96" i="1" s="1"/>
  <c r="AG96" i="1" s="1"/>
  <c r="AC9" i="1"/>
  <c r="AE9" i="1" s="1"/>
  <c r="AF9" i="1" s="1"/>
  <c r="AG9" i="1" s="1"/>
  <c r="AC54" i="1"/>
  <c r="AE54" i="1" s="1"/>
  <c r="AF54" i="1" s="1"/>
  <c r="AG54" i="1" s="1"/>
  <c r="AC19" i="1"/>
  <c r="AE19" i="1" s="1"/>
  <c r="AF19" i="1" s="1"/>
  <c r="AG19" i="1" s="1"/>
  <c r="AC83" i="1"/>
  <c r="AE83" i="1" s="1"/>
  <c r="AF83" i="1" s="1"/>
  <c r="AG83" i="1" s="1"/>
  <c r="AC61" i="1"/>
  <c r="AE61" i="1" s="1"/>
  <c r="AF61" i="1" s="1"/>
  <c r="AG61" i="1" s="1"/>
  <c r="AC94" i="1"/>
  <c r="AE94" i="1" s="1"/>
  <c r="AF94" i="1" s="1"/>
  <c r="AG94" i="1" s="1"/>
  <c r="AC36" i="1"/>
  <c r="AE36" i="1" s="1"/>
  <c r="AF36" i="1" s="1"/>
  <c r="AG36" i="1" s="1"/>
  <c r="AC100" i="1"/>
  <c r="AE100" i="1" s="1"/>
  <c r="AF100" i="1" s="1"/>
  <c r="AG100" i="1" s="1"/>
  <c r="AC29" i="1"/>
  <c r="AE29" i="1" s="1"/>
  <c r="AF29" i="1" s="1"/>
  <c r="AG29" i="1" s="1"/>
  <c r="AC22" i="1"/>
  <c r="AE22" i="1" s="1"/>
  <c r="AF22" i="1" s="1"/>
  <c r="AG22" i="1" s="1"/>
  <c r="M73" i="1"/>
  <c r="L31" i="1"/>
  <c r="L23" i="1"/>
  <c r="M42" i="1"/>
  <c r="M40" i="1"/>
  <c r="M74" i="1"/>
  <c r="M97" i="1"/>
  <c r="M63" i="1"/>
  <c r="M31" i="1"/>
  <c r="M92" i="1"/>
  <c r="M58" i="1"/>
  <c r="M25" i="1"/>
  <c r="M89" i="1"/>
  <c r="M57" i="1"/>
  <c r="M24" i="1"/>
  <c r="L95" i="1"/>
  <c r="M88" i="1"/>
  <c r="M56" i="1"/>
  <c r="M9" i="1"/>
  <c r="L71" i="1"/>
  <c r="M79" i="1"/>
  <c r="M47" i="1"/>
  <c r="M8" i="1"/>
  <c r="L3" i="1"/>
  <c r="L7" i="1"/>
  <c r="M87" i="1"/>
  <c r="M71" i="1"/>
  <c r="M55" i="1"/>
  <c r="M39" i="1"/>
  <c r="M23" i="1"/>
  <c r="M7" i="1"/>
  <c r="M100" i="1"/>
  <c r="M82" i="1"/>
  <c r="M66" i="1"/>
  <c r="M50" i="1"/>
  <c r="M34" i="1"/>
  <c r="M18" i="1"/>
  <c r="L87" i="1"/>
  <c r="M99" i="1"/>
  <c r="M81" i="1"/>
  <c r="M65" i="1"/>
  <c r="M49" i="1"/>
  <c r="M33" i="1"/>
  <c r="M17" i="1"/>
  <c r="L79" i="1"/>
  <c r="N79" i="1" s="1"/>
  <c r="M98" i="1"/>
  <c r="M80" i="1"/>
  <c r="M64" i="1"/>
  <c r="M48" i="1"/>
  <c r="M32" i="1"/>
  <c r="M16" i="1"/>
  <c r="M15" i="1"/>
  <c r="N15" i="1" s="1"/>
  <c r="M2" i="1"/>
  <c r="N2" i="1" s="1"/>
  <c r="P2" i="1" s="1"/>
  <c r="R2" i="1" s="1"/>
  <c r="M26" i="1"/>
  <c r="M10" i="1"/>
  <c r="L63" i="1"/>
  <c r="N63" i="1" s="1"/>
  <c r="M96" i="1"/>
  <c r="M86" i="1"/>
  <c r="M78" i="1"/>
  <c r="M70" i="1"/>
  <c r="M62" i="1"/>
  <c r="M54" i="1"/>
  <c r="M46" i="1"/>
  <c r="M38" i="1"/>
  <c r="M30" i="1"/>
  <c r="M22" i="1"/>
  <c r="M14" i="1"/>
  <c r="M6" i="1"/>
  <c r="L55" i="1"/>
  <c r="M103" i="1"/>
  <c r="M95" i="1"/>
  <c r="M85" i="1"/>
  <c r="M77" i="1"/>
  <c r="M69" i="1"/>
  <c r="M61" i="1"/>
  <c r="M53" i="1"/>
  <c r="M45" i="1"/>
  <c r="M37" i="1"/>
  <c r="M29" i="1"/>
  <c r="M21" i="1"/>
  <c r="M13" i="1"/>
  <c r="M5" i="1"/>
  <c r="L47" i="1"/>
  <c r="M102" i="1"/>
  <c r="M94" i="1"/>
  <c r="M84" i="1"/>
  <c r="M76" i="1"/>
  <c r="M68" i="1"/>
  <c r="M60" i="1"/>
  <c r="M52" i="1"/>
  <c r="M44" i="1"/>
  <c r="M36" i="1"/>
  <c r="M28" i="1"/>
  <c r="M20" i="1"/>
  <c r="M12" i="1"/>
  <c r="M4" i="1"/>
  <c r="L103" i="1"/>
  <c r="L39" i="1"/>
  <c r="M101" i="1"/>
  <c r="M93" i="1"/>
  <c r="M83" i="1"/>
  <c r="M75" i="1"/>
  <c r="M67" i="1"/>
  <c r="M59" i="1"/>
  <c r="M51" i="1"/>
  <c r="M43" i="1"/>
  <c r="M35" i="1"/>
  <c r="M27" i="1"/>
  <c r="M19" i="1"/>
  <c r="M11" i="1"/>
  <c r="M3" i="1"/>
  <c r="L98" i="1"/>
  <c r="L82" i="1"/>
  <c r="L74" i="1"/>
  <c r="N74" i="1" s="1"/>
  <c r="L66" i="1"/>
  <c r="L58" i="1"/>
  <c r="L50" i="1"/>
  <c r="L42" i="1"/>
  <c r="L34" i="1"/>
  <c r="L26" i="1"/>
  <c r="L18" i="1"/>
  <c r="L10" i="1"/>
  <c r="L97" i="1"/>
  <c r="L89" i="1"/>
  <c r="L81" i="1"/>
  <c r="L73" i="1"/>
  <c r="L65" i="1"/>
  <c r="L57" i="1"/>
  <c r="L49" i="1"/>
  <c r="L41" i="1"/>
  <c r="N41" i="1" s="1"/>
  <c r="L33" i="1"/>
  <c r="L25" i="1"/>
  <c r="L17" i="1"/>
  <c r="L9" i="1"/>
  <c r="L96" i="1"/>
  <c r="L88" i="1"/>
  <c r="L80" i="1"/>
  <c r="L72" i="1"/>
  <c r="N72" i="1" s="1"/>
  <c r="L64" i="1"/>
  <c r="L56" i="1"/>
  <c r="L48" i="1"/>
  <c r="L40" i="1"/>
  <c r="L32" i="1"/>
  <c r="L24" i="1"/>
  <c r="L16" i="1"/>
  <c r="L8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100" i="1"/>
  <c r="N100" i="1" s="1"/>
  <c r="L92" i="1"/>
  <c r="L84" i="1"/>
  <c r="L76" i="1"/>
  <c r="L68" i="1"/>
  <c r="L60" i="1"/>
  <c r="L52" i="1"/>
  <c r="L44" i="1"/>
  <c r="L36" i="1"/>
  <c r="L28" i="1"/>
  <c r="L20" i="1"/>
  <c r="L12" i="1"/>
  <c r="L4" i="1"/>
  <c r="L99" i="1"/>
  <c r="L83" i="1"/>
  <c r="L75" i="1"/>
  <c r="L67" i="1"/>
  <c r="L59" i="1"/>
  <c r="L51" i="1"/>
  <c r="L43" i="1"/>
  <c r="L35" i="1"/>
  <c r="L27" i="1"/>
  <c r="L19" i="1"/>
  <c r="L11" i="1"/>
  <c r="N102" i="1" l="1"/>
  <c r="N88" i="1"/>
  <c r="N23" i="1"/>
  <c r="N96" i="1"/>
  <c r="N3" i="1"/>
  <c r="N95" i="1"/>
  <c r="N30" i="1"/>
  <c r="N32" i="1"/>
  <c r="N81" i="1"/>
  <c r="N13" i="1"/>
  <c r="N77" i="1"/>
  <c r="N40" i="1"/>
  <c r="N56" i="1"/>
  <c r="N89" i="1"/>
  <c r="N97" i="1"/>
  <c r="N18" i="1"/>
  <c r="N31" i="1"/>
  <c r="N43" i="1"/>
  <c r="N59" i="1"/>
  <c r="N9" i="1"/>
  <c r="N73" i="1"/>
  <c r="N52" i="1"/>
  <c r="N38" i="1"/>
  <c r="N33" i="1"/>
  <c r="N47" i="1"/>
  <c r="N71" i="1"/>
  <c r="N21" i="1"/>
  <c r="N85" i="1"/>
  <c r="N4" i="1"/>
  <c r="N68" i="1"/>
  <c r="N16" i="1"/>
  <c r="N65" i="1"/>
  <c r="N34" i="1"/>
  <c r="N22" i="1"/>
  <c r="N86" i="1"/>
  <c r="N17" i="1"/>
  <c r="N42" i="1"/>
  <c r="N44" i="1"/>
  <c r="N5" i="1"/>
  <c r="N69" i="1"/>
  <c r="N25" i="1"/>
  <c r="N58" i="1"/>
  <c r="N60" i="1"/>
  <c r="N8" i="1"/>
  <c r="N39" i="1"/>
  <c r="N24" i="1"/>
  <c r="N57" i="1"/>
  <c r="N51" i="1"/>
  <c r="N92" i="1"/>
  <c r="N14" i="1"/>
  <c r="N78" i="1"/>
  <c r="N36" i="1"/>
  <c r="N61" i="1"/>
  <c r="N48" i="1"/>
  <c r="N50" i="1"/>
  <c r="N55" i="1"/>
  <c r="N64" i="1"/>
  <c r="N66" i="1"/>
  <c r="N87" i="1"/>
  <c r="N99" i="1"/>
  <c r="N46" i="1"/>
  <c r="N10" i="1"/>
  <c r="N35" i="1"/>
  <c r="N29" i="1"/>
  <c r="N80" i="1"/>
  <c r="N49" i="1"/>
  <c r="N82" i="1"/>
  <c r="N12" i="1"/>
  <c r="N76" i="1"/>
  <c r="N101" i="1"/>
  <c r="N26" i="1"/>
  <c r="N98" i="1"/>
  <c r="N7" i="1"/>
  <c r="N67" i="1"/>
  <c r="N94" i="1"/>
  <c r="N19" i="1"/>
  <c r="N83" i="1"/>
  <c r="N75" i="1"/>
  <c r="N27" i="1"/>
  <c r="N11" i="1"/>
  <c r="N93" i="1"/>
  <c r="N54" i="1"/>
  <c r="N37" i="1"/>
  <c r="N62" i="1"/>
  <c r="N103" i="1"/>
  <c r="N20" i="1"/>
  <c r="N84" i="1"/>
  <c r="N45" i="1"/>
  <c r="N6" i="1"/>
  <c r="N70" i="1"/>
  <c r="N28" i="1"/>
  <c r="N53" i="1"/>
  <c r="P92" i="1" l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89" i="1" l="1"/>
  <c r="R89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42" i="1" l="1"/>
  <c r="R42" i="1" s="1"/>
  <c r="P43" i="1"/>
  <c r="R43" i="1" s="1"/>
  <c r="P44" i="1"/>
  <c r="R44" i="1" s="1"/>
  <c r="P45" i="1"/>
  <c r="R45" i="1" s="1"/>
  <c r="P46" i="1"/>
  <c r="R46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3" i="1" l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</calcChain>
</file>

<file path=xl/sharedStrings.xml><?xml version="1.0" encoding="utf-8"?>
<sst xmlns="http://schemas.openxmlformats.org/spreadsheetml/2006/main" count="482" uniqueCount="297">
  <si>
    <t>Plot ID</t>
  </si>
  <si>
    <t>P0104C</t>
  </si>
  <si>
    <t>P0156C</t>
  </si>
  <si>
    <t>P0204C</t>
  </si>
  <si>
    <t>P0105C</t>
  </si>
  <si>
    <t>P0155C</t>
  </si>
  <si>
    <t>P0119</t>
  </si>
  <si>
    <t>P0205C</t>
  </si>
  <si>
    <t>P0115</t>
  </si>
  <si>
    <t>P0122</t>
  </si>
  <si>
    <t>P0216</t>
  </si>
  <si>
    <t>P0103C</t>
  </si>
  <si>
    <t>P0118</t>
  </si>
  <si>
    <t>P0170</t>
  </si>
  <si>
    <t>P0164</t>
  </si>
  <si>
    <t>P0221</t>
  </si>
  <si>
    <t>P0222</t>
  </si>
  <si>
    <t>P0167</t>
  </si>
  <si>
    <t>P0208</t>
  </si>
  <si>
    <t>P0108</t>
  </si>
  <si>
    <t>P0109</t>
  </si>
  <si>
    <t>P0113</t>
  </si>
  <si>
    <t>P0201</t>
  </si>
  <si>
    <t>P0200</t>
  </si>
  <si>
    <t>P0100</t>
  </si>
  <si>
    <t>P0202</t>
  </si>
  <si>
    <t>P0105</t>
  </si>
  <si>
    <t>P0101</t>
  </si>
  <si>
    <t>P0102</t>
  </si>
  <si>
    <t>P0130</t>
  </si>
  <si>
    <t>P0224</t>
  </si>
  <si>
    <t>P0230</t>
  </si>
  <si>
    <t>P0181</t>
  </si>
  <si>
    <t>P0131</t>
  </si>
  <si>
    <t>P0163</t>
  </si>
  <si>
    <t>P0210</t>
  </si>
  <si>
    <t>P0172</t>
  </si>
  <si>
    <t>P0206</t>
  </si>
  <si>
    <t>P0123</t>
  </si>
  <si>
    <t>P0124</t>
  </si>
  <si>
    <t>P0205</t>
  </si>
  <si>
    <t>P0155</t>
  </si>
  <si>
    <t>P0174</t>
  </si>
  <si>
    <t>P0211</t>
  </si>
  <si>
    <t>P0223</t>
  </si>
  <si>
    <t>P0153</t>
  </si>
  <si>
    <t>Depth level</t>
  </si>
  <si>
    <t>Sample 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</si>
  <si>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</si>
  <si>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</si>
  <si>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</si>
  <si>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</si>
  <si>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</si>
  <si>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</si>
  <si>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</si>
  <si>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</si>
  <si>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</si>
  <si>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</si>
  <si>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</si>
  <si>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</si>
  <si>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</si>
  <si>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</si>
  <si>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</si>
  <si>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</si>
  <si>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</si>
  <si>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</si>
  <si>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</si>
  <si>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</si>
  <si>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</si>
  <si>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</si>
  <si>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</si>
  <si>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</si>
  <si>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</si>
  <si>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</si>
  <si>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</si>
  <si>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</si>
  <si>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</si>
  <si>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</si>
  <si>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</si>
  <si>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</si>
  <si>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</si>
  <si>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</si>
  <si>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</si>
  <si>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</si>
  <si>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</si>
  <si>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</si>
  <si>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</si>
  <si>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</si>
  <si>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</si>
  <si>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</si>
  <si>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</si>
  <si>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</si>
  <si>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</si>
  <si>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µg CO2/h</t>
  </si>
  <si>
    <t>Weighed amount</t>
  </si>
  <si>
    <t>µg CO2 g Soil h-1</t>
  </si>
  <si>
    <t>C content</t>
  </si>
  <si>
    <t>g C per sample</t>
  </si>
  <si>
    <t>µg CO2 g C h-1</t>
  </si>
  <si>
    <t>Average Res</t>
  </si>
  <si>
    <t>Blanks</t>
  </si>
  <si>
    <t>Average Blanks</t>
  </si>
  <si>
    <t>blanks</t>
  </si>
  <si>
    <t>mesure failures</t>
  </si>
  <si>
    <t>Data yet to add</t>
  </si>
  <si>
    <t>P0106</t>
  </si>
  <si>
    <t>S46</t>
  </si>
  <si>
    <t>P0203</t>
  </si>
  <si>
    <t>S47</t>
  </si>
  <si>
    <t>P0107</t>
  </si>
  <si>
    <t>S48</t>
  </si>
  <si>
    <t>P0204</t>
  </si>
  <si>
    <t>S49</t>
  </si>
  <si>
    <t>P0178</t>
  </si>
  <si>
    <t>S50</t>
  </si>
  <si>
    <t>P0203D</t>
  </si>
  <si>
    <t>S51</t>
  </si>
  <si>
    <t>P0227</t>
  </si>
  <si>
    <t>S52</t>
  </si>
  <si>
    <t>P0103D</t>
  </si>
  <si>
    <t>S53</t>
  </si>
  <si>
    <t>P0104D</t>
  </si>
  <si>
    <t>S54</t>
  </si>
  <si>
    <t>P0205D</t>
  </si>
  <si>
    <t>S55</t>
  </si>
  <si>
    <t>P0204D</t>
  </si>
  <si>
    <t>S56</t>
  </si>
  <si>
    <t>P0155D</t>
  </si>
  <si>
    <t>S57</t>
  </si>
  <si>
    <t>P0154D</t>
  </si>
  <si>
    <t>S58</t>
  </si>
  <si>
    <t>P0156D</t>
  </si>
  <si>
    <t>S59</t>
  </si>
  <si>
    <t>P0175</t>
  </si>
  <si>
    <t>S60</t>
  </si>
  <si>
    <t>P0176</t>
  </si>
  <si>
    <t>S61</t>
  </si>
  <si>
    <t>P0126</t>
  </si>
  <si>
    <t>S62</t>
  </si>
  <si>
    <t>P0125</t>
  </si>
  <si>
    <t>S63</t>
  </si>
  <si>
    <t>P0225</t>
  </si>
  <si>
    <t>S64</t>
  </si>
  <si>
    <t>P0226</t>
  </si>
  <si>
    <t>S65</t>
  </si>
  <si>
    <t>P0128</t>
  </si>
  <si>
    <t>S66</t>
  </si>
  <si>
    <t>P0229</t>
  </si>
  <si>
    <t>S67</t>
  </si>
  <si>
    <t>P0127</t>
  </si>
  <si>
    <t>S68</t>
  </si>
  <si>
    <t>P0129</t>
  </si>
  <si>
    <t>S69</t>
  </si>
  <si>
    <t>P0177</t>
  </si>
  <si>
    <t>S70</t>
  </si>
  <si>
    <t>P0231</t>
  </si>
  <si>
    <t>S71</t>
  </si>
  <si>
    <t>P0116</t>
  </si>
  <si>
    <t>S72</t>
  </si>
  <si>
    <t>P0112</t>
  </si>
  <si>
    <t>S73</t>
  </si>
  <si>
    <t>P0215</t>
  </si>
  <si>
    <t>S74</t>
  </si>
  <si>
    <t>P0169</t>
  </si>
  <si>
    <t>S75</t>
  </si>
  <si>
    <t>P0168</t>
  </si>
  <si>
    <t>S76</t>
  </si>
  <si>
    <t>P0217</t>
  </si>
  <si>
    <t>S77</t>
  </si>
  <si>
    <t>P0166</t>
  </si>
  <si>
    <t>S78</t>
  </si>
  <si>
    <t>P0117</t>
  </si>
  <si>
    <t>S79</t>
  </si>
  <si>
    <t>P0219</t>
  </si>
  <si>
    <t>S80</t>
  </si>
  <si>
    <t>P0171</t>
  </si>
  <si>
    <t>S81</t>
  </si>
  <si>
    <t>P0121</t>
  </si>
  <si>
    <t>S82</t>
  </si>
  <si>
    <t>P0105D</t>
  </si>
  <si>
    <t>S83</t>
  </si>
  <si>
    <t>P0179</t>
  </si>
  <si>
    <t>S84</t>
  </si>
  <si>
    <t>P0120</t>
  </si>
  <si>
    <t>S85</t>
  </si>
  <si>
    <t>P0220</t>
  </si>
  <si>
    <t>S86</t>
  </si>
  <si>
    <t>P0162</t>
  </si>
  <si>
    <t>S87</t>
  </si>
  <si>
    <t>P0103</t>
  </si>
  <si>
    <t>S88</t>
  </si>
  <si>
    <t>P228</t>
  </si>
  <si>
    <t>S89</t>
  </si>
  <si>
    <t>P207</t>
  </si>
  <si>
    <t>S90</t>
  </si>
  <si>
    <t>P0150</t>
  </si>
  <si>
    <t>S91</t>
  </si>
  <si>
    <t>P0151</t>
  </si>
  <si>
    <t>S92</t>
  </si>
  <si>
    <t>P0152</t>
  </si>
  <si>
    <t>S93</t>
  </si>
  <si>
    <t>P0154</t>
  </si>
  <si>
    <t>S94</t>
  </si>
  <si>
    <t>P0156</t>
  </si>
  <si>
    <t>S95</t>
  </si>
  <si>
    <t>P0212</t>
  </si>
  <si>
    <t>S96</t>
  </si>
  <si>
    <t>P0154B</t>
  </si>
  <si>
    <t>S97</t>
  </si>
  <si>
    <t>P0165</t>
  </si>
  <si>
    <t>S98</t>
  </si>
  <si>
    <t>P0218</t>
  </si>
  <si>
    <t>S99</t>
  </si>
  <si>
    <t>P0203C</t>
  </si>
  <si>
    <t>S100</t>
  </si>
  <si>
    <t>P0173</t>
  </si>
  <si>
    <t>S101</t>
  </si>
  <si>
    <t>P0228</t>
  </si>
  <si>
    <t>S102</t>
  </si>
  <si>
    <t>P0104B</t>
  </si>
  <si>
    <t>S103</t>
  </si>
  <si>
    <t>P0156B</t>
  </si>
  <si>
    <t>S104</t>
  </si>
  <si>
    <t>P0103B</t>
  </si>
  <si>
    <t>S105</t>
  </si>
  <si>
    <t>P0205B</t>
  </si>
  <si>
    <t>S106</t>
  </si>
  <si>
    <t>P0110</t>
  </si>
  <si>
    <t>S107</t>
  </si>
  <si>
    <t>P0111</t>
  </si>
  <si>
    <t>S108</t>
  </si>
  <si>
    <t>P0114</t>
  </si>
  <si>
    <t>S109</t>
  </si>
  <si>
    <t>P0154C</t>
  </si>
  <si>
    <t>S110</t>
  </si>
  <si>
    <t>P0157</t>
  </si>
  <si>
    <t>S111</t>
  </si>
  <si>
    <t>P0158</t>
  </si>
  <si>
    <t>S112</t>
  </si>
  <si>
    <t>P0159</t>
  </si>
  <si>
    <t>S113</t>
  </si>
  <si>
    <t>P0160</t>
  </si>
  <si>
    <t>S114</t>
  </si>
  <si>
    <t>P0161</t>
  </si>
  <si>
    <t>S115</t>
  </si>
  <si>
    <t>P0203B</t>
  </si>
  <si>
    <t>S116</t>
  </si>
  <si>
    <t>P0209</t>
  </si>
  <si>
    <t>S117</t>
  </si>
  <si>
    <t>S118</t>
  </si>
  <si>
    <t>S119</t>
  </si>
  <si>
    <t>P0213</t>
  </si>
  <si>
    <t>S120</t>
  </si>
  <si>
    <t>PlotID</t>
  </si>
  <si>
    <t>Depth</t>
  </si>
  <si>
    <t>watercon</t>
  </si>
  <si>
    <t>drymass</t>
  </si>
  <si>
    <t>WHC</t>
  </si>
  <si>
    <t>C</t>
  </si>
  <si>
    <t>Vessel Nr. (1st)</t>
  </si>
  <si>
    <t>respiration (mg Co2/h)
rate</t>
  </si>
  <si>
    <t>Vessel Nr. (2nd)</t>
  </si>
  <si>
    <t>respiration
rate</t>
  </si>
  <si>
    <t>avg rate from
2 replicates</t>
  </si>
  <si>
    <t>blank</t>
  </si>
  <si>
    <t>Eingewogene
Menge [g]</t>
  </si>
  <si>
    <r>
      <t>µg CO2 g Boden h</t>
    </r>
    <r>
      <rPr>
        <vertAlign val="superscript"/>
        <sz val="11"/>
        <color theme="1"/>
        <rFont val="Calibri"/>
        <family val="2"/>
      </rPr>
      <t>-1</t>
    </r>
  </si>
  <si>
    <r>
      <t>µg CO2 g C h</t>
    </r>
    <r>
      <rPr>
        <vertAlign val="superscript"/>
        <sz val="11"/>
        <color theme="1"/>
        <rFont val="Calibri"/>
        <family val="2"/>
      </rPr>
      <t>-1</t>
    </r>
  </si>
  <si>
    <t>SIR</t>
  </si>
  <si>
    <t>data substracted by blanks</t>
  </si>
  <si>
    <t>Average mg CO2/h</t>
  </si>
  <si>
    <r>
      <t>mg CO2 g Boden h</t>
    </r>
    <r>
      <rPr>
        <vertAlign val="superscript"/>
        <sz val="11"/>
        <color theme="1"/>
        <rFont val="Calibri"/>
        <family val="2"/>
      </rPr>
      <t>-1</t>
    </r>
  </si>
  <si>
    <t>mg MBC g Boden</t>
  </si>
  <si>
    <t>mg MBC kg Boden</t>
  </si>
  <si>
    <t>BASAL</t>
  </si>
  <si>
    <t>Res1-blank</t>
  </si>
  <si>
    <t>Respiration rate vessel 1(Res1)</t>
  </si>
  <si>
    <t>respiration vessl 2(Res2)</t>
  </si>
  <si>
    <t>Res2-blank</t>
  </si>
  <si>
    <t>Vessel No1</t>
  </si>
  <si>
    <t>35n/s</t>
  </si>
  <si>
    <t>80n/s</t>
  </si>
  <si>
    <t>51n/s</t>
  </si>
  <si>
    <t>Average Res- mg CO2/h</t>
  </si>
  <si>
    <t>mg CO2 g Soil h-1</t>
  </si>
  <si>
    <t>mg MBC g soil</t>
  </si>
  <si>
    <t>mg MBC kg soil</t>
  </si>
  <si>
    <t>P0214</t>
  </si>
  <si>
    <t>N[%]</t>
  </si>
  <si>
    <t>C[%]</t>
  </si>
  <si>
    <t>g N per sample</t>
  </si>
  <si>
    <t>µg CO2 g N h-1</t>
  </si>
  <si>
    <t>C%</t>
  </si>
  <si>
    <t>N%</t>
  </si>
  <si>
    <t>measured soil [g]</t>
  </si>
  <si>
    <t>mg C gsoil h-1</t>
  </si>
  <si>
    <t>mg N g soil-1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</si>
</sst>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vertAlign val="superscript"/>
      <sz val="11"/>
      <color theme="1"/>
      <name val="Calibri"/>
      <family val="2"/>
    </font>
    <font>
      <sz val="18"/>
      <color theme="1"/>
      <name val="Calibri"/>
      <family val="2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CCCC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1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/>
    <xf numFmtId="0" fontId="0" fillId="4" borderId="0" xfId="0" applyFill="1"/>
    <xf numFmtId="0" fontId="5" fillId="2" borderId="0" xfId="0" applyFont="1" applyFill="1" applyAlignment="1">
      <alignment horizontal="left" wrapText="1"/>
    </xf>
    <xf numFmtId="0" fontId="0" fillId="6" borderId="0" xfId="0" applyFill="1"/>
    <xf numFmtId="0" fontId="5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left"/>
    </xf>
    <xf numFmtId="0" fontId="2" fillId="7" borderId="0" xfId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45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9" fillId="0" borderId="0" xfId="0" applyFont="1" applyAlignment="1">
      <alignment horizontal="center" vertical="center" textRotation="45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5" xfId="0" applyBorder="1"/>
  </cellXfs>
  <cellStyles count="2">
    <cellStyle name="Normal" xfId="0" builtinId="0"/>
    <cellStyle name="Normal 2" xfId="1" xr:uid="{E872B39A-0B11-4CEC-B6FA-DE2F0B175F29}"/>
  </cellStyles>
  <dxfs count="2">
    <dxf>
      <fill>
        <patternFill>
          <fgColor rgb="FFFF9799"/>
        </patternFill>
      </fill>
    </dxf>
    <dxf>
      <fill>
        <patternFill patternType="solid">
          <fgColor rgb="FFFF9799"/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tabSelected="1" zoomScaleNormal="100" workbookViewId="0">
      <pane xSplit="6" ySplit="1" topLeftCell="U86" activePane="bottomRight" state="frozen"/>
      <selection pane="topRight" activeCell="G1" sqref="G1"/>
      <selection pane="bottomLeft" activeCell="A2" sqref="A2"/>
      <selection pane="bottomRight" activeCell="AC2" sqref="AC2"/>
    </sheetView>
  </sheetViews>
  <sheetFormatPr defaultRowHeight="14.5" x14ac:dyDescent="0.35"/>
  <cols>
    <col min="3" max="3" width="6" customWidth="1"/>
    <col min="4" max="4" width="7.81640625" customWidth="1"/>
    <col min="5" max="5" width="8.1796875" customWidth="1"/>
    <col min="6" max="6" width="7.81640625" customWidth="1"/>
    <col min="7" max="7" width="11" customWidth="1"/>
    <col min="8" max="8" width="11.81640625" customWidth="1"/>
    <col min="9" max="9" width="12.453125" bestFit="1" customWidth="1"/>
    <col min="10" max="13" width="12.453125" customWidth="1"/>
    <col min="14" max="15" width="15" customWidth="1"/>
    <col min="16" max="16" width="11.26953125" customWidth="1"/>
    <col min="17" max="17" width="12.1796875" customWidth="1"/>
    <col min="18" max="18" width="11.7265625" customWidth="1"/>
    <col min="21" max="21" width="13.81640625" customWidth="1"/>
    <col min="25" max="25" width="9.6328125" customWidth="1"/>
    <col min="31" max="31" width="11.453125" customWidth="1"/>
  </cols>
  <sheetData>
    <row r="1" spans="1:33" ht="49.5" customHeight="1" x14ac:dyDescent="0.35">
      <c r="A1" s="7" t="s">
        <v>0</v>
      </c>
      <c r="B1" s="17" t="s">
        <v>47</v>
      </c>
      <c r="C1" s="17" t="s">
        <v>46</v>
      </c>
      <c r="D1" s="7" t="s">
        <v>279</v>
      </c>
      <c r="E1" s="7" t="s">
        <v>279</v>
      </c>
      <c r="F1" s="46" t="s">
        <v>96</v>
      </c>
      <c r="G1" s="41" t="s">
        <v>274</v>
      </c>
      <c r="H1" s="42" t="s">
        <v>276</v>
      </c>
      <c r="I1" s="16" t="s">
        <v>277</v>
      </c>
      <c r="J1" s="16" t="s">
        <v>100</v>
      </c>
      <c r="K1" s="16" t="s">
        <v>101</v>
      </c>
      <c r="L1" s="16" t="s">
        <v>275</v>
      </c>
      <c r="M1" s="16" t="s">
        <v>278</v>
      </c>
      <c r="N1" s="39" t="s">
        <v>99</v>
      </c>
      <c r="O1" s="16"/>
      <c r="P1" s="43" t="s">
        <v>93</v>
      </c>
      <c r="Q1" s="16" t="s">
        <v>94</v>
      </c>
      <c r="R1" s="16" t="s">
        <v>95</v>
      </c>
      <c r="S1" s="16" t="s">
        <v>97</v>
      </c>
      <c r="T1" s="16" t="s">
        <v>98</v>
      </c>
      <c r="U1" s="16" t="s">
        <v>98</v>
      </c>
      <c r="V1" s="38" t="s">
        <v>268</v>
      </c>
      <c r="W1" s="44" t="s">
        <v>276</v>
      </c>
      <c r="X1" s="18" t="s">
        <v>277</v>
      </c>
      <c r="Y1" s="18" t="s">
        <v>100</v>
      </c>
      <c r="Z1" s="18" t="s">
        <v>101</v>
      </c>
      <c r="AA1" s="18" t="s">
        <v>275</v>
      </c>
      <c r="AB1" s="18" t="s">
        <v>278</v>
      </c>
      <c r="AC1" s="45" t="s">
        <v>283</v>
      </c>
      <c r="AE1" s="16" t="s">
        <v>284</v>
      </c>
      <c r="AF1" s="48" t="s">
        <v>285</v>
      </c>
      <c r="AG1" s="49" t="s">
        <v>286</v>
      </c>
    </row>
    <row r="2" spans="1:33" x14ac:dyDescent="0.35">
      <c r="A2" s="8" t="s">
        <v>1</v>
      </c>
      <c r="B2" s="9" t="s">
        <v>48</v>
      </c>
      <c r="C2" s="10">
        <v>0</v>
      </c>
      <c r="D2" s="47">
        <v>1</v>
      </c>
      <c r="E2" s="47">
        <v>11</v>
      </c>
      <c r="F2" s="21"/>
      <c r="G2" s="4"/>
      <c r="H2">
        <v>7.8244209299999992E-2</v>
      </c>
      <c r="I2">
        <v>6.9680476199999994E-2</v>
      </c>
      <c r="J2">
        <v>4.6980423000000009E-3</v>
      </c>
      <c r="K2">
        <f>AVERAGE(J2:J4)</f>
        <v>4.3082395928181966E-3</v>
      </c>
      <c r="L2">
        <f t="shared" ref="L2:L33" si="0">H2-K$2</f>
        <v>7.393596970718179E-2</v>
      </c>
      <c r="M2">
        <f t="shared" ref="M2:M33" si="1">I2-K$2</f>
        <v>6.5372236607181791E-2</v>
      </c>
      <c r="N2" s="40">
        <f>AVERAGE(L2:M2)</f>
        <v>6.965410315718179E-2</v>
      </c>
      <c r="P2">
        <f t="shared" ref="P2:P33" si="2">N2*1000</f>
        <v>69.654103157181794</v>
      </c>
      <c r="Q2" s="5">
        <v>35.215284297333348</v>
      </c>
      <c r="R2">
        <f>P2/Q2</f>
        <v>1.9779508968058026</v>
      </c>
      <c r="W2">
        <v>0.72802963256835951</v>
      </c>
      <c r="X2">
        <v>0.80592880249023435</v>
      </c>
      <c r="Y2">
        <v>1.0160088539123526E-2</v>
      </c>
      <c r="Z2">
        <f>AVERAGE(Y2:Y3)</f>
        <v>9.2576146125793422E-3</v>
      </c>
      <c r="AA2">
        <f>W2-Z$2</f>
        <v>0.71877201795578016</v>
      </c>
      <c r="AB2">
        <f>X2-Z$2</f>
        <v>0.79667118787765501</v>
      </c>
      <c r="AC2">
        <f>AVERAGE(AA2:AB2)</f>
        <v>0.75772160291671753</v>
      </c>
      <c r="AE2">
        <f>AC2/Q2</f>
        <v>2.1516839009989065E-2</v>
      </c>
      <c r="AF2">
        <f t="shared" ref="AF2:AF33" si="3">AE2*0.509*40.04+0.37</f>
        <v>0.80852092508562068</v>
      </c>
      <c r="AG2">
        <f>AF2*1000</f>
        <v>808.52092508562066</v>
      </c>
    </row>
    <row r="3" spans="1:33" x14ac:dyDescent="0.35">
      <c r="A3" s="11" t="s">
        <v>2</v>
      </c>
      <c r="B3" s="9" t="s">
        <v>49</v>
      </c>
      <c r="C3" s="10">
        <v>0</v>
      </c>
      <c r="D3" s="47">
        <v>2</v>
      </c>
      <c r="E3" s="47">
        <v>12</v>
      </c>
      <c r="F3" s="21"/>
      <c r="G3" s="4"/>
      <c r="H3">
        <v>0.203344631</v>
      </c>
      <c r="I3">
        <v>0.16681156150000001</v>
      </c>
      <c r="J3">
        <v>3.7070470000000002E-3</v>
      </c>
      <c r="L3">
        <f t="shared" si="0"/>
        <v>0.1990363914071818</v>
      </c>
      <c r="M3">
        <f t="shared" si="1"/>
        <v>0.16250332190718181</v>
      </c>
      <c r="N3" s="40">
        <f t="shared" ref="N3:N66" si="4">AVERAGE(L3:M3)</f>
        <v>0.18076985665718182</v>
      </c>
      <c r="P3">
        <f t="shared" si="2"/>
        <v>180.7698566571818</v>
      </c>
      <c r="Q3" s="5">
        <v>32.539389581876655</v>
      </c>
      <c r="R3">
        <f t="shared" ref="R3:R66" si="5">P3/Q3</f>
        <v>5.5554163424708047</v>
      </c>
      <c r="W3">
        <v>0.60417652130126986</v>
      </c>
      <c r="X3">
        <v>0.54361133575439458</v>
      </c>
      <c r="Y3">
        <v>8.3551406860351597E-3</v>
      </c>
      <c r="AA3">
        <f t="shared" ref="AA3:AA66" si="6">W3-Z$2</f>
        <v>0.59491890668869052</v>
      </c>
      <c r="AB3">
        <f t="shared" ref="AB3:AB66" si="7">X3-Z$2</f>
        <v>0.53435372114181523</v>
      </c>
      <c r="AC3">
        <f t="shared" ref="AC3:AC65" si="8">AVERAGE(AA3:AB3)</f>
        <v>0.56463631391525282</v>
      </c>
      <c r="AE3">
        <f t="shared" ref="AE3:AE66" si="9">AC3/Q3</f>
        <v>1.7352394165062526E-2</v>
      </c>
      <c r="AF3">
        <f t="shared" si="3"/>
        <v>0.72364803994587368</v>
      </c>
      <c r="AG3">
        <f t="shared" ref="AG3:AG66" si="10">AF3*1000</f>
        <v>723.64803994587373</v>
      </c>
    </row>
    <row r="4" spans="1:33" x14ac:dyDescent="0.35">
      <c r="A4" s="11" t="s">
        <v>3</v>
      </c>
      <c r="B4" s="9" t="s">
        <v>50</v>
      </c>
      <c r="C4" s="10">
        <v>0</v>
      </c>
      <c r="D4" s="47">
        <v>3</v>
      </c>
      <c r="E4" s="47">
        <v>13</v>
      </c>
      <c r="F4" s="21"/>
      <c r="G4" s="20" t="s">
        <v>102</v>
      </c>
      <c r="H4">
        <v>7.6891183799999999E-2</v>
      </c>
      <c r="I4">
        <v>7.0607375999999999E-2</v>
      </c>
      <c r="J4">
        <v>4.51962947845459E-3</v>
      </c>
      <c r="L4">
        <f t="shared" si="0"/>
        <v>7.2582944207181796E-2</v>
      </c>
      <c r="M4">
        <f t="shared" si="1"/>
        <v>6.6299136407181797E-2</v>
      </c>
      <c r="N4" s="40">
        <f t="shared" si="4"/>
        <v>6.9441040307181789E-2</v>
      </c>
      <c r="P4">
        <f t="shared" si="2"/>
        <v>69.441040307181794</v>
      </c>
      <c r="Q4" s="5">
        <v>36.246989596896505</v>
      </c>
      <c r="R4">
        <f t="shared" si="5"/>
        <v>1.9157740016326044</v>
      </c>
      <c r="W4">
        <v>0.78405570983886719</v>
      </c>
      <c r="X4">
        <v>0.83636016845703165</v>
      </c>
      <c r="Y4" s="23">
        <v>-8.8489395566284052E-4</v>
      </c>
      <c r="AA4">
        <f t="shared" si="6"/>
        <v>0.77479809522628784</v>
      </c>
      <c r="AB4">
        <f t="shared" si="7"/>
        <v>0.8271025538444523</v>
      </c>
      <c r="AC4">
        <f t="shared" si="8"/>
        <v>0.80095032453537007</v>
      </c>
      <c r="AE4">
        <f t="shared" si="9"/>
        <v>2.2097016426543409E-2</v>
      </c>
      <c r="AF4">
        <f t="shared" si="3"/>
        <v>0.82034514969886829</v>
      </c>
      <c r="AG4">
        <f t="shared" si="10"/>
        <v>820.34514969886834</v>
      </c>
    </row>
    <row r="5" spans="1:33" x14ac:dyDescent="0.35">
      <c r="A5" s="11" t="s">
        <v>4</v>
      </c>
      <c r="B5" s="9" t="s">
        <v>51</v>
      </c>
      <c r="C5" s="10">
        <v>0</v>
      </c>
      <c r="D5" s="47">
        <v>4</v>
      </c>
      <c r="E5" s="47">
        <v>14</v>
      </c>
      <c r="F5" s="21"/>
      <c r="G5" s="23" t="s">
        <v>103</v>
      </c>
      <c r="H5">
        <v>6.3670325299999997E-2</v>
      </c>
      <c r="I5">
        <v>6.62740468E-2</v>
      </c>
      <c r="J5" s="23">
        <v>7.9497052356600835E-4</v>
      </c>
      <c r="L5">
        <f t="shared" si="0"/>
        <v>5.9362085707181801E-2</v>
      </c>
      <c r="M5">
        <f t="shared" si="1"/>
        <v>6.1965807207181804E-2</v>
      </c>
      <c r="N5" s="40">
        <f t="shared" si="4"/>
        <v>6.0663946457181803E-2</v>
      </c>
      <c r="P5">
        <f t="shared" si="2"/>
        <v>60.663946457181801</v>
      </c>
      <c r="Q5" s="5">
        <v>31.586125398539256</v>
      </c>
      <c r="R5">
        <f t="shared" si="5"/>
        <v>1.9205884131640689</v>
      </c>
      <c r="W5">
        <v>0.97530174255371027</v>
      </c>
      <c r="X5">
        <v>1.1443389892578111</v>
      </c>
      <c r="Y5" s="23">
        <v>-1.6016960144043003E-2</v>
      </c>
      <c r="AA5">
        <f t="shared" si="6"/>
        <v>0.96604412794113093</v>
      </c>
      <c r="AB5">
        <f t="shared" si="7"/>
        <v>1.1350813746452317</v>
      </c>
      <c r="AC5">
        <f t="shared" si="8"/>
        <v>1.0505627512931812</v>
      </c>
      <c r="AE5">
        <f t="shared" si="9"/>
        <v>3.3260260257871516E-2</v>
      </c>
      <c r="AF5">
        <f t="shared" si="3"/>
        <v>1.0478560777491142</v>
      </c>
      <c r="AG5">
        <f t="shared" si="10"/>
        <v>1047.8560777491141</v>
      </c>
    </row>
    <row r="6" spans="1:33" x14ac:dyDescent="0.35">
      <c r="A6" s="11" t="s">
        <v>5</v>
      </c>
      <c r="B6" s="9" t="s">
        <v>52</v>
      </c>
      <c r="C6" s="10">
        <v>0</v>
      </c>
      <c r="D6" s="47">
        <v>5</v>
      </c>
      <c r="E6" s="47">
        <v>15</v>
      </c>
      <c r="F6" s="21"/>
      <c r="G6" s="21" t="s">
        <v>104</v>
      </c>
      <c r="H6">
        <v>0.26493654249999998</v>
      </c>
      <c r="I6">
        <v>0.16393651960000002</v>
      </c>
      <c r="L6">
        <f t="shared" si="0"/>
        <v>0.26062830290718181</v>
      </c>
      <c r="M6">
        <f t="shared" si="1"/>
        <v>0.15962828000718182</v>
      </c>
      <c r="N6" s="40">
        <f t="shared" si="4"/>
        <v>0.21012829145718182</v>
      </c>
      <c r="P6">
        <f t="shared" si="2"/>
        <v>210.1282914571818</v>
      </c>
      <c r="Q6" s="5">
        <v>34.618282431918644</v>
      </c>
      <c r="R6">
        <f t="shared" si="5"/>
        <v>6.0698647274146671</v>
      </c>
      <c r="W6">
        <v>1.120883560180665</v>
      </c>
      <c r="X6">
        <v>0.67164993286132857</v>
      </c>
      <c r="AA6">
        <f t="shared" si="6"/>
        <v>1.1116259455680857</v>
      </c>
      <c r="AB6">
        <f t="shared" si="7"/>
        <v>0.66239231824874922</v>
      </c>
      <c r="AC6">
        <f t="shared" si="8"/>
        <v>0.88700913190841746</v>
      </c>
      <c r="AE6">
        <f t="shared" si="9"/>
        <v>2.5622563269937969E-2</v>
      </c>
      <c r="AF6">
        <f t="shared" si="3"/>
        <v>0.89219706356411299</v>
      </c>
      <c r="AG6">
        <f t="shared" si="10"/>
        <v>892.19706356411302</v>
      </c>
    </row>
    <row r="7" spans="1:33" x14ac:dyDescent="0.35">
      <c r="A7" s="11" t="s">
        <v>6</v>
      </c>
      <c r="B7" s="9" t="s">
        <v>53</v>
      </c>
      <c r="C7" s="10">
        <v>0</v>
      </c>
      <c r="D7" s="47">
        <v>6</v>
      </c>
      <c r="E7" s="47">
        <v>16</v>
      </c>
      <c r="F7" s="21"/>
      <c r="G7" s="4"/>
      <c r="H7">
        <v>0.11586351390000001</v>
      </c>
      <c r="I7">
        <v>0.10523376480000002</v>
      </c>
      <c r="L7">
        <f t="shared" si="0"/>
        <v>0.1115552743071818</v>
      </c>
      <c r="M7">
        <f t="shared" si="1"/>
        <v>0.10092552520718182</v>
      </c>
      <c r="N7" s="40">
        <f t="shared" si="4"/>
        <v>0.1062403997571818</v>
      </c>
      <c r="P7">
        <f t="shared" si="2"/>
        <v>106.24039975718181</v>
      </c>
      <c r="Q7" s="5">
        <v>36.874320675145213</v>
      </c>
      <c r="R7">
        <f t="shared" si="5"/>
        <v>2.8811486642191118</v>
      </c>
      <c r="W7">
        <v>1.4682758331298822</v>
      </c>
      <c r="X7">
        <v>1.554810714721683</v>
      </c>
      <c r="AA7">
        <f t="shared" si="6"/>
        <v>1.4590182185173028</v>
      </c>
      <c r="AB7">
        <f t="shared" si="7"/>
        <v>1.5455531001091036</v>
      </c>
      <c r="AC7">
        <f t="shared" si="8"/>
        <v>1.5022856593132032</v>
      </c>
      <c r="AE7">
        <f t="shared" si="9"/>
        <v>4.0740700623287815E-2</v>
      </c>
      <c r="AF7">
        <f t="shared" si="3"/>
        <v>1.2003101453548299</v>
      </c>
      <c r="AG7">
        <f t="shared" si="10"/>
        <v>1200.31014535483</v>
      </c>
    </row>
    <row r="8" spans="1:33" x14ac:dyDescent="0.35">
      <c r="A8" s="11" t="s">
        <v>7</v>
      </c>
      <c r="B8" s="9" t="s">
        <v>54</v>
      </c>
      <c r="C8" s="10">
        <v>0</v>
      </c>
      <c r="D8" s="47">
        <v>7</v>
      </c>
      <c r="E8" s="47">
        <v>17</v>
      </c>
      <c r="F8" s="21"/>
      <c r="G8" s="4"/>
      <c r="H8">
        <v>4.8739838699999996E-2</v>
      </c>
      <c r="I8">
        <v>4.4784903499999994E-2</v>
      </c>
      <c r="L8">
        <f t="shared" si="0"/>
        <v>4.44315991071818E-2</v>
      </c>
      <c r="M8">
        <f t="shared" si="1"/>
        <v>4.0476663907181798E-2</v>
      </c>
      <c r="N8" s="40">
        <f t="shared" si="4"/>
        <v>4.2454131507181803E-2</v>
      </c>
      <c r="P8">
        <f t="shared" si="2"/>
        <v>42.454131507181799</v>
      </c>
      <c r="Q8" s="5">
        <v>36.856676841320876</v>
      </c>
      <c r="R8">
        <f t="shared" si="5"/>
        <v>1.1518708452734265</v>
      </c>
      <c r="W8">
        <v>0.89875583648681645</v>
      </c>
      <c r="X8">
        <v>1.1525299072265618</v>
      </c>
      <c r="AA8">
        <f t="shared" si="6"/>
        <v>0.8894982218742371</v>
      </c>
      <c r="AB8">
        <f t="shared" si="7"/>
        <v>1.1432722926139824</v>
      </c>
      <c r="AC8">
        <f t="shared" si="8"/>
        <v>1.0163852572441097</v>
      </c>
      <c r="AE8">
        <f t="shared" si="9"/>
        <v>2.7576692864089595E-2</v>
      </c>
      <c r="AF8">
        <f t="shared" si="3"/>
        <v>0.93202292817957699</v>
      </c>
      <c r="AG8">
        <f t="shared" si="10"/>
        <v>932.02292817957698</v>
      </c>
    </row>
    <row r="9" spans="1:33" x14ac:dyDescent="0.35">
      <c r="A9" s="11" t="s">
        <v>8</v>
      </c>
      <c r="B9" s="9" t="s">
        <v>55</v>
      </c>
      <c r="C9" s="10">
        <v>0</v>
      </c>
      <c r="D9" s="47">
        <v>8</v>
      </c>
      <c r="E9" s="47">
        <v>18</v>
      </c>
      <c r="F9" s="21"/>
      <c r="G9" s="4"/>
      <c r="H9">
        <v>6.94308758E-2</v>
      </c>
      <c r="I9">
        <v>4.5834827400000007E-2</v>
      </c>
      <c r="L9">
        <f t="shared" si="0"/>
        <v>6.5122636207181797E-2</v>
      </c>
      <c r="M9">
        <f t="shared" si="1"/>
        <v>4.1526587807181811E-2</v>
      </c>
      <c r="N9" s="40">
        <f t="shared" si="4"/>
        <v>5.3324612007181804E-2</v>
      </c>
      <c r="P9">
        <f t="shared" si="2"/>
        <v>53.324612007181805</v>
      </c>
      <c r="Q9" s="5">
        <v>35.706358902609331</v>
      </c>
      <c r="R9">
        <f t="shared" si="5"/>
        <v>1.4934206019893275</v>
      </c>
      <c r="W9">
        <v>1.0046569824218752</v>
      </c>
      <c r="X9">
        <v>1.288764572143555</v>
      </c>
      <c r="AA9">
        <f t="shared" si="6"/>
        <v>0.99539936780929583</v>
      </c>
      <c r="AB9">
        <f t="shared" si="7"/>
        <v>1.2795069575309757</v>
      </c>
      <c r="AC9">
        <f t="shared" si="8"/>
        <v>1.1374531626701359</v>
      </c>
      <c r="AE9">
        <f t="shared" si="9"/>
        <v>3.1855758963622964E-2</v>
      </c>
      <c r="AF9">
        <f t="shared" si="3"/>
        <v>1.0192318357518628</v>
      </c>
      <c r="AG9">
        <f t="shared" si="10"/>
        <v>1019.2318357518628</v>
      </c>
    </row>
    <row r="10" spans="1:33" x14ac:dyDescent="0.35">
      <c r="A10" s="11" t="s">
        <v>9</v>
      </c>
      <c r="B10" s="9" t="s">
        <v>56</v>
      </c>
      <c r="C10" s="10">
        <v>0</v>
      </c>
      <c r="D10" s="47">
        <v>9</v>
      </c>
      <c r="E10" s="47">
        <v>19</v>
      </c>
      <c r="F10" s="21"/>
      <c r="G10" s="4"/>
      <c r="H10">
        <v>0.13368911759999996</v>
      </c>
      <c r="I10">
        <v>0.11584131719999999</v>
      </c>
      <c r="L10">
        <f t="shared" si="0"/>
        <v>0.12938087800718176</v>
      </c>
      <c r="M10">
        <f t="shared" si="1"/>
        <v>0.11153307760718179</v>
      </c>
      <c r="N10" s="40">
        <f t="shared" si="4"/>
        <v>0.12045697780718177</v>
      </c>
      <c r="P10">
        <f t="shared" si="2"/>
        <v>120.45697780718177</v>
      </c>
      <c r="Q10" s="5">
        <v>36.526862292852513</v>
      </c>
      <c r="R10">
        <f t="shared" si="5"/>
        <v>3.2977641726087294</v>
      </c>
      <c r="W10">
        <v>1.2421596527099601</v>
      </c>
      <c r="X10">
        <v>1.0916103363037111</v>
      </c>
      <c r="AA10">
        <f t="shared" si="6"/>
        <v>1.2329020380973807</v>
      </c>
      <c r="AB10">
        <f t="shared" si="7"/>
        <v>1.0823527216911317</v>
      </c>
      <c r="AC10">
        <f t="shared" si="8"/>
        <v>1.1576273798942562</v>
      </c>
      <c r="AE10">
        <f t="shared" si="9"/>
        <v>3.1692494433631598E-2</v>
      </c>
      <c r="AF10">
        <f t="shared" si="3"/>
        <v>1.0159044458554081</v>
      </c>
      <c r="AG10">
        <f t="shared" si="10"/>
        <v>1015.9044458554081</v>
      </c>
    </row>
    <row r="11" spans="1:33" x14ac:dyDescent="0.35">
      <c r="A11" s="11" t="s">
        <v>10</v>
      </c>
      <c r="B11" s="9" t="s">
        <v>57</v>
      </c>
      <c r="C11" s="10">
        <v>0</v>
      </c>
      <c r="D11" s="47">
        <v>10</v>
      </c>
      <c r="E11" s="47">
        <v>20</v>
      </c>
      <c r="F11" s="21"/>
      <c r="G11" s="4"/>
      <c r="H11">
        <v>4.6210718100000006E-2</v>
      </c>
      <c r="I11" s="23">
        <v>1.03874E-5</v>
      </c>
      <c r="L11">
        <f t="shared" si="0"/>
        <v>4.190247850718181E-2</v>
      </c>
      <c r="M11">
        <f t="shared" si="1"/>
        <v>-4.2978521928181967E-3</v>
      </c>
      <c r="N11" s="40">
        <f t="shared" si="4"/>
        <v>1.8802313157181807E-2</v>
      </c>
      <c r="P11">
        <f t="shared" si="2"/>
        <v>18.802313157181807</v>
      </c>
      <c r="Q11" s="5">
        <v>36.080551852521658</v>
      </c>
      <c r="R11">
        <f t="shared" si="5"/>
        <v>0.52112044278135727</v>
      </c>
      <c r="W11">
        <v>0.81359386444091797</v>
      </c>
      <c r="X11" s="23">
        <v>3.0008321627974691E-4</v>
      </c>
      <c r="AA11">
        <f t="shared" si="6"/>
        <v>0.80433624982833862</v>
      </c>
      <c r="AB11" s="23">
        <f t="shared" si="7"/>
        <v>-8.9575313962995951E-3</v>
      </c>
      <c r="AC11">
        <v>0.80433624982833862</v>
      </c>
      <c r="AE11">
        <f t="shared" si="9"/>
        <v>2.2292792336326857E-2</v>
      </c>
      <c r="AF11">
        <f t="shared" si="3"/>
        <v>0.82433513321958252</v>
      </c>
      <c r="AG11">
        <f t="shared" si="10"/>
        <v>824.33513321958253</v>
      </c>
    </row>
    <row r="12" spans="1:33" x14ac:dyDescent="0.35">
      <c r="A12" s="11" t="s">
        <v>11</v>
      </c>
      <c r="B12" s="9" t="s">
        <v>58</v>
      </c>
      <c r="C12" s="10">
        <v>0</v>
      </c>
      <c r="D12" s="47">
        <v>21</v>
      </c>
      <c r="E12" s="47">
        <v>31</v>
      </c>
      <c r="F12" s="21"/>
      <c r="G12" s="4"/>
      <c r="H12">
        <v>7.814125990000001E-2</v>
      </c>
      <c r="I12">
        <v>8.1958389300000004E-2</v>
      </c>
      <c r="L12">
        <f t="shared" si="0"/>
        <v>7.3833020307181807E-2</v>
      </c>
      <c r="M12">
        <f t="shared" si="1"/>
        <v>7.7650149707181801E-2</v>
      </c>
      <c r="N12" s="40">
        <f t="shared" si="4"/>
        <v>7.5741585007181811E-2</v>
      </c>
      <c r="P12">
        <f t="shared" si="2"/>
        <v>75.741585007181811</v>
      </c>
      <c r="Q12" s="5">
        <v>33.975632472536901</v>
      </c>
      <c r="R12">
        <f t="shared" si="5"/>
        <v>2.2292913919528963</v>
      </c>
      <c r="W12">
        <v>1.2705726623535161</v>
      </c>
      <c r="X12">
        <v>1.3946346282958981</v>
      </c>
      <c r="AA12">
        <f t="shared" si="6"/>
        <v>1.2613150477409367</v>
      </c>
      <c r="AB12">
        <f t="shared" si="7"/>
        <v>1.3853770136833188</v>
      </c>
      <c r="AC12">
        <f t="shared" si="8"/>
        <v>1.3233460307121279</v>
      </c>
      <c r="AE12">
        <f t="shared" si="9"/>
        <v>3.8949857130159728E-2</v>
      </c>
      <c r="AF12">
        <f t="shared" si="3"/>
        <v>1.163812110261222</v>
      </c>
      <c r="AG12">
        <f t="shared" si="10"/>
        <v>1163.812110261222</v>
      </c>
    </row>
    <row r="13" spans="1:33" x14ac:dyDescent="0.35">
      <c r="A13" s="11" t="s">
        <v>12</v>
      </c>
      <c r="B13" s="9" t="s">
        <v>59</v>
      </c>
      <c r="C13" s="10">
        <v>0</v>
      </c>
      <c r="D13" s="47">
        <v>22</v>
      </c>
      <c r="E13" s="47">
        <v>32</v>
      </c>
      <c r="F13" s="21"/>
      <c r="G13" s="4"/>
      <c r="H13">
        <v>4.1928327099999996E-2</v>
      </c>
      <c r="I13">
        <v>0.1011821749</v>
      </c>
      <c r="L13">
        <f t="shared" si="0"/>
        <v>3.76200875071818E-2</v>
      </c>
      <c r="M13">
        <f t="shared" si="1"/>
        <v>9.6873935307181802E-2</v>
      </c>
      <c r="N13" s="40">
        <f t="shared" si="4"/>
        <v>6.7247011407181798E-2</v>
      </c>
      <c r="P13">
        <f t="shared" si="2"/>
        <v>67.247011407181802</v>
      </c>
      <c r="Q13" s="5">
        <v>33.791545184184422</v>
      </c>
      <c r="R13">
        <f t="shared" si="5"/>
        <v>1.9900543476376944</v>
      </c>
      <c r="W13">
        <v>0.65845584869384766</v>
      </c>
      <c r="X13">
        <v>1.308702564239502</v>
      </c>
      <c r="AA13">
        <f t="shared" si="6"/>
        <v>0.64919823408126831</v>
      </c>
      <c r="AB13">
        <f t="shared" si="7"/>
        <v>1.2994449496269227</v>
      </c>
      <c r="AC13">
        <f t="shared" si="8"/>
        <v>0.9743215918540955</v>
      </c>
      <c r="AE13">
        <f t="shared" si="9"/>
        <v>2.8833295031152076E-2</v>
      </c>
      <c r="AF13">
        <f t="shared" si="3"/>
        <v>0.95763293272109051</v>
      </c>
      <c r="AG13">
        <f t="shared" si="10"/>
        <v>957.63293272109047</v>
      </c>
    </row>
    <row r="14" spans="1:33" x14ac:dyDescent="0.35">
      <c r="A14" s="11" t="s">
        <v>13</v>
      </c>
      <c r="B14" s="9" t="s">
        <v>60</v>
      </c>
      <c r="C14" s="10">
        <v>0</v>
      </c>
      <c r="D14" s="47">
        <v>23</v>
      </c>
      <c r="E14" s="47">
        <v>33</v>
      </c>
      <c r="F14" s="21"/>
      <c r="G14" s="4"/>
      <c r="H14">
        <v>0.26358213410000003</v>
      </c>
      <c r="I14">
        <v>0.25612192160000002</v>
      </c>
      <c r="L14">
        <f t="shared" si="0"/>
        <v>0.25927389450718186</v>
      </c>
      <c r="M14">
        <f t="shared" si="1"/>
        <v>0.25181368200718185</v>
      </c>
      <c r="N14" s="40">
        <f t="shared" si="4"/>
        <v>0.25554378825718183</v>
      </c>
      <c r="P14">
        <f t="shared" si="2"/>
        <v>255.54378825718183</v>
      </c>
      <c r="Q14" s="5">
        <v>33.311342665409747</v>
      </c>
      <c r="R14">
        <f t="shared" si="5"/>
        <v>7.6713746072606259</v>
      </c>
      <c r="W14">
        <v>0.62554244995117192</v>
      </c>
      <c r="X14">
        <v>0.61059055328369138</v>
      </c>
      <c r="AA14">
        <f t="shared" si="6"/>
        <v>0.61628483533859257</v>
      </c>
      <c r="AB14">
        <f t="shared" si="7"/>
        <v>0.60133293867111204</v>
      </c>
      <c r="AC14">
        <f t="shared" si="8"/>
        <v>0.60880888700485225</v>
      </c>
      <c r="AE14">
        <f t="shared" si="9"/>
        <v>1.8276323867216403E-2</v>
      </c>
      <c r="AF14">
        <f t="shared" si="3"/>
        <v>0.74247805989046245</v>
      </c>
      <c r="AG14">
        <f t="shared" si="10"/>
        <v>742.47805989046242</v>
      </c>
    </row>
    <row r="15" spans="1:33" x14ac:dyDescent="0.35">
      <c r="A15" s="11" t="s">
        <v>14</v>
      </c>
      <c r="B15" s="9" t="s">
        <v>61</v>
      </c>
      <c r="C15" s="10">
        <v>0</v>
      </c>
      <c r="D15" s="47">
        <v>24</v>
      </c>
      <c r="E15" s="47">
        <v>34</v>
      </c>
      <c r="F15" s="21"/>
      <c r="G15" s="4"/>
      <c r="H15">
        <v>0.22100543980000001</v>
      </c>
      <c r="I15">
        <v>0.2294635773</v>
      </c>
      <c r="L15">
        <f t="shared" si="0"/>
        <v>0.21669720020718181</v>
      </c>
      <c r="M15">
        <f t="shared" si="1"/>
        <v>0.2251553377071818</v>
      </c>
      <c r="N15" s="40">
        <f t="shared" si="4"/>
        <v>0.22092626895718182</v>
      </c>
      <c r="P15">
        <f t="shared" si="2"/>
        <v>220.9262689571818</v>
      </c>
      <c r="Q15" s="5">
        <v>38.319496929382076</v>
      </c>
      <c r="R15">
        <f t="shared" si="5"/>
        <v>5.7653749829837437</v>
      </c>
      <c r="W15">
        <v>0.42302684783935557</v>
      </c>
      <c r="X15">
        <v>0.53970127105712873</v>
      </c>
      <c r="AA15">
        <f t="shared" si="6"/>
        <v>0.41376923322677622</v>
      </c>
      <c r="AB15">
        <f t="shared" si="7"/>
        <v>0.53044365644454938</v>
      </c>
      <c r="AC15">
        <f t="shared" si="8"/>
        <v>0.47210644483566278</v>
      </c>
      <c r="AE15">
        <f t="shared" si="9"/>
        <v>1.2320267296454713E-2</v>
      </c>
      <c r="AF15">
        <f t="shared" si="3"/>
        <v>0.62109148279797377</v>
      </c>
      <c r="AG15">
        <f t="shared" si="10"/>
        <v>621.09148279797375</v>
      </c>
    </row>
    <row r="16" spans="1:33" x14ac:dyDescent="0.35">
      <c r="A16" s="11" t="s">
        <v>15</v>
      </c>
      <c r="B16" s="9" t="s">
        <v>62</v>
      </c>
      <c r="C16" s="10">
        <v>0</v>
      </c>
      <c r="D16" s="47">
        <v>25</v>
      </c>
      <c r="E16" s="20" t="s">
        <v>280</v>
      </c>
      <c r="F16" s="21"/>
      <c r="G16" s="4"/>
      <c r="H16">
        <v>4.0149021200000003E-2</v>
      </c>
      <c r="I16" s="20">
        <v>4.6980423000000009E-3</v>
      </c>
      <c r="L16">
        <f t="shared" si="0"/>
        <v>3.5840781607181807E-2</v>
      </c>
      <c r="M16">
        <f t="shared" si="1"/>
        <v>3.8980270718180429E-4</v>
      </c>
      <c r="N16" s="40">
        <f t="shared" si="4"/>
        <v>1.8115292157181807E-2</v>
      </c>
      <c r="P16">
        <f t="shared" si="2"/>
        <v>18.115292157181809</v>
      </c>
      <c r="Q16" s="5">
        <v>35.891438162031037</v>
      </c>
      <c r="R16">
        <f t="shared" si="5"/>
        <v>0.5047246107943838</v>
      </c>
      <c r="W16">
        <v>0.48282604217529296</v>
      </c>
      <c r="X16" s="20">
        <v>1.0160088539123526E-2</v>
      </c>
      <c r="AA16">
        <f t="shared" si="6"/>
        <v>0.47356842756271361</v>
      </c>
      <c r="AB16">
        <f t="shared" si="7"/>
        <v>9.0247392654418425E-4</v>
      </c>
      <c r="AC16">
        <f t="shared" si="8"/>
        <v>0.2372354507446289</v>
      </c>
      <c r="AE16">
        <f t="shared" si="9"/>
        <v>6.6098062070858001E-3</v>
      </c>
      <c r="AF16">
        <f t="shared" si="3"/>
        <v>0.50471023003064319</v>
      </c>
      <c r="AG16">
        <f t="shared" si="10"/>
        <v>504.71023003064317</v>
      </c>
    </row>
    <row r="17" spans="1:33" x14ac:dyDescent="0.35">
      <c r="A17" s="11" t="s">
        <v>16</v>
      </c>
      <c r="B17" s="9" t="s">
        <v>63</v>
      </c>
      <c r="C17" s="10">
        <v>0</v>
      </c>
      <c r="D17" s="47">
        <v>26</v>
      </c>
      <c r="E17" s="47">
        <v>36</v>
      </c>
      <c r="F17" s="21"/>
      <c r="G17" s="4"/>
      <c r="H17">
        <v>3.7685740000000002E-2</v>
      </c>
      <c r="I17">
        <v>2.9972231500000002E-2</v>
      </c>
      <c r="L17">
        <f t="shared" si="0"/>
        <v>3.3377500407181807E-2</v>
      </c>
      <c r="M17">
        <f t="shared" si="1"/>
        <v>2.5663991907181806E-2</v>
      </c>
      <c r="N17" s="40">
        <f t="shared" si="4"/>
        <v>2.9520746157181806E-2</v>
      </c>
      <c r="P17">
        <f t="shared" si="2"/>
        <v>29.520746157181808</v>
      </c>
      <c r="Q17" s="5">
        <v>38.897746265877942</v>
      </c>
      <c r="R17">
        <f t="shared" si="5"/>
        <v>0.75893204596992636</v>
      </c>
      <c r="W17">
        <v>0.16869010925292968</v>
      </c>
      <c r="X17">
        <v>0.28974723815917963</v>
      </c>
      <c r="AA17">
        <f t="shared" si="6"/>
        <v>0.15943249464035034</v>
      </c>
      <c r="AB17">
        <f t="shared" si="7"/>
        <v>0.28048962354660029</v>
      </c>
      <c r="AC17">
        <f t="shared" si="8"/>
        <v>0.2199610590934753</v>
      </c>
      <c r="AE17">
        <f t="shared" si="9"/>
        <v>5.6548535637508269E-3</v>
      </c>
      <c r="AF17">
        <f t="shared" si="3"/>
        <v>0.48524795137652477</v>
      </c>
      <c r="AG17">
        <f t="shared" si="10"/>
        <v>485.24795137652478</v>
      </c>
    </row>
    <row r="18" spans="1:33" x14ac:dyDescent="0.35">
      <c r="A18" s="11" t="s">
        <v>17</v>
      </c>
      <c r="B18" s="9" t="s">
        <v>64</v>
      </c>
      <c r="C18" s="10">
        <v>0</v>
      </c>
      <c r="D18" s="47">
        <v>27</v>
      </c>
      <c r="E18" s="47">
        <v>37</v>
      </c>
      <c r="F18" s="21"/>
      <c r="G18" s="4"/>
      <c r="H18">
        <v>0.21576766949999998</v>
      </c>
      <c r="I18">
        <v>0.19584741590000002</v>
      </c>
      <c r="L18">
        <f t="shared" si="0"/>
        <v>0.21145942990718178</v>
      </c>
      <c r="M18">
        <f t="shared" si="1"/>
        <v>0.19153917630718181</v>
      </c>
      <c r="N18" s="40">
        <f t="shared" si="4"/>
        <v>0.20149930310718178</v>
      </c>
      <c r="P18">
        <f t="shared" si="2"/>
        <v>201.49930310718179</v>
      </c>
      <c r="Q18" s="5">
        <v>33.076404277762549</v>
      </c>
      <c r="R18">
        <f t="shared" si="5"/>
        <v>6.0919349459835601</v>
      </c>
      <c r="W18">
        <v>1.0320281982421871</v>
      </c>
      <c r="X18">
        <v>0.88181152343750002</v>
      </c>
      <c r="AA18">
        <f t="shared" si="6"/>
        <v>1.0227705836296077</v>
      </c>
      <c r="AB18">
        <f t="shared" si="7"/>
        <v>0.87255390882492068</v>
      </c>
      <c r="AC18">
        <f t="shared" si="8"/>
        <v>0.94766224622726414</v>
      </c>
      <c r="AE18">
        <f t="shared" si="9"/>
        <v>2.8650703331268169E-2</v>
      </c>
      <c r="AF18">
        <f t="shared" si="3"/>
        <v>0.95391164814444451</v>
      </c>
      <c r="AG18">
        <f t="shared" si="10"/>
        <v>953.91164814444448</v>
      </c>
    </row>
    <row r="19" spans="1:33" x14ac:dyDescent="0.35">
      <c r="A19" s="11" t="s">
        <v>18</v>
      </c>
      <c r="B19" s="9" t="s">
        <v>65</v>
      </c>
      <c r="C19" s="10">
        <v>0</v>
      </c>
      <c r="D19" s="47">
        <v>28</v>
      </c>
      <c r="E19" s="47">
        <v>38</v>
      </c>
      <c r="F19" s="21"/>
      <c r="G19" s="4"/>
      <c r="H19">
        <v>0.10307722099999998</v>
      </c>
      <c r="I19">
        <v>0.10602645879999999</v>
      </c>
      <c r="L19">
        <f t="shared" si="0"/>
        <v>9.876898140718178E-2</v>
      </c>
      <c r="M19">
        <f t="shared" si="1"/>
        <v>0.10171821920718178</v>
      </c>
      <c r="N19" s="40">
        <f t="shared" si="4"/>
        <v>0.10024360030718178</v>
      </c>
      <c r="P19">
        <f t="shared" si="2"/>
        <v>100.24360030718178</v>
      </c>
      <c r="Q19" s="5">
        <v>47.026062408099314</v>
      </c>
      <c r="R19">
        <f t="shared" si="5"/>
        <v>2.1316605127865604</v>
      </c>
      <c r="W19">
        <v>1.0262100219726571</v>
      </c>
      <c r="X19">
        <v>0.96033897399902401</v>
      </c>
      <c r="AA19">
        <f t="shared" si="6"/>
        <v>1.0169524073600777</v>
      </c>
      <c r="AB19">
        <f t="shared" si="7"/>
        <v>0.95108135938644467</v>
      </c>
      <c r="AC19">
        <f t="shared" si="8"/>
        <v>0.98401688337326121</v>
      </c>
      <c r="AE19">
        <f t="shared" si="9"/>
        <v>2.0924926157623262E-2</v>
      </c>
      <c r="AF19">
        <f t="shared" si="3"/>
        <v>0.79645752806577885</v>
      </c>
      <c r="AG19">
        <f t="shared" si="10"/>
        <v>796.45752806577889</v>
      </c>
    </row>
    <row r="20" spans="1:33" x14ac:dyDescent="0.35">
      <c r="A20" s="11" t="s">
        <v>19</v>
      </c>
      <c r="B20" s="9" t="s">
        <v>66</v>
      </c>
      <c r="C20" s="10">
        <v>0</v>
      </c>
      <c r="D20" s="47">
        <v>29</v>
      </c>
      <c r="E20" s="47">
        <v>39</v>
      </c>
      <c r="F20" s="21"/>
      <c r="G20" s="4"/>
      <c r="H20">
        <v>6.4146089600000011E-2</v>
      </c>
      <c r="I20">
        <v>6.72548533E-2</v>
      </c>
      <c r="L20">
        <f t="shared" si="0"/>
        <v>5.9837850007181816E-2</v>
      </c>
      <c r="M20">
        <f t="shared" si="1"/>
        <v>6.2946613707181798E-2</v>
      </c>
      <c r="N20" s="40">
        <f t="shared" si="4"/>
        <v>6.1392231857181803E-2</v>
      </c>
      <c r="P20">
        <f t="shared" si="2"/>
        <v>61.392231857181805</v>
      </c>
      <c r="Q20" s="5">
        <v>38.132490754428069</v>
      </c>
      <c r="R20">
        <f t="shared" si="5"/>
        <v>1.6099717233931996</v>
      </c>
      <c r="W20">
        <v>1.0001930236816416</v>
      </c>
      <c r="X20">
        <v>1.2050193786621111</v>
      </c>
      <c r="AA20">
        <f t="shared" si="6"/>
        <v>0.9909354090690623</v>
      </c>
      <c r="AB20">
        <f t="shared" si="7"/>
        <v>1.1957617640495317</v>
      </c>
      <c r="AC20">
        <f t="shared" si="8"/>
        <v>1.0933485865592969</v>
      </c>
      <c r="AE20">
        <f t="shared" si="9"/>
        <v>2.8672362201578289E-2</v>
      </c>
      <c r="AF20">
        <f t="shared" si="3"/>
        <v>0.9543530637185581</v>
      </c>
      <c r="AG20">
        <f t="shared" si="10"/>
        <v>954.35306371855813</v>
      </c>
    </row>
    <row r="21" spans="1:33" x14ac:dyDescent="0.35">
      <c r="A21" s="11" t="s">
        <v>20</v>
      </c>
      <c r="B21" s="9" t="s">
        <v>67</v>
      </c>
      <c r="C21" s="10">
        <v>0</v>
      </c>
      <c r="D21" s="47">
        <v>30</v>
      </c>
      <c r="E21" s="47">
        <v>40</v>
      </c>
      <c r="F21" s="21"/>
      <c r="G21" s="4"/>
      <c r="H21">
        <v>0.18858094219999999</v>
      </c>
      <c r="I21">
        <v>5.5196475799999999E-2</v>
      </c>
      <c r="L21">
        <f t="shared" si="0"/>
        <v>0.18427270260718179</v>
      </c>
      <c r="M21">
        <f t="shared" si="1"/>
        <v>5.0888236207181803E-2</v>
      </c>
      <c r="N21" s="40">
        <f t="shared" si="4"/>
        <v>0.1175804694071818</v>
      </c>
      <c r="P21">
        <f t="shared" si="2"/>
        <v>117.58046940718179</v>
      </c>
      <c r="Q21" s="5">
        <v>38.873320052220343</v>
      </c>
      <c r="R21">
        <f t="shared" si="5"/>
        <v>3.0247087012179681</v>
      </c>
      <c r="W21">
        <v>1.0738700866699231</v>
      </c>
      <c r="X21">
        <v>1.205612945556642</v>
      </c>
      <c r="AA21">
        <f t="shared" si="6"/>
        <v>1.0646124720573438</v>
      </c>
      <c r="AB21">
        <f t="shared" si="7"/>
        <v>1.1963553309440627</v>
      </c>
      <c r="AC21">
        <f t="shared" si="8"/>
        <v>1.1304839015007033</v>
      </c>
      <c r="AE21">
        <f t="shared" si="9"/>
        <v>2.9081228461630537E-2</v>
      </c>
      <c r="AF21">
        <f t="shared" si="3"/>
        <v>0.96268590529027653</v>
      </c>
      <c r="AG21">
        <f t="shared" si="10"/>
        <v>962.68590529027654</v>
      </c>
    </row>
    <row r="22" spans="1:33" x14ac:dyDescent="0.35">
      <c r="A22" s="11" t="s">
        <v>21</v>
      </c>
      <c r="B22" s="9" t="s">
        <v>68</v>
      </c>
      <c r="C22" s="10">
        <v>0</v>
      </c>
      <c r="D22" s="47">
        <v>41</v>
      </c>
      <c r="E22" s="47">
        <v>51</v>
      </c>
      <c r="F22" s="21"/>
      <c r="G22" s="4"/>
      <c r="H22">
        <v>6.4175367399999989E-2</v>
      </c>
      <c r="I22">
        <v>6.9287872299999997E-2</v>
      </c>
      <c r="L22">
        <f t="shared" si="0"/>
        <v>5.9867127807181793E-2</v>
      </c>
      <c r="M22">
        <f t="shared" si="1"/>
        <v>6.4979632707181795E-2</v>
      </c>
      <c r="N22" s="40">
        <f t="shared" si="4"/>
        <v>6.242338025718179E-2</v>
      </c>
      <c r="P22">
        <f t="shared" si="2"/>
        <v>62.42338025718179</v>
      </c>
      <c r="Q22" s="5">
        <v>40.31</v>
      </c>
      <c r="R22">
        <f t="shared" si="5"/>
        <v>1.5485829882704487</v>
      </c>
      <c r="W22">
        <v>1.7845375061035156</v>
      </c>
      <c r="X22">
        <v>1.1689796447753911</v>
      </c>
      <c r="AA22">
        <f t="shared" si="6"/>
        <v>1.7752798914909362</v>
      </c>
      <c r="AB22">
        <f t="shared" si="7"/>
        <v>1.1597220301628117</v>
      </c>
      <c r="AC22">
        <f t="shared" si="8"/>
        <v>1.4675009608268739</v>
      </c>
      <c r="AE22">
        <f t="shared" si="9"/>
        <v>3.6405382307786498E-2</v>
      </c>
      <c r="AF22">
        <f t="shared" si="3"/>
        <v>1.1119547973703197</v>
      </c>
      <c r="AG22">
        <f t="shared" si="10"/>
        <v>1111.9547973703197</v>
      </c>
    </row>
    <row r="23" spans="1:33" x14ac:dyDescent="0.35">
      <c r="A23" s="11" t="s">
        <v>22</v>
      </c>
      <c r="B23" s="9" t="s">
        <v>69</v>
      </c>
      <c r="C23" s="10">
        <v>0</v>
      </c>
      <c r="D23" s="47">
        <v>42</v>
      </c>
      <c r="E23" s="47">
        <v>52</v>
      </c>
      <c r="F23" s="21"/>
      <c r="G23" s="4"/>
      <c r="H23">
        <v>0.16108660690000001</v>
      </c>
      <c r="I23">
        <v>0.1744266988</v>
      </c>
      <c r="L23">
        <f t="shared" si="0"/>
        <v>0.15677836730718181</v>
      </c>
      <c r="M23">
        <f t="shared" si="1"/>
        <v>0.1701184592071818</v>
      </c>
      <c r="N23" s="40">
        <f t="shared" si="4"/>
        <v>0.16344841325718179</v>
      </c>
      <c r="P23">
        <f t="shared" si="2"/>
        <v>163.44841325718178</v>
      </c>
      <c r="Q23" s="5">
        <v>43.270353718121967</v>
      </c>
      <c r="R23">
        <f t="shared" si="5"/>
        <v>3.7773764069954505</v>
      </c>
      <c r="W23">
        <v>1.1637744903564451</v>
      </c>
      <c r="X23">
        <v>1.1202579498291028</v>
      </c>
      <c r="AA23">
        <f t="shared" si="6"/>
        <v>1.1545168757438657</v>
      </c>
      <c r="AB23">
        <f t="shared" si="7"/>
        <v>1.1110003352165234</v>
      </c>
      <c r="AC23">
        <f t="shared" si="8"/>
        <v>1.1327586054801946</v>
      </c>
      <c r="AE23">
        <f t="shared" si="9"/>
        <v>2.6178630589880902E-2</v>
      </c>
      <c r="AF23">
        <f t="shared" si="3"/>
        <v>0.90352991572878516</v>
      </c>
      <c r="AG23">
        <f t="shared" si="10"/>
        <v>903.52991572878511</v>
      </c>
    </row>
    <row r="24" spans="1:33" x14ac:dyDescent="0.35">
      <c r="A24" s="11" t="s">
        <v>23</v>
      </c>
      <c r="B24" s="9" t="s">
        <v>70</v>
      </c>
      <c r="C24" s="10">
        <v>0</v>
      </c>
      <c r="D24" s="47">
        <v>43</v>
      </c>
      <c r="E24" s="47">
        <v>53</v>
      </c>
      <c r="F24" s="21"/>
      <c r="G24" s="4"/>
      <c r="H24">
        <v>4.4177472699999998E-2</v>
      </c>
      <c r="I24">
        <v>6.4330172599999999E-2</v>
      </c>
      <c r="L24">
        <f t="shared" si="0"/>
        <v>3.9869233107181802E-2</v>
      </c>
      <c r="M24">
        <f t="shared" si="1"/>
        <v>6.0021933007181803E-2</v>
      </c>
      <c r="N24" s="40">
        <f t="shared" si="4"/>
        <v>4.9945583057181803E-2</v>
      </c>
      <c r="P24">
        <f t="shared" si="2"/>
        <v>49.9455830571818</v>
      </c>
      <c r="Q24" s="5">
        <v>38.535000994588373</v>
      </c>
      <c r="R24">
        <f t="shared" si="5"/>
        <v>1.2961095567169145</v>
      </c>
      <c r="W24">
        <v>0.55655097961425781</v>
      </c>
      <c r="X24">
        <v>0.5697483062744142</v>
      </c>
      <c r="AA24">
        <f t="shared" si="6"/>
        <v>0.54729336500167847</v>
      </c>
      <c r="AB24">
        <f t="shared" si="7"/>
        <v>0.56049069166183485</v>
      </c>
      <c r="AC24">
        <f t="shared" si="8"/>
        <v>0.55389202833175666</v>
      </c>
      <c r="AE24">
        <f t="shared" si="9"/>
        <v>1.4373738524349382E-2</v>
      </c>
      <c r="AF24">
        <f t="shared" si="3"/>
        <v>0.66294196567210917</v>
      </c>
      <c r="AG24">
        <f t="shared" si="10"/>
        <v>662.94196567210918</v>
      </c>
    </row>
    <row r="25" spans="1:33" x14ac:dyDescent="0.35">
      <c r="A25" s="11" t="s">
        <v>24</v>
      </c>
      <c r="B25" s="9" t="s">
        <v>71</v>
      </c>
      <c r="C25" s="10">
        <v>0</v>
      </c>
      <c r="D25" s="47">
        <v>44</v>
      </c>
      <c r="E25" s="47">
        <v>54</v>
      </c>
      <c r="F25" s="21"/>
      <c r="G25" s="4"/>
      <c r="H25">
        <v>5.3509640900000002E-2</v>
      </c>
      <c r="I25">
        <v>5.9781408299999991E-2</v>
      </c>
      <c r="L25">
        <f t="shared" si="0"/>
        <v>4.9201401307181807E-2</v>
      </c>
      <c r="M25">
        <f t="shared" si="1"/>
        <v>5.5473168707181796E-2</v>
      </c>
      <c r="N25" s="40">
        <f t="shared" si="4"/>
        <v>5.2337285007181801E-2</v>
      </c>
      <c r="P25">
        <f t="shared" si="2"/>
        <v>52.337285007181798</v>
      </c>
      <c r="Q25" s="5">
        <v>39.281530335096335</v>
      </c>
      <c r="R25">
        <f t="shared" si="5"/>
        <v>1.3323636976643121</v>
      </c>
      <c r="W25">
        <v>1.0477371215820321</v>
      </c>
      <c r="X25">
        <v>0.9063814163208006</v>
      </c>
      <c r="AA25">
        <f t="shared" si="6"/>
        <v>1.0384795069694528</v>
      </c>
      <c r="AB25">
        <f t="shared" si="7"/>
        <v>0.89712380170822126</v>
      </c>
      <c r="AC25">
        <f t="shared" si="8"/>
        <v>0.96780165433883703</v>
      </c>
      <c r="AE25">
        <f t="shared" si="9"/>
        <v>2.4637575116928385E-2</v>
      </c>
      <c r="AF25">
        <f t="shared" si="3"/>
        <v>0.87212265041004255</v>
      </c>
      <c r="AG25">
        <f t="shared" si="10"/>
        <v>872.12265041004252</v>
      </c>
    </row>
    <row r="26" spans="1:33" x14ac:dyDescent="0.35">
      <c r="A26" s="11" t="s">
        <v>25</v>
      </c>
      <c r="B26" s="9" t="s">
        <v>72</v>
      </c>
      <c r="C26" s="10">
        <v>0</v>
      </c>
      <c r="D26" s="47">
        <v>45</v>
      </c>
      <c r="E26" s="47">
        <v>55</v>
      </c>
      <c r="F26" s="21"/>
      <c r="G26" s="4"/>
      <c r="H26">
        <v>0.1141698838</v>
      </c>
      <c r="I26">
        <v>0.11699066170000001</v>
      </c>
      <c r="L26">
        <f t="shared" si="0"/>
        <v>0.10986164420718179</v>
      </c>
      <c r="M26">
        <f t="shared" si="1"/>
        <v>0.11268242210718181</v>
      </c>
      <c r="N26" s="40">
        <f t="shared" si="4"/>
        <v>0.1112720331571818</v>
      </c>
      <c r="P26">
        <f t="shared" si="2"/>
        <v>111.2720331571818</v>
      </c>
      <c r="Q26" s="5">
        <v>38.450064075109275</v>
      </c>
      <c r="R26">
        <f t="shared" si="5"/>
        <v>2.8939362217919933</v>
      </c>
      <c r="W26">
        <v>0.92253761291503911</v>
      </c>
      <c r="X26">
        <v>0.96860122680664118</v>
      </c>
      <c r="AA26">
        <f t="shared" si="6"/>
        <v>0.91327999830245976</v>
      </c>
      <c r="AB26">
        <f t="shared" si="7"/>
        <v>0.95934361219406183</v>
      </c>
      <c r="AC26">
        <f t="shared" si="8"/>
        <v>0.93631180524826085</v>
      </c>
      <c r="AE26">
        <f t="shared" si="9"/>
        <v>2.4351371779751704E-2</v>
      </c>
      <c r="AF26">
        <f t="shared" si="3"/>
        <v>0.8662897233651804</v>
      </c>
      <c r="AG26">
        <f t="shared" si="10"/>
        <v>866.28972336518041</v>
      </c>
    </row>
    <row r="27" spans="1:33" x14ac:dyDescent="0.35">
      <c r="A27" s="11" t="s">
        <v>26</v>
      </c>
      <c r="B27" s="9" t="s">
        <v>73</v>
      </c>
      <c r="C27" s="10">
        <v>0</v>
      </c>
      <c r="D27" s="47">
        <v>46</v>
      </c>
      <c r="E27" s="47">
        <v>56</v>
      </c>
      <c r="F27" s="21"/>
      <c r="G27" s="4"/>
      <c r="H27">
        <v>4.7062158600000001E-2</v>
      </c>
      <c r="I27">
        <v>4.2699980700000008E-2</v>
      </c>
      <c r="L27">
        <f t="shared" si="0"/>
        <v>4.2753919007181805E-2</v>
      </c>
      <c r="M27">
        <f t="shared" si="1"/>
        <v>3.8391741107181812E-2</v>
      </c>
      <c r="N27" s="40">
        <f t="shared" si="4"/>
        <v>4.0572830057181805E-2</v>
      </c>
      <c r="P27">
        <f t="shared" si="2"/>
        <v>40.572830057181804</v>
      </c>
      <c r="Q27" s="5">
        <v>37.932835943658262</v>
      </c>
      <c r="R27">
        <f t="shared" si="5"/>
        <v>1.0695965394584452</v>
      </c>
      <c r="W27">
        <v>0.90294132232666036</v>
      </c>
      <c r="X27">
        <v>0.94002285003662089</v>
      </c>
      <c r="AA27">
        <f t="shared" si="6"/>
        <v>0.89368370771408101</v>
      </c>
      <c r="AB27">
        <f t="shared" si="7"/>
        <v>0.93076523542404155</v>
      </c>
      <c r="AC27">
        <f t="shared" si="8"/>
        <v>0.91222447156906128</v>
      </c>
      <c r="AE27">
        <f t="shared" si="9"/>
        <v>2.4048412117775496E-2</v>
      </c>
      <c r="AF27">
        <f t="shared" si="3"/>
        <v>0.86011529638862694</v>
      </c>
      <c r="AG27">
        <f t="shared" si="10"/>
        <v>860.11529638862692</v>
      </c>
    </row>
    <row r="28" spans="1:33" x14ac:dyDescent="0.35">
      <c r="A28" s="11" t="s">
        <v>27</v>
      </c>
      <c r="B28" s="9" t="s">
        <v>74</v>
      </c>
      <c r="C28" s="10">
        <v>0</v>
      </c>
      <c r="D28" s="47">
        <v>47</v>
      </c>
      <c r="E28" s="47">
        <v>57</v>
      </c>
      <c r="F28" s="21"/>
      <c r="G28" s="4"/>
      <c r="H28">
        <v>2.5958836100000004E-2</v>
      </c>
      <c r="I28">
        <v>4.4853985299999996E-2</v>
      </c>
      <c r="L28">
        <f t="shared" si="0"/>
        <v>2.1650596507181808E-2</v>
      </c>
      <c r="M28">
        <f t="shared" si="1"/>
        <v>4.05457457071818E-2</v>
      </c>
      <c r="N28" s="40">
        <f t="shared" si="4"/>
        <v>3.1098171107181806E-2</v>
      </c>
      <c r="P28">
        <f t="shared" si="2"/>
        <v>31.098171107181805</v>
      </c>
      <c r="Q28" s="5">
        <v>41.836910351980059</v>
      </c>
      <c r="R28">
        <f t="shared" si="5"/>
        <v>0.74331901771780784</v>
      </c>
      <c r="W28">
        <v>0.4439385414123535</v>
      </c>
      <c r="X28">
        <v>0.60542926788330076</v>
      </c>
      <c r="AA28">
        <f t="shared" si="6"/>
        <v>0.43468092679977416</v>
      </c>
      <c r="AB28">
        <f t="shared" si="7"/>
        <v>0.59617165327072141</v>
      </c>
      <c r="AC28">
        <f t="shared" si="8"/>
        <v>0.51542629003524776</v>
      </c>
      <c r="AE28">
        <f t="shared" si="9"/>
        <v>1.2319893742126052E-2</v>
      </c>
      <c r="AF28">
        <f t="shared" si="3"/>
        <v>0.62108386962627615</v>
      </c>
      <c r="AG28">
        <f t="shared" si="10"/>
        <v>621.08386962627617</v>
      </c>
    </row>
    <row r="29" spans="1:33" x14ac:dyDescent="0.35">
      <c r="A29" s="11" t="s">
        <v>28</v>
      </c>
      <c r="B29" s="9" t="s">
        <v>75</v>
      </c>
      <c r="C29" s="10">
        <v>0</v>
      </c>
      <c r="D29" s="47">
        <v>48</v>
      </c>
      <c r="E29" s="47">
        <v>58</v>
      </c>
      <c r="F29" s="21"/>
      <c r="G29" s="4"/>
      <c r="H29">
        <v>0.23206567760000002</v>
      </c>
      <c r="I29">
        <v>0.22237262730000001</v>
      </c>
      <c r="L29">
        <f t="shared" si="0"/>
        <v>0.22775743800718182</v>
      </c>
      <c r="M29">
        <f t="shared" si="1"/>
        <v>0.21806438770718181</v>
      </c>
      <c r="N29" s="40">
        <f t="shared" si="4"/>
        <v>0.22291091285718181</v>
      </c>
      <c r="P29">
        <f t="shared" si="2"/>
        <v>222.91091285718181</v>
      </c>
      <c r="Q29" s="5">
        <v>39.929019512979089</v>
      </c>
      <c r="R29">
        <f t="shared" si="5"/>
        <v>5.5826793539151076</v>
      </c>
      <c r="W29">
        <v>0.50497055053710938</v>
      </c>
      <c r="X29">
        <v>0.94562644958496089</v>
      </c>
      <c r="AA29">
        <f t="shared" si="6"/>
        <v>0.49571293592453003</v>
      </c>
      <c r="AB29">
        <f t="shared" si="7"/>
        <v>0.93636883497238155</v>
      </c>
      <c r="AC29">
        <f t="shared" si="8"/>
        <v>0.71604088544845579</v>
      </c>
      <c r="AE29">
        <f t="shared" si="9"/>
        <v>1.7932844186562203E-2</v>
      </c>
      <c r="AF29">
        <f t="shared" si="3"/>
        <v>0.73547782034604481</v>
      </c>
      <c r="AG29">
        <f t="shared" si="10"/>
        <v>735.47782034604484</v>
      </c>
    </row>
    <row r="30" spans="1:33" x14ac:dyDescent="0.35">
      <c r="A30" s="11" t="s">
        <v>29</v>
      </c>
      <c r="B30" s="9" t="s">
        <v>76</v>
      </c>
      <c r="C30" s="10">
        <v>0</v>
      </c>
      <c r="D30" s="47">
        <v>49</v>
      </c>
      <c r="E30" s="47">
        <v>59</v>
      </c>
      <c r="F30" s="21"/>
      <c r="G30" s="4"/>
      <c r="H30">
        <v>8.00244331E-2</v>
      </c>
      <c r="I30">
        <v>9.0353941699999996E-2</v>
      </c>
      <c r="L30">
        <f t="shared" si="0"/>
        <v>7.5716193507181798E-2</v>
      </c>
      <c r="M30">
        <f t="shared" si="1"/>
        <v>8.6045702107181793E-2</v>
      </c>
      <c r="N30" s="40">
        <f t="shared" si="4"/>
        <v>8.0880947807181802E-2</v>
      </c>
      <c r="P30">
        <f t="shared" si="2"/>
        <v>80.880947807181798</v>
      </c>
      <c r="Q30" s="5">
        <v>39.418753140689155</v>
      </c>
      <c r="R30">
        <f t="shared" si="5"/>
        <v>2.0518393242553934</v>
      </c>
      <c r="W30">
        <v>0.80673942565918</v>
      </c>
      <c r="X30">
        <v>1.0047195434570315</v>
      </c>
      <c r="AA30">
        <f t="shared" si="6"/>
        <v>0.79748181104660065</v>
      </c>
      <c r="AB30">
        <f t="shared" si="7"/>
        <v>0.99546192884445217</v>
      </c>
      <c r="AC30">
        <f t="shared" si="8"/>
        <v>0.89647186994552641</v>
      </c>
      <c r="AE30">
        <f t="shared" si="9"/>
        <v>2.2742268552887399E-2</v>
      </c>
      <c r="AF30">
        <f t="shared" si="3"/>
        <v>0.83349562032452429</v>
      </c>
      <c r="AG30">
        <f t="shared" si="10"/>
        <v>833.49562032452434</v>
      </c>
    </row>
    <row r="31" spans="1:33" x14ac:dyDescent="0.35">
      <c r="A31" s="11" t="s">
        <v>30</v>
      </c>
      <c r="B31" s="9" t="s">
        <v>77</v>
      </c>
      <c r="C31" s="10">
        <v>0</v>
      </c>
      <c r="D31" s="47">
        <v>50</v>
      </c>
      <c r="E31" s="47">
        <v>60</v>
      </c>
      <c r="F31" s="21"/>
      <c r="G31" s="4"/>
      <c r="H31">
        <v>0.12252507200000003</v>
      </c>
      <c r="I31">
        <v>0.1125975132</v>
      </c>
      <c r="L31">
        <f t="shared" si="0"/>
        <v>0.11821683240718182</v>
      </c>
      <c r="M31">
        <f t="shared" si="1"/>
        <v>0.1082892736071818</v>
      </c>
      <c r="N31" s="40">
        <f t="shared" si="4"/>
        <v>0.1132530530071818</v>
      </c>
      <c r="P31">
        <f t="shared" si="2"/>
        <v>113.2530530071818</v>
      </c>
      <c r="Q31" s="5">
        <v>42.12</v>
      </c>
      <c r="R31">
        <f t="shared" si="5"/>
        <v>2.6888189222977639</v>
      </c>
      <c r="W31">
        <v>1.2356086730957032</v>
      </c>
      <c r="X31">
        <v>1.1947036743164072</v>
      </c>
      <c r="AA31">
        <f t="shared" si="6"/>
        <v>1.2263510584831239</v>
      </c>
      <c r="AB31">
        <f t="shared" si="7"/>
        <v>1.1854460597038279</v>
      </c>
      <c r="AC31">
        <f t="shared" si="8"/>
        <v>1.2058985590934759</v>
      </c>
      <c r="AE31">
        <f t="shared" si="9"/>
        <v>2.8630070253881194E-2</v>
      </c>
      <c r="AF31">
        <f t="shared" si="3"/>
        <v>0.95349113859939016</v>
      </c>
      <c r="AG31">
        <f t="shared" si="10"/>
        <v>953.49113859939018</v>
      </c>
    </row>
    <row r="32" spans="1:33" x14ac:dyDescent="0.35">
      <c r="A32" s="11" t="s">
        <v>31</v>
      </c>
      <c r="B32" s="9" t="s">
        <v>78</v>
      </c>
      <c r="C32" s="10">
        <v>0</v>
      </c>
      <c r="D32" s="47">
        <v>61</v>
      </c>
      <c r="E32" s="47">
        <v>71</v>
      </c>
      <c r="F32" s="21"/>
      <c r="G32" s="4"/>
      <c r="H32">
        <v>0.10765213979999999</v>
      </c>
      <c r="I32">
        <v>9.6720242600000006E-2</v>
      </c>
      <c r="L32">
        <f t="shared" si="0"/>
        <v>0.10334390020718179</v>
      </c>
      <c r="M32">
        <f t="shared" si="1"/>
        <v>9.2412003007181803E-2</v>
      </c>
      <c r="N32" s="40">
        <f t="shared" si="4"/>
        <v>9.7877951607181796E-2</v>
      </c>
      <c r="P32">
        <f t="shared" si="2"/>
        <v>97.877951607181799</v>
      </c>
      <c r="Q32" s="5">
        <v>45.098210146745515</v>
      </c>
      <c r="R32">
        <f t="shared" si="5"/>
        <v>2.1703289618079245</v>
      </c>
      <c r="W32">
        <v>0.83815078735351578</v>
      </c>
      <c r="X32">
        <v>0.62761459350585935</v>
      </c>
      <c r="AA32">
        <f t="shared" si="6"/>
        <v>0.82889317274093643</v>
      </c>
      <c r="AB32">
        <f t="shared" si="7"/>
        <v>0.61835697889328001</v>
      </c>
      <c r="AC32">
        <f t="shared" si="8"/>
        <v>0.72362507581710822</v>
      </c>
      <c r="AE32">
        <f t="shared" si="9"/>
        <v>1.6045538691280593E-2</v>
      </c>
      <c r="AF32">
        <f t="shared" si="3"/>
        <v>0.69701385492222734</v>
      </c>
      <c r="AG32">
        <f t="shared" si="10"/>
        <v>697.01385492222732</v>
      </c>
    </row>
    <row r="33" spans="1:33" x14ac:dyDescent="0.35">
      <c r="A33" s="11" t="s">
        <v>32</v>
      </c>
      <c r="B33" s="9" t="s">
        <v>79</v>
      </c>
      <c r="C33" s="10">
        <v>0</v>
      </c>
      <c r="D33" s="47">
        <v>62</v>
      </c>
      <c r="E33" s="47">
        <v>72</v>
      </c>
      <c r="F33" s="21"/>
      <c r="G33" s="4"/>
      <c r="H33">
        <v>0.11917181019999998</v>
      </c>
      <c r="I33">
        <v>0.1140586854</v>
      </c>
      <c r="L33">
        <f t="shared" si="0"/>
        <v>0.11486357060718178</v>
      </c>
      <c r="M33">
        <f t="shared" si="1"/>
        <v>0.1097504458071818</v>
      </c>
      <c r="N33" s="40">
        <f t="shared" si="4"/>
        <v>0.11230700820718179</v>
      </c>
      <c r="P33">
        <f t="shared" si="2"/>
        <v>112.30700820718178</v>
      </c>
      <c r="Q33" s="5">
        <v>40.742615655553777</v>
      </c>
      <c r="R33">
        <f t="shared" si="5"/>
        <v>2.756499709214737</v>
      </c>
      <c r="W33">
        <v>0.92448616027832031</v>
      </c>
      <c r="X33">
        <v>1.0310642242431642</v>
      </c>
      <c r="AA33">
        <f t="shared" si="6"/>
        <v>0.91522854566574097</v>
      </c>
      <c r="AB33">
        <f t="shared" si="7"/>
        <v>1.0218066096305849</v>
      </c>
      <c r="AC33">
        <f t="shared" si="8"/>
        <v>0.96851757764816293</v>
      </c>
      <c r="AE33">
        <f t="shared" si="9"/>
        <v>2.3771610194009248E-2</v>
      </c>
      <c r="AF33">
        <f t="shared" si="3"/>
        <v>0.85447397353357835</v>
      </c>
      <c r="AG33">
        <f t="shared" si="10"/>
        <v>854.47397353357837</v>
      </c>
    </row>
    <row r="34" spans="1:33" x14ac:dyDescent="0.35">
      <c r="A34" s="11" t="s">
        <v>33</v>
      </c>
      <c r="B34" s="9" t="s">
        <v>80</v>
      </c>
      <c r="C34" s="10">
        <v>0</v>
      </c>
      <c r="D34" s="47">
        <v>63</v>
      </c>
      <c r="E34" s="47">
        <v>73</v>
      </c>
      <c r="F34" s="21"/>
      <c r="G34" s="4"/>
      <c r="H34">
        <v>0.24436788569999995</v>
      </c>
      <c r="I34">
        <v>0.2445987701</v>
      </c>
      <c r="L34">
        <f t="shared" ref="L34:L65" si="11">H34-K$2</f>
        <v>0.24005964610718175</v>
      </c>
      <c r="M34">
        <f t="shared" ref="M34:M65" si="12">I34-K$2</f>
        <v>0.2402905305071818</v>
      </c>
      <c r="N34" s="40">
        <f t="shared" si="4"/>
        <v>0.24017508830718176</v>
      </c>
      <c r="P34">
        <f t="shared" ref="P34:P65" si="13">N34*1000</f>
        <v>240.17508830718177</v>
      </c>
      <c r="Q34" s="5">
        <v>45.479851546487772</v>
      </c>
      <c r="R34">
        <f t="shared" si="5"/>
        <v>5.2809118794436687</v>
      </c>
      <c r="W34">
        <v>0.57754249572753924</v>
      </c>
      <c r="X34">
        <v>0.52948608398437513</v>
      </c>
      <c r="AA34">
        <f t="shared" si="6"/>
        <v>0.56828488111495989</v>
      </c>
      <c r="AB34">
        <f t="shared" si="7"/>
        <v>0.52022846937179579</v>
      </c>
      <c r="AC34">
        <f t="shared" si="8"/>
        <v>0.54425667524337784</v>
      </c>
      <c r="AE34">
        <f t="shared" si="9"/>
        <v>1.1966984427973767E-2</v>
      </c>
      <c r="AF34">
        <f t="shared" ref="AF34:AF65" si="14">AE34*0.509*40.04+0.37</f>
        <v>0.61389145075649942</v>
      </c>
      <c r="AG34">
        <f t="shared" si="10"/>
        <v>613.89145075649947</v>
      </c>
    </row>
    <row r="35" spans="1:33" x14ac:dyDescent="0.35">
      <c r="A35" s="11" t="s">
        <v>34</v>
      </c>
      <c r="B35" s="9" t="s">
        <v>81</v>
      </c>
      <c r="C35" s="10">
        <v>0</v>
      </c>
      <c r="D35" s="47">
        <v>64</v>
      </c>
      <c r="E35" s="47">
        <v>74</v>
      </c>
      <c r="F35" s="21"/>
      <c r="G35" s="4"/>
      <c r="H35">
        <v>0.21063652030000002</v>
      </c>
      <c r="I35">
        <v>9.1249466000000001E-2</v>
      </c>
      <c r="L35">
        <f t="shared" si="11"/>
        <v>0.20632828070718182</v>
      </c>
      <c r="M35">
        <f t="shared" si="12"/>
        <v>8.6941226407181799E-2</v>
      </c>
      <c r="N35" s="40">
        <f t="shared" si="4"/>
        <v>0.14663475355718181</v>
      </c>
      <c r="P35">
        <f t="shared" si="13"/>
        <v>146.6347535571818</v>
      </c>
      <c r="Q35" s="5">
        <v>40.576025371377149</v>
      </c>
      <c r="R35">
        <f t="shared" si="5"/>
        <v>3.6138274317183328</v>
      </c>
      <c r="W35">
        <v>4.6655273437499999E-2</v>
      </c>
      <c r="X35">
        <v>0.57249622344970708</v>
      </c>
      <c r="AA35">
        <f t="shared" si="6"/>
        <v>3.739765882492066E-2</v>
      </c>
      <c r="AB35">
        <f t="shared" si="7"/>
        <v>0.56323860883712773</v>
      </c>
      <c r="AC35">
        <f t="shared" si="8"/>
        <v>0.30031813383102418</v>
      </c>
      <c r="AE35">
        <f t="shared" si="9"/>
        <v>7.4013689384883037E-3</v>
      </c>
      <c r="AF35">
        <f t="shared" si="14"/>
        <v>0.52084256345920954</v>
      </c>
      <c r="AG35">
        <f t="shared" si="10"/>
        <v>520.84256345920949</v>
      </c>
    </row>
    <row r="36" spans="1:33" x14ac:dyDescent="0.35">
      <c r="A36" s="11" t="s">
        <v>35</v>
      </c>
      <c r="B36" s="9" t="s">
        <v>82</v>
      </c>
      <c r="C36" s="10">
        <v>0</v>
      </c>
      <c r="D36" s="47">
        <v>65</v>
      </c>
      <c r="E36" s="47">
        <v>75</v>
      </c>
      <c r="F36" s="21"/>
      <c r="G36" s="4"/>
      <c r="H36">
        <v>0.12624363899999999</v>
      </c>
      <c r="I36">
        <v>9.9249386799999992E-2</v>
      </c>
      <c r="L36">
        <f t="shared" si="11"/>
        <v>0.12193539940718179</v>
      </c>
      <c r="M36">
        <f t="shared" si="12"/>
        <v>9.4941147207181789E-2</v>
      </c>
      <c r="N36" s="40">
        <f t="shared" si="4"/>
        <v>0.10843827330718178</v>
      </c>
      <c r="P36">
        <f t="shared" si="13"/>
        <v>108.43827330718179</v>
      </c>
      <c r="Q36" s="5">
        <v>40.483994794352036</v>
      </c>
      <c r="R36">
        <f t="shared" si="5"/>
        <v>2.6785467654074031</v>
      </c>
      <c r="W36">
        <v>3.2621765136718744E-2</v>
      </c>
      <c r="X36">
        <v>0.97676696777343786</v>
      </c>
      <c r="AA36">
        <f t="shared" si="6"/>
        <v>2.3364150524139402E-2</v>
      </c>
      <c r="AB36">
        <f t="shared" si="7"/>
        <v>0.96750935316085851</v>
      </c>
      <c r="AC36">
        <f t="shared" si="8"/>
        <v>0.49543675184249897</v>
      </c>
      <c r="AE36">
        <f t="shared" si="9"/>
        <v>1.2237842494526203E-2</v>
      </c>
      <c r="AF36">
        <f t="shared" si="14"/>
        <v>0.61941163566174207</v>
      </c>
      <c r="AG36">
        <f t="shared" si="10"/>
        <v>619.41163566174203</v>
      </c>
    </row>
    <row r="37" spans="1:33" x14ac:dyDescent="0.35">
      <c r="A37" s="11" t="s">
        <v>36</v>
      </c>
      <c r="B37" s="9" t="s">
        <v>83</v>
      </c>
      <c r="C37" s="10">
        <v>0</v>
      </c>
      <c r="D37" s="47">
        <v>66</v>
      </c>
      <c r="E37" s="47">
        <v>76</v>
      </c>
      <c r="F37" s="21"/>
      <c r="G37" s="4"/>
      <c r="H37">
        <v>0.139546585</v>
      </c>
      <c r="I37">
        <v>0.11796646110000002</v>
      </c>
      <c r="L37">
        <f t="shared" si="11"/>
        <v>0.1352383454071818</v>
      </c>
      <c r="M37">
        <f t="shared" si="12"/>
        <v>0.11365822150718181</v>
      </c>
      <c r="N37" s="40">
        <f t="shared" si="4"/>
        <v>0.12444828345718181</v>
      </c>
      <c r="P37">
        <f t="shared" si="13"/>
        <v>124.44828345718182</v>
      </c>
      <c r="Q37" s="5">
        <v>37.268941414603049</v>
      </c>
      <c r="R37">
        <f t="shared" si="5"/>
        <v>3.3391955535506406</v>
      </c>
      <c r="W37">
        <v>0.37786140441894517</v>
      </c>
      <c r="X37">
        <v>0.67367382049560542</v>
      </c>
      <c r="AA37">
        <f t="shared" si="6"/>
        <v>0.36860378980636582</v>
      </c>
      <c r="AB37">
        <f t="shared" si="7"/>
        <v>0.66441620588302608</v>
      </c>
      <c r="AC37">
        <f t="shared" si="8"/>
        <v>0.51650999784469598</v>
      </c>
      <c r="AE37">
        <f t="shared" si="9"/>
        <v>1.3858992990938896E-2</v>
      </c>
      <c r="AF37">
        <f t="shared" si="14"/>
        <v>0.65245126639281148</v>
      </c>
      <c r="AG37">
        <f t="shared" si="10"/>
        <v>652.45126639281148</v>
      </c>
    </row>
    <row r="38" spans="1:33" x14ac:dyDescent="0.35">
      <c r="A38" s="11" t="s">
        <v>37</v>
      </c>
      <c r="B38" s="9" t="s">
        <v>84</v>
      </c>
      <c r="C38" s="10">
        <v>0</v>
      </c>
      <c r="D38" s="47">
        <v>67</v>
      </c>
      <c r="E38" s="47">
        <v>77</v>
      </c>
      <c r="F38" s="21"/>
      <c r="G38" s="4"/>
      <c r="H38">
        <v>0.13636426919999997</v>
      </c>
      <c r="I38">
        <v>0.12456808070000003</v>
      </c>
      <c r="L38">
        <f t="shared" si="11"/>
        <v>0.13205602960718177</v>
      </c>
      <c r="M38">
        <f t="shared" si="12"/>
        <v>0.12025984110718183</v>
      </c>
      <c r="N38" s="40">
        <f t="shared" si="4"/>
        <v>0.12615793535718178</v>
      </c>
      <c r="P38">
        <f t="shared" si="13"/>
        <v>126.15793535718178</v>
      </c>
      <c r="Q38" s="5">
        <v>42.503808695457515</v>
      </c>
      <c r="R38">
        <f t="shared" si="5"/>
        <v>2.9681560130554745</v>
      </c>
      <c r="W38">
        <v>0.8099023818969725</v>
      </c>
      <c r="X38">
        <v>0.87144260406494145</v>
      </c>
      <c r="AA38">
        <f t="shared" si="6"/>
        <v>0.80064476728439316</v>
      </c>
      <c r="AB38">
        <f t="shared" si="7"/>
        <v>0.8621849894523621</v>
      </c>
      <c r="AC38">
        <f t="shared" si="8"/>
        <v>0.83141487836837769</v>
      </c>
      <c r="AE38">
        <f t="shared" si="9"/>
        <v>1.956095003921926E-2</v>
      </c>
      <c r="AF38">
        <f t="shared" si="14"/>
        <v>0.7686592037413027</v>
      </c>
      <c r="AG38">
        <f t="shared" si="10"/>
        <v>768.65920374130269</v>
      </c>
    </row>
    <row r="39" spans="1:33" x14ac:dyDescent="0.35">
      <c r="A39" s="11" t="s">
        <v>38</v>
      </c>
      <c r="B39" s="9" t="s">
        <v>85</v>
      </c>
      <c r="C39" s="10">
        <v>0</v>
      </c>
      <c r="D39" s="47">
        <v>68</v>
      </c>
      <c r="E39" s="47">
        <v>78</v>
      </c>
      <c r="F39" s="21"/>
      <c r="G39" s="4"/>
      <c r="H39">
        <v>5.9079790099999994E-2</v>
      </c>
      <c r="I39">
        <v>6.3451790799999991E-2</v>
      </c>
      <c r="L39">
        <f t="shared" si="11"/>
        <v>5.4771550507181799E-2</v>
      </c>
      <c r="M39">
        <f t="shared" si="12"/>
        <v>5.9143551207181795E-2</v>
      </c>
      <c r="N39" s="40">
        <f t="shared" si="4"/>
        <v>5.6957550857181793E-2</v>
      </c>
      <c r="P39">
        <f t="shared" si="13"/>
        <v>56.957550857181793</v>
      </c>
      <c r="Q39" s="5">
        <v>36.404376611818947</v>
      </c>
      <c r="R39">
        <f t="shared" si="5"/>
        <v>1.5645797609590191</v>
      </c>
      <c r="W39">
        <v>1.4325439453125008</v>
      </c>
      <c r="X39">
        <v>1.451944732666016</v>
      </c>
      <c r="AA39">
        <f t="shared" si="6"/>
        <v>1.4232863306999215</v>
      </c>
      <c r="AB39">
        <f t="shared" si="7"/>
        <v>1.4426871180534366</v>
      </c>
      <c r="AC39">
        <f t="shared" si="8"/>
        <v>1.4329867243766792</v>
      </c>
      <c r="AE39">
        <f t="shared" si="9"/>
        <v>3.936303427625374E-2</v>
      </c>
      <c r="AF39">
        <f t="shared" si="14"/>
        <v>1.1722328092423906</v>
      </c>
      <c r="AG39">
        <f t="shared" si="10"/>
        <v>1172.2328092423907</v>
      </c>
    </row>
    <row r="40" spans="1:33" x14ac:dyDescent="0.35">
      <c r="A40" s="11" t="s">
        <v>39</v>
      </c>
      <c r="B40" s="9" t="s">
        <v>86</v>
      </c>
      <c r="C40" s="10">
        <v>0</v>
      </c>
      <c r="D40" s="47">
        <v>69</v>
      </c>
      <c r="E40" s="47">
        <v>79</v>
      </c>
      <c r="F40" s="21"/>
      <c r="G40" s="4"/>
      <c r="H40">
        <v>4.4182717800000007E-2</v>
      </c>
      <c r="I40">
        <v>4.9219203099999997E-2</v>
      </c>
      <c r="L40">
        <f t="shared" si="11"/>
        <v>3.9874478207181811E-2</v>
      </c>
      <c r="M40">
        <f t="shared" si="12"/>
        <v>4.4910963507181802E-2</v>
      </c>
      <c r="N40" s="40">
        <f t="shared" si="4"/>
        <v>4.2392720857181806E-2</v>
      </c>
      <c r="P40">
        <f t="shared" si="13"/>
        <v>42.392720857181807</v>
      </c>
      <c r="Q40" s="5">
        <v>39.298112653122473</v>
      </c>
      <c r="R40">
        <f t="shared" si="5"/>
        <v>1.0787469930521829</v>
      </c>
      <c r="W40">
        <v>0.80236549377441402</v>
      </c>
      <c r="X40">
        <v>0.56613464355468757</v>
      </c>
      <c r="AA40">
        <f t="shared" si="6"/>
        <v>0.79310787916183467</v>
      </c>
      <c r="AB40">
        <f t="shared" si="7"/>
        <v>0.55687702894210822</v>
      </c>
      <c r="AC40">
        <f t="shared" si="8"/>
        <v>0.67499245405197139</v>
      </c>
      <c r="AE40">
        <f t="shared" si="9"/>
        <v>1.7176205381922816E-2</v>
      </c>
      <c r="AF40">
        <f t="shared" si="14"/>
        <v>0.72005724911752444</v>
      </c>
      <c r="AG40">
        <f t="shared" si="10"/>
        <v>720.05724911752441</v>
      </c>
    </row>
    <row r="41" spans="1:33" x14ac:dyDescent="0.35">
      <c r="A41" s="11" t="s">
        <v>40</v>
      </c>
      <c r="B41" s="9" t="s">
        <v>87</v>
      </c>
      <c r="C41" s="10">
        <v>0</v>
      </c>
      <c r="D41" s="47">
        <v>70</v>
      </c>
      <c r="E41" s="20" t="s">
        <v>281</v>
      </c>
      <c r="F41" s="21"/>
      <c r="G41" s="4"/>
      <c r="H41">
        <v>0.10675663959999999</v>
      </c>
      <c r="I41" s="20">
        <v>-2.3913892000000021E-3</v>
      </c>
      <c r="L41">
        <f t="shared" si="11"/>
        <v>0.10244840000718179</v>
      </c>
      <c r="M41">
        <f t="shared" si="12"/>
        <v>-6.6996287928181991E-3</v>
      </c>
      <c r="N41" s="40">
        <f t="shared" si="4"/>
        <v>4.7874385607181796E-2</v>
      </c>
      <c r="P41">
        <f t="shared" si="13"/>
        <v>47.874385607181793</v>
      </c>
      <c r="Q41" s="5">
        <v>48.324285335768494</v>
      </c>
      <c r="R41">
        <f t="shared" si="5"/>
        <v>0.99068998691939902</v>
      </c>
      <c r="W41">
        <v>0.77469825744628928</v>
      </c>
      <c r="X41" s="20">
        <v>8.3551406860351597E-3</v>
      </c>
      <c r="AA41">
        <f t="shared" si="6"/>
        <v>0.76544064283370994</v>
      </c>
      <c r="AB41" s="23">
        <f t="shared" si="7"/>
        <v>-9.0247392654418251E-4</v>
      </c>
      <c r="AC41">
        <v>0.76544064283370994</v>
      </c>
      <c r="AE41">
        <f t="shared" si="9"/>
        <v>1.5839668140258018E-2</v>
      </c>
      <c r="AF41">
        <f t="shared" si="14"/>
        <v>0.69281813897898892</v>
      </c>
      <c r="AG41">
        <f t="shared" si="10"/>
        <v>692.81813897898894</v>
      </c>
    </row>
    <row r="42" spans="1:33" x14ac:dyDescent="0.35">
      <c r="A42" s="11" t="s">
        <v>41</v>
      </c>
      <c r="B42" s="9" t="s">
        <v>88</v>
      </c>
      <c r="C42" s="10">
        <v>0</v>
      </c>
      <c r="D42" s="47">
        <v>81</v>
      </c>
      <c r="E42" s="47">
        <v>86</v>
      </c>
      <c r="F42" s="21"/>
      <c r="G42" s="4"/>
      <c r="H42">
        <v>0.26504421229999997</v>
      </c>
      <c r="I42">
        <v>0.27679882039999998</v>
      </c>
      <c r="L42">
        <f t="shared" si="11"/>
        <v>0.2607359727071818</v>
      </c>
      <c r="M42">
        <f t="shared" si="12"/>
        <v>0.2724905808071818</v>
      </c>
      <c r="N42" s="40">
        <f t="shared" si="4"/>
        <v>0.26661327675718183</v>
      </c>
      <c r="P42">
        <f t="shared" si="13"/>
        <v>266.61327675718184</v>
      </c>
      <c r="Q42" s="5">
        <v>53.982201312476448</v>
      </c>
      <c r="R42">
        <f t="shared" si="5"/>
        <v>4.9389107942058263</v>
      </c>
      <c r="W42">
        <v>0.66821613311767591</v>
      </c>
      <c r="X42">
        <v>1.1813720703125017</v>
      </c>
      <c r="AA42">
        <f t="shared" si="6"/>
        <v>0.65895851850509657</v>
      </c>
      <c r="AB42">
        <f t="shared" si="7"/>
        <v>1.1721144556999223</v>
      </c>
      <c r="AC42">
        <f t="shared" si="8"/>
        <v>0.91553648710250946</v>
      </c>
      <c r="AE42">
        <f t="shared" si="9"/>
        <v>1.6959969487033669E-2</v>
      </c>
      <c r="AF42">
        <f t="shared" si="14"/>
        <v>0.71565028373476158</v>
      </c>
      <c r="AG42">
        <f t="shared" si="10"/>
        <v>715.65028373476162</v>
      </c>
    </row>
    <row r="43" spans="1:33" x14ac:dyDescent="0.35">
      <c r="A43" s="11" t="s">
        <v>42</v>
      </c>
      <c r="B43" s="9" t="s">
        <v>89</v>
      </c>
      <c r="C43" s="10">
        <v>0</v>
      </c>
      <c r="D43" s="47">
        <v>82</v>
      </c>
      <c r="E43" s="47">
        <v>87</v>
      </c>
      <c r="F43" s="21"/>
      <c r="G43" s="4"/>
      <c r="H43">
        <v>0.25402135859999997</v>
      </c>
      <c r="I43">
        <v>0.2389270782</v>
      </c>
      <c r="L43">
        <f t="shared" si="11"/>
        <v>0.24971311900718177</v>
      </c>
      <c r="M43">
        <f t="shared" si="12"/>
        <v>0.2346188386071818</v>
      </c>
      <c r="N43" s="40">
        <f t="shared" si="4"/>
        <v>0.24216597880718177</v>
      </c>
      <c r="P43">
        <f t="shared" si="13"/>
        <v>242.16597880718177</v>
      </c>
      <c r="Q43" s="5">
        <v>44.671631124303801</v>
      </c>
      <c r="R43">
        <f t="shared" si="5"/>
        <v>5.4210238738166492</v>
      </c>
      <c r="W43">
        <v>0.60720539093017589</v>
      </c>
      <c r="X43">
        <v>0.64703941345214855</v>
      </c>
      <c r="AA43">
        <f t="shared" si="6"/>
        <v>0.59794777631759655</v>
      </c>
      <c r="AB43">
        <f t="shared" si="7"/>
        <v>0.6377817988395692</v>
      </c>
      <c r="AC43">
        <f t="shared" si="8"/>
        <v>0.61786478757858287</v>
      </c>
      <c r="AE43">
        <f t="shared" si="9"/>
        <v>1.3831256482650144E-2</v>
      </c>
      <c r="AF43">
        <f t="shared" si="14"/>
        <v>0.65188598636874362</v>
      </c>
      <c r="AG43">
        <f t="shared" si="10"/>
        <v>651.8859863687436</v>
      </c>
    </row>
    <row r="44" spans="1:33" x14ac:dyDescent="0.35">
      <c r="A44" s="11" t="s">
        <v>43</v>
      </c>
      <c r="B44" s="9" t="s">
        <v>90</v>
      </c>
      <c r="C44" s="10">
        <v>0</v>
      </c>
      <c r="D44" s="47">
        <v>83</v>
      </c>
      <c r="E44" s="47">
        <v>88</v>
      </c>
      <c r="F44" s="21"/>
      <c r="G44" s="4"/>
      <c r="H44">
        <v>8.9051127400000013E-2</v>
      </c>
      <c r="I44">
        <v>9.5351529099999999E-2</v>
      </c>
      <c r="L44">
        <f t="shared" si="11"/>
        <v>8.474288780718181E-2</v>
      </c>
      <c r="M44">
        <f t="shared" si="12"/>
        <v>9.1043289507181796E-2</v>
      </c>
      <c r="N44" s="40">
        <f t="shared" si="4"/>
        <v>8.7893088657181803E-2</v>
      </c>
      <c r="P44">
        <f t="shared" si="13"/>
        <v>87.893088657181806</v>
      </c>
      <c r="Q44" s="5">
        <v>28.970947315984656</v>
      </c>
      <c r="R44">
        <f t="shared" si="5"/>
        <v>3.0338355076393029</v>
      </c>
      <c r="W44">
        <v>0.27880306243896491</v>
      </c>
      <c r="X44">
        <v>0.37740564346313493</v>
      </c>
      <c r="AA44">
        <f t="shared" si="6"/>
        <v>0.26954544782638556</v>
      </c>
      <c r="AB44">
        <f t="shared" si="7"/>
        <v>0.36814802885055559</v>
      </c>
      <c r="AC44">
        <f t="shared" si="8"/>
        <v>0.31884673833847055</v>
      </c>
      <c r="AE44">
        <f t="shared" si="9"/>
        <v>1.1005740849991038E-2</v>
      </c>
      <c r="AF44">
        <f t="shared" si="14"/>
        <v>0.59430096058952331</v>
      </c>
      <c r="AG44">
        <f t="shared" si="10"/>
        <v>594.30096058952336</v>
      </c>
    </row>
    <row r="45" spans="1:33" x14ac:dyDescent="0.35">
      <c r="A45" s="11" t="s">
        <v>44</v>
      </c>
      <c r="B45" s="9" t="s">
        <v>91</v>
      </c>
      <c r="C45" s="10">
        <v>0</v>
      </c>
      <c r="D45" s="47">
        <v>84</v>
      </c>
      <c r="E45" s="47">
        <v>89</v>
      </c>
      <c r="F45" s="21"/>
      <c r="G45" s="4"/>
      <c r="H45">
        <v>3.7336981300000002E-2</v>
      </c>
      <c r="I45">
        <v>4.6917956999999996E-2</v>
      </c>
      <c r="L45">
        <f t="shared" si="11"/>
        <v>3.3028741707181807E-2</v>
      </c>
      <c r="M45">
        <f t="shared" si="12"/>
        <v>4.2609717407181801E-2</v>
      </c>
      <c r="N45" s="40">
        <f t="shared" si="4"/>
        <v>3.7819229557181804E-2</v>
      </c>
      <c r="P45">
        <f t="shared" si="13"/>
        <v>37.819229557181806</v>
      </c>
      <c r="Q45" s="5">
        <v>32.137189978955711</v>
      </c>
      <c r="R45">
        <f t="shared" si="5"/>
        <v>1.1768057375877246</v>
      </c>
      <c r="W45" s="23">
        <v>-6.1602401733398524E-2</v>
      </c>
      <c r="X45">
        <v>0.43240985870361326</v>
      </c>
      <c r="AA45" s="23">
        <f t="shared" si="6"/>
        <v>-7.0860016345977869E-2</v>
      </c>
      <c r="AB45">
        <f t="shared" si="7"/>
        <v>0.42315224409103391</v>
      </c>
      <c r="AC45">
        <v>0.42315224409103391</v>
      </c>
      <c r="AE45">
        <f t="shared" si="9"/>
        <v>1.3167057990077082E-2</v>
      </c>
      <c r="AF45">
        <f t="shared" si="14"/>
        <v>0.63834938197864743</v>
      </c>
      <c r="AG45">
        <f t="shared" si="10"/>
        <v>638.34938197864744</v>
      </c>
    </row>
    <row r="46" spans="1:33" x14ac:dyDescent="0.35">
      <c r="A46" s="11" t="s">
        <v>45</v>
      </c>
      <c r="B46" s="9" t="s">
        <v>92</v>
      </c>
      <c r="C46" s="10">
        <v>0</v>
      </c>
      <c r="D46" s="47">
        <v>85</v>
      </c>
      <c r="E46" s="47">
        <v>90</v>
      </c>
      <c r="F46" s="21"/>
      <c r="G46" s="4"/>
      <c r="H46">
        <v>0.30748014440000004</v>
      </c>
      <c r="I46">
        <v>0.27767877599999996</v>
      </c>
      <c r="L46">
        <f t="shared" si="11"/>
        <v>0.30317190480718187</v>
      </c>
      <c r="M46">
        <f t="shared" si="12"/>
        <v>0.27337053640718179</v>
      </c>
      <c r="N46" s="40">
        <f t="shared" si="4"/>
        <v>0.2882712206071818</v>
      </c>
      <c r="P46">
        <f t="shared" si="13"/>
        <v>288.27122060718182</v>
      </c>
      <c r="Q46" s="5">
        <v>50.033120257840018</v>
      </c>
      <c r="R46">
        <f t="shared" si="5"/>
        <v>5.7616078933636103</v>
      </c>
      <c r="W46">
        <v>0.63514995574951194</v>
      </c>
      <c r="X46">
        <v>0.85317726135253902</v>
      </c>
      <c r="AA46">
        <f t="shared" si="6"/>
        <v>0.6258923411369326</v>
      </c>
      <c r="AB46">
        <f t="shared" si="7"/>
        <v>0.84391964673995967</v>
      </c>
      <c r="AC46">
        <f t="shared" si="8"/>
        <v>0.73490599393844613</v>
      </c>
      <c r="AE46">
        <f t="shared" si="9"/>
        <v>1.4688390213346506E-2</v>
      </c>
      <c r="AF46">
        <f t="shared" si="14"/>
        <v>0.66935468036847867</v>
      </c>
      <c r="AG46">
        <f t="shared" si="10"/>
        <v>669.35468036847863</v>
      </c>
    </row>
    <row r="47" spans="1:33" x14ac:dyDescent="0.35">
      <c r="A47" s="22" t="s">
        <v>105</v>
      </c>
      <c r="B47" s="9" t="s">
        <v>106</v>
      </c>
      <c r="C47" s="10">
        <v>0</v>
      </c>
      <c r="D47" s="47">
        <v>1</v>
      </c>
      <c r="E47" s="47">
        <v>11</v>
      </c>
      <c r="F47" s="21"/>
      <c r="G47" s="4"/>
      <c r="H47">
        <v>0.13434576988220201</v>
      </c>
      <c r="I47">
        <v>0.14330425262451174</v>
      </c>
      <c r="L47">
        <f t="shared" si="11"/>
        <v>0.13003753028938381</v>
      </c>
      <c r="M47">
        <f t="shared" si="12"/>
        <v>0.13899601303169354</v>
      </c>
      <c r="N47" s="40">
        <f t="shared" si="4"/>
        <v>0.13451677166053866</v>
      </c>
      <c r="P47">
        <f t="shared" si="13"/>
        <v>134.51677166053867</v>
      </c>
      <c r="Q47" s="5">
        <v>40.004477834552283</v>
      </c>
      <c r="R47">
        <f t="shared" si="5"/>
        <v>3.3625428687474366</v>
      </c>
      <c r="W47">
        <v>0.92717838287353516</v>
      </c>
      <c r="X47">
        <v>0.93195762634277357</v>
      </c>
      <c r="AA47">
        <f t="shared" si="6"/>
        <v>0.91792076826095581</v>
      </c>
      <c r="AB47">
        <f t="shared" si="7"/>
        <v>0.92270001173019423</v>
      </c>
      <c r="AC47">
        <f t="shared" si="8"/>
        <v>0.92031038999557502</v>
      </c>
      <c r="AE47">
        <f t="shared" si="9"/>
        <v>2.3005184414648036E-2</v>
      </c>
      <c r="AF47">
        <f t="shared" si="14"/>
        <v>0.83885394023691617</v>
      </c>
      <c r="AG47">
        <f t="shared" si="10"/>
        <v>838.85394023691617</v>
      </c>
    </row>
    <row r="48" spans="1:33" x14ac:dyDescent="0.35">
      <c r="A48" s="12" t="s">
        <v>107</v>
      </c>
      <c r="B48" s="9" t="s">
        <v>108</v>
      </c>
      <c r="C48" s="10">
        <v>0</v>
      </c>
      <c r="D48" s="47">
        <v>2</v>
      </c>
      <c r="E48" s="47">
        <v>12</v>
      </c>
      <c r="F48" s="21"/>
      <c r="G48" s="4"/>
      <c r="H48">
        <v>4.7551798820495608E-2</v>
      </c>
      <c r="I48">
        <v>4.5492577552795413E-2</v>
      </c>
      <c r="L48">
        <f t="shared" si="11"/>
        <v>4.3243559227677413E-2</v>
      </c>
      <c r="M48">
        <f t="shared" si="12"/>
        <v>4.1184337959977217E-2</v>
      </c>
      <c r="N48" s="40">
        <f t="shared" si="4"/>
        <v>4.2213948593827315E-2</v>
      </c>
      <c r="P48">
        <f t="shared" si="13"/>
        <v>42.213948593827318</v>
      </c>
      <c r="Q48" s="5">
        <v>37.457968881342858</v>
      </c>
      <c r="R48">
        <f t="shared" si="5"/>
        <v>1.1269684356765357</v>
      </c>
      <c r="W48">
        <v>0.71461334228515649</v>
      </c>
      <c r="X48">
        <v>0.59211940765380855</v>
      </c>
      <c r="AA48">
        <f t="shared" si="6"/>
        <v>0.70535572767257715</v>
      </c>
      <c r="AB48">
        <f t="shared" si="7"/>
        <v>0.5828617930412292</v>
      </c>
      <c r="AC48">
        <f t="shared" si="8"/>
        <v>0.64410876035690312</v>
      </c>
      <c r="AE48">
        <f t="shared" si="9"/>
        <v>1.7195506846547734E-2</v>
      </c>
      <c r="AF48">
        <f t="shared" si="14"/>
        <v>0.7204506199151075</v>
      </c>
      <c r="AG48">
        <f t="shared" si="10"/>
        <v>720.4506199151075</v>
      </c>
    </row>
    <row r="49" spans="1:33" x14ac:dyDescent="0.35">
      <c r="A49" s="13" t="s">
        <v>109</v>
      </c>
      <c r="B49" s="9" t="s">
        <v>110</v>
      </c>
      <c r="C49" s="10">
        <v>0</v>
      </c>
      <c r="D49" s="47">
        <v>3</v>
      </c>
      <c r="E49" s="47">
        <v>13</v>
      </c>
      <c r="F49" s="21"/>
      <c r="G49" s="4"/>
      <c r="H49">
        <v>4.8049020767211931E-2</v>
      </c>
      <c r="I49">
        <v>5.3230404853820801E-2</v>
      </c>
      <c r="L49">
        <f t="shared" si="11"/>
        <v>4.3740781174393735E-2</v>
      </c>
      <c r="M49">
        <f t="shared" si="12"/>
        <v>4.8922165261002605E-2</v>
      </c>
      <c r="N49" s="40">
        <f t="shared" si="4"/>
        <v>4.633147321769817E-2</v>
      </c>
      <c r="P49">
        <f t="shared" si="13"/>
        <v>46.331473217698168</v>
      </c>
      <c r="Q49" s="5">
        <v>40.060826221958024</v>
      </c>
      <c r="R49">
        <f t="shared" si="5"/>
        <v>1.156528149494408</v>
      </c>
      <c r="W49">
        <v>0.94551124572753942</v>
      </c>
      <c r="X49">
        <v>0.84027633666992185</v>
      </c>
      <c r="AA49">
        <f t="shared" si="6"/>
        <v>0.93625363111496007</v>
      </c>
      <c r="AB49">
        <f t="shared" si="7"/>
        <v>0.83101872205734251</v>
      </c>
      <c r="AC49">
        <f t="shared" si="8"/>
        <v>0.88363617658615135</v>
      </c>
      <c r="AE49">
        <f t="shared" si="9"/>
        <v>2.205736276357214E-2</v>
      </c>
      <c r="AF49">
        <f t="shared" si="14"/>
        <v>0.81953699377219502</v>
      </c>
      <c r="AG49">
        <f t="shared" si="10"/>
        <v>819.53699377219505</v>
      </c>
    </row>
    <row r="50" spans="1:33" x14ac:dyDescent="0.35">
      <c r="A50" s="13" t="s">
        <v>111</v>
      </c>
      <c r="B50" s="9" t="s">
        <v>112</v>
      </c>
      <c r="C50" s="10">
        <v>0</v>
      </c>
      <c r="D50" s="47">
        <v>4</v>
      </c>
      <c r="E50" s="47">
        <v>14</v>
      </c>
      <c r="F50" s="21"/>
      <c r="G50" s="4"/>
      <c r="H50">
        <v>0.1405457496643065</v>
      </c>
      <c r="I50">
        <v>0.14810743331909182</v>
      </c>
      <c r="L50">
        <f t="shared" si="11"/>
        <v>0.13623751007148829</v>
      </c>
      <c r="M50">
        <f t="shared" si="12"/>
        <v>0.14379919372627362</v>
      </c>
      <c r="N50" s="40">
        <f t="shared" si="4"/>
        <v>0.14001835189888096</v>
      </c>
      <c r="P50">
        <f t="shared" si="13"/>
        <v>140.01835189888095</v>
      </c>
      <c r="Q50" s="5">
        <v>46.383645720229708</v>
      </c>
      <c r="R50">
        <f t="shared" si="5"/>
        <v>3.0187008745156381</v>
      </c>
      <c r="W50">
        <v>0.66041526794433603</v>
      </c>
      <c r="X50">
        <v>0.62146415710449221</v>
      </c>
      <c r="AA50">
        <f t="shared" si="6"/>
        <v>0.65115765333175668</v>
      </c>
      <c r="AB50">
        <f t="shared" si="7"/>
        <v>0.61220654249191286</v>
      </c>
      <c r="AC50">
        <f t="shared" si="8"/>
        <v>0.63168209791183472</v>
      </c>
      <c r="AE50">
        <f t="shared" si="9"/>
        <v>1.3618638382198872E-2</v>
      </c>
      <c r="AF50">
        <f t="shared" si="14"/>
        <v>0.64755275293903058</v>
      </c>
      <c r="AG50">
        <f t="shared" si="10"/>
        <v>647.5527529390306</v>
      </c>
    </row>
    <row r="51" spans="1:33" x14ac:dyDescent="0.35">
      <c r="A51" s="13" t="s">
        <v>113</v>
      </c>
      <c r="B51" s="9" t="s">
        <v>114</v>
      </c>
      <c r="C51" s="10">
        <v>0</v>
      </c>
      <c r="D51" s="47">
        <v>5</v>
      </c>
      <c r="E51" s="47">
        <v>15</v>
      </c>
      <c r="F51" s="21"/>
      <c r="G51" s="4"/>
      <c r="H51">
        <v>0.30506486892700191</v>
      </c>
      <c r="I51">
        <v>0.32428092956542981</v>
      </c>
      <c r="L51">
        <f t="shared" si="11"/>
        <v>0.30075662933418373</v>
      </c>
      <c r="M51">
        <f t="shared" si="12"/>
        <v>0.31997268997261163</v>
      </c>
      <c r="N51" s="40">
        <f t="shared" si="4"/>
        <v>0.31036465965339766</v>
      </c>
      <c r="P51">
        <f t="shared" si="13"/>
        <v>310.36465965339767</v>
      </c>
      <c r="Q51" s="5">
        <v>44.985023136247257</v>
      </c>
      <c r="R51">
        <f t="shared" si="5"/>
        <v>6.8992886524341337</v>
      </c>
      <c r="W51">
        <v>0.84639625549316444</v>
      </c>
      <c r="X51">
        <v>0.84506607055664063</v>
      </c>
      <c r="AA51">
        <f t="shared" si="6"/>
        <v>0.83713864088058509</v>
      </c>
      <c r="AB51">
        <f t="shared" si="7"/>
        <v>0.83580845594406128</v>
      </c>
      <c r="AC51">
        <f t="shared" si="8"/>
        <v>0.83647354841232313</v>
      </c>
      <c r="AE51">
        <f t="shared" si="9"/>
        <v>1.8594489678906576E-2</v>
      </c>
      <c r="AF51">
        <f t="shared" si="14"/>
        <v>0.74896239367240036</v>
      </c>
      <c r="AG51">
        <f t="shared" si="10"/>
        <v>748.96239367240037</v>
      </c>
    </row>
    <row r="52" spans="1:33" x14ac:dyDescent="0.35">
      <c r="A52" s="13" t="s">
        <v>115</v>
      </c>
      <c r="B52" s="9" t="s">
        <v>116</v>
      </c>
      <c r="C52" s="10">
        <v>0</v>
      </c>
      <c r="D52" s="47">
        <v>6</v>
      </c>
      <c r="E52" s="47">
        <v>16</v>
      </c>
      <c r="F52" s="21"/>
      <c r="G52" s="4"/>
      <c r="H52">
        <v>3.2203340530395461E-2</v>
      </c>
      <c r="I52">
        <v>6.5216398239135748E-2</v>
      </c>
      <c r="L52">
        <f t="shared" si="11"/>
        <v>2.7895100937577265E-2</v>
      </c>
      <c r="M52">
        <f t="shared" si="12"/>
        <v>6.0908158646317552E-2</v>
      </c>
      <c r="N52" s="40">
        <f t="shared" si="4"/>
        <v>4.4401629791947408E-2</v>
      </c>
      <c r="P52">
        <f t="shared" si="13"/>
        <v>44.401629791947407</v>
      </c>
      <c r="Q52" s="5">
        <v>36.766858726115117</v>
      </c>
      <c r="R52">
        <f t="shared" si="5"/>
        <v>1.207653613345254</v>
      </c>
      <c r="W52">
        <v>0.69430465698242205</v>
      </c>
      <c r="X52">
        <v>0.7916138648986808</v>
      </c>
      <c r="AA52">
        <f t="shared" si="6"/>
        <v>0.68504704236984271</v>
      </c>
      <c r="AB52">
        <f t="shared" si="7"/>
        <v>0.78235625028610145</v>
      </c>
      <c r="AC52">
        <f t="shared" si="8"/>
        <v>0.73370164632797208</v>
      </c>
      <c r="AE52">
        <f t="shared" si="9"/>
        <v>1.9955516237965456E-2</v>
      </c>
      <c r="AF52">
        <f t="shared" si="14"/>
        <v>0.77670060491558168</v>
      </c>
      <c r="AG52">
        <f t="shared" si="10"/>
        <v>776.70060491558172</v>
      </c>
    </row>
    <row r="53" spans="1:33" x14ac:dyDescent="0.35">
      <c r="A53" s="13" t="s">
        <v>117</v>
      </c>
      <c r="B53" s="9" t="s">
        <v>118</v>
      </c>
      <c r="C53" s="10">
        <v>0</v>
      </c>
      <c r="D53" s="47">
        <v>7</v>
      </c>
      <c r="E53" s="47">
        <v>17</v>
      </c>
      <c r="F53" s="21"/>
      <c r="G53" s="4"/>
      <c r="H53">
        <v>4.5016312599182137E-2</v>
      </c>
      <c r="I53">
        <v>4.561817646026612E-2</v>
      </c>
      <c r="L53">
        <f t="shared" si="11"/>
        <v>4.0708073006363941E-2</v>
      </c>
      <c r="M53">
        <f t="shared" si="12"/>
        <v>4.1309936867447924E-2</v>
      </c>
      <c r="N53" s="40">
        <f t="shared" si="4"/>
        <v>4.100900493690593E-2</v>
      </c>
      <c r="P53">
        <f t="shared" si="13"/>
        <v>41.009004936905932</v>
      </c>
      <c r="Q53" s="5">
        <v>40.058704696442483</v>
      </c>
      <c r="R53">
        <f t="shared" si="5"/>
        <v>1.0237226901784431</v>
      </c>
      <c r="W53">
        <v>0.7612567901611329</v>
      </c>
      <c r="X53">
        <v>0.751290512084961</v>
      </c>
      <c r="AA53">
        <f t="shared" si="6"/>
        <v>0.75199917554855356</v>
      </c>
      <c r="AB53">
        <f t="shared" si="7"/>
        <v>0.74203289747238166</v>
      </c>
      <c r="AC53">
        <f t="shared" si="8"/>
        <v>0.74701603651046766</v>
      </c>
      <c r="AE53">
        <f t="shared" si="9"/>
        <v>1.8648032735237401E-2</v>
      </c>
      <c r="AF53">
        <f t="shared" si="14"/>
        <v>0.75005362043592294</v>
      </c>
      <c r="AG53">
        <f t="shared" si="10"/>
        <v>750.05362043592299</v>
      </c>
    </row>
    <row r="54" spans="1:33" x14ac:dyDescent="0.35">
      <c r="A54" s="13" t="s">
        <v>119</v>
      </c>
      <c r="B54" s="9" t="s">
        <v>120</v>
      </c>
      <c r="C54" s="10">
        <v>0</v>
      </c>
      <c r="D54" s="47">
        <v>8</v>
      </c>
      <c r="E54" s="47">
        <v>18</v>
      </c>
      <c r="F54" s="21"/>
      <c r="G54" s="4"/>
      <c r="H54">
        <v>6.2152767181396472E-2</v>
      </c>
      <c r="I54">
        <v>6.2519598007202151E-2</v>
      </c>
      <c r="L54">
        <f t="shared" si="11"/>
        <v>5.7844527588578276E-2</v>
      </c>
      <c r="M54">
        <f t="shared" si="12"/>
        <v>5.8211358414383955E-2</v>
      </c>
      <c r="N54" s="40">
        <f t="shared" si="4"/>
        <v>5.8027943001481119E-2</v>
      </c>
      <c r="P54">
        <f t="shared" si="13"/>
        <v>58.02794300148112</v>
      </c>
      <c r="Q54" s="5">
        <v>39.030361444955496</v>
      </c>
      <c r="R54">
        <f t="shared" si="5"/>
        <v>1.4867385505337405</v>
      </c>
      <c r="W54">
        <v>0.89141464233398415</v>
      </c>
      <c r="X54">
        <v>1.7134056091308612</v>
      </c>
      <c r="AA54">
        <f t="shared" si="6"/>
        <v>0.88215702772140481</v>
      </c>
      <c r="AB54">
        <f t="shared" si="7"/>
        <v>1.7041479945182818</v>
      </c>
      <c r="AC54">
        <f t="shared" si="8"/>
        <v>1.2931525111198434</v>
      </c>
      <c r="AE54">
        <f t="shared" si="9"/>
        <v>3.3131963508551562E-2</v>
      </c>
      <c r="AF54">
        <f t="shared" si="14"/>
        <v>1.0452413438111439</v>
      </c>
      <c r="AG54">
        <f t="shared" si="10"/>
        <v>1045.2413438111439</v>
      </c>
    </row>
    <row r="55" spans="1:33" x14ac:dyDescent="0.35">
      <c r="A55" s="13" t="s">
        <v>121</v>
      </c>
      <c r="B55" s="9" t="s">
        <v>122</v>
      </c>
      <c r="C55" s="10">
        <v>0</v>
      </c>
      <c r="D55" s="47">
        <v>9</v>
      </c>
      <c r="E55" s="47">
        <v>19</v>
      </c>
      <c r="F55" s="21"/>
      <c r="G55" s="4"/>
      <c r="H55">
        <v>9.213385581970214E-2</v>
      </c>
      <c r="I55">
        <v>0.10823130607604978</v>
      </c>
      <c r="L55">
        <f t="shared" si="11"/>
        <v>8.7825616226883937E-2</v>
      </c>
      <c r="M55">
        <f t="shared" si="12"/>
        <v>0.10392306648323157</v>
      </c>
      <c r="N55" s="40">
        <f t="shared" si="4"/>
        <v>9.5874341355057763E-2</v>
      </c>
      <c r="P55">
        <f t="shared" si="13"/>
        <v>95.874341355057766</v>
      </c>
      <c r="Q55" s="5">
        <v>39.015887698645656</v>
      </c>
      <c r="R55">
        <f t="shared" si="5"/>
        <v>2.4573153915035957</v>
      </c>
      <c r="W55">
        <v>1.0836250305175779</v>
      </c>
      <c r="X55">
        <v>0.84685859680175779</v>
      </c>
      <c r="AA55">
        <f t="shared" si="6"/>
        <v>1.0743674159049985</v>
      </c>
      <c r="AB55">
        <f t="shared" si="7"/>
        <v>0.83760098218917844</v>
      </c>
      <c r="AC55">
        <f t="shared" si="8"/>
        <v>0.95598419904708853</v>
      </c>
      <c r="AE55">
        <f t="shared" si="9"/>
        <v>2.450243363501052E-2</v>
      </c>
      <c r="AF55">
        <f t="shared" si="14"/>
        <v>0.86936841835762302</v>
      </c>
      <c r="AG55">
        <f t="shared" si="10"/>
        <v>869.368418357623</v>
      </c>
    </row>
    <row r="56" spans="1:33" x14ac:dyDescent="0.35">
      <c r="A56" s="13" t="s">
        <v>123</v>
      </c>
      <c r="B56" s="9" t="s">
        <v>124</v>
      </c>
      <c r="C56" s="10">
        <v>0</v>
      </c>
      <c r="D56" s="47">
        <v>10</v>
      </c>
      <c r="E56" s="47">
        <v>20</v>
      </c>
      <c r="F56" s="21"/>
      <c r="G56" s="4"/>
      <c r="H56">
        <v>5.2968835830688489E-2</v>
      </c>
      <c r="I56" s="23">
        <v>-2.0491192117332524E-5</v>
      </c>
      <c r="L56">
        <f t="shared" si="11"/>
        <v>4.8660596237870293E-2</v>
      </c>
      <c r="M56">
        <f t="shared" si="12"/>
        <v>-4.3287307849355292E-3</v>
      </c>
      <c r="N56" s="40">
        <f t="shared" si="4"/>
        <v>2.2165932726467382E-2</v>
      </c>
      <c r="P56">
        <f t="shared" si="13"/>
        <v>22.165932726467382</v>
      </c>
      <c r="Q56" s="5">
        <v>29.071667241510433</v>
      </c>
      <c r="R56">
        <f t="shared" si="5"/>
        <v>0.76245825677370882</v>
      </c>
      <c r="W56">
        <v>0.81319675445556661</v>
      </c>
      <c r="X56" s="23">
        <v>-4.0281563997268675E-6</v>
      </c>
      <c r="AA56">
        <f t="shared" si="6"/>
        <v>0.80393913984298726</v>
      </c>
      <c r="AB56" s="23">
        <f t="shared" si="7"/>
        <v>-9.2616427689790684E-3</v>
      </c>
      <c r="AC56">
        <v>0.80393913984298726</v>
      </c>
      <c r="AE56">
        <f t="shared" si="9"/>
        <v>2.7653699155412395E-2</v>
      </c>
      <c r="AF56">
        <f t="shared" si="14"/>
        <v>0.93359234411900049</v>
      </c>
      <c r="AG56">
        <f t="shared" si="10"/>
        <v>933.59234411900047</v>
      </c>
    </row>
    <row r="57" spans="1:33" x14ac:dyDescent="0.35">
      <c r="A57" s="13" t="s">
        <v>125</v>
      </c>
      <c r="B57" s="9" t="s">
        <v>126</v>
      </c>
      <c r="C57" s="10">
        <v>0</v>
      </c>
      <c r="D57" s="47">
        <v>21</v>
      </c>
      <c r="E57" s="47">
        <v>31</v>
      </c>
      <c r="F57" s="21"/>
      <c r="G57" s="4"/>
      <c r="H57">
        <v>7.2343134880065926E-2</v>
      </c>
      <c r="I57">
        <v>8.3307552337646487E-2</v>
      </c>
      <c r="L57">
        <f t="shared" si="11"/>
        <v>6.8034895287247724E-2</v>
      </c>
      <c r="M57">
        <f t="shared" si="12"/>
        <v>7.8999312744828284E-2</v>
      </c>
      <c r="N57" s="40">
        <f t="shared" si="4"/>
        <v>7.3517104016038004E-2</v>
      </c>
      <c r="P57">
        <f t="shared" si="13"/>
        <v>73.517104016038004</v>
      </c>
      <c r="Q57" s="5">
        <v>38.995655961917159</v>
      </c>
      <c r="R57">
        <f t="shared" si="5"/>
        <v>1.8852639403690046</v>
      </c>
      <c r="W57">
        <v>0.6691265106201173</v>
      </c>
      <c r="X57">
        <v>0.64388008117675788</v>
      </c>
      <c r="AA57">
        <f t="shared" si="6"/>
        <v>0.65986889600753795</v>
      </c>
      <c r="AB57">
        <f t="shared" si="7"/>
        <v>0.63462246656417853</v>
      </c>
      <c r="AC57">
        <f t="shared" si="8"/>
        <v>0.64724568128585824</v>
      </c>
      <c r="AE57">
        <f t="shared" si="9"/>
        <v>1.6597891875904155E-2</v>
      </c>
      <c r="AF57">
        <f t="shared" si="14"/>
        <v>0.7082710116720019</v>
      </c>
      <c r="AG57">
        <f t="shared" si="10"/>
        <v>708.27101167200192</v>
      </c>
    </row>
    <row r="58" spans="1:33" x14ac:dyDescent="0.35">
      <c r="A58" s="13" t="s">
        <v>127</v>
      </c>
      <c r="B58" s="9" t="s">
        <v>128</v>
      </c>
      <c r="C58" s="10">
        <v>0</v>
      </c>
      <c r="D58" s="47">
        <v>22</v>
      </c>
      <c r="E58" s="47">
        <v>32</v>
      </c>
      <c r="F58" s="21"/>
      <c r="G58" s="4"/>
      <c r="H58">
        <v>0.15412626266479482</v>
      </c>
      <c r="I58">
        <v>9.9354457855224648E-2</v>
      </c>
      <c r="L58">
        <f t="shared" si="11"/>
        <v>0.14981802307197661</v>
      </c>
      <c r="M58">
        <f t="shared" si="12"/>
        <v>9.5046218262406446E-2</v>
      </c>
      <c r="N58" s="40">
        <f t="shared" si="4"/>
        <v>0.12243212066719153</v>
      </c>
      <c r="P58">
        <f t="shared" si="13"/>
        <v>122.43212066719153</v>
      </c>
      <c r="Q58" s="5">
        <v>45.150319183408918</v>
      </c>
      <c r="R58">
        <f t="shared" si="5"/>
        <v>2.7116557065709701</v>
      </c>
      <c r="W58" s="23">
        <v>5.8847747802734345</v>
      </c>
      <c r="X58" s="23">
        <v>-1.7649936676025924E-2</v>
      </c>
      <c r="AA58" s="23">
        <f t="shared" si="6"/>
        <v>5.8755171656608551</v>
      </c>
      <c r="AB58" s="23">
        <f t="shared" si="7"/>
        <v>-2.6907551288605266E-2</v>
      </c>
      <c r="AC58" s="23">
        <f t="shared" si="8"/>
        <v>2.9243048071861248</v>
      </c>
      <c r="AE58">
        <f t="shared" si="9"/>
        <v>6.4768197879334133E-2</v>
      </c>
      <c r="AF58">
        <f t="shared" si="14"/>
        <v>1.6899991893320658</v>
      </c>
      <c r="AG58">
        <f t="shared" si="10"/>
        <v>1689.9991893320657</v>
      </c>
    </row>
    <row r="59" spans="1:33" x14ac:dyDescent="0.35">
      <c r="A59" s="13" t="s">
        <v>129</v>
      </c>
      <c r="B59" s="9" t="s">
        <v>130</v>
      </c>
      <c r="C59" s="10">
        <v>0</v>
      </c>
      <c r="D59" s="47">
        <v>23</v>
      </c>
      <c r="E59" s="47">
        <v>33</v>
      </c>
      <c r="F59" s="21"/>
      <c r="G59" s="4"/>
      <c r="H59">
        <v>8.5587024688720759E-2</v>
      </c>
      <c r="I59">
        <v>9.767451286315916E-2</v>
      </c>
      <c r="L59">
        <f t="shared" si="11"/>
        <v>8.1278785095902556E-2</v>
      </c>
      <c r="M59">
        <f t="shared" si="12"/>
        <v>9.3366273270340958E-2</v>
      </c>
      <c r="N59" s="40">
        <f t="shared" si="4"/>
        <v>8.732252918312175E-2</v>
      </c>
      <c r="P59">
        <f t="shared" si="13"/>
        <v>87.322529183121745</v>
      </c>
      <c r="Q59" s="5">
        <v>40.071045429265489</v>
      </c>
      <c r="R59">
        <f t="shared" si="5"/>
        <v>2.1791926875795111</v>
      </c>
      <c r="W59">
        <v>0.63253326416015621</v>
      </c>
      <c r="X59">
        <v>0.42657794952392569</v>
      </c>
      <c r="AA59">
        <f t="shared" si="6"/>
        <v>0.62327564954757686</v>
      </c>
      <c r="AB59">
        <f t="shared" si="7"/>
        <v>0.41732033491134635</v>
      </c>
      <c r="AC59">
        <f t="shared" si="8"/>
        <v>0.5202979922294616</v>
      </c>
      <c r="AE59">
        <f t="shared" si="9"/>
        <v>1.2984387770663632E-2</v>
      </c>
      <c r="AF59">
        <f t="shared" si="14"/>
        <v>0.63462649714572228</v>
      </c>
      <c r="AG59">
        <f t="shared" si="10"/>
        <v>634.62649714572228</v>
      </c>
    </row>
    <row r="60" spans="1:33" x14ac:dyDescent="0.35">
      <c r="A60" s="13" t="s">
        <v>131</v>
      </c>
      <c r="B60" s="9" t="s">
        <v>132</v>
      </c>
      <c r="C60" s="10">
        <v>0</v>
      </c>
      <c r="D60" s="47">
        <v>24</v>
      </c>
      <c r="E60" s="47">
        <v>34</v>
      </c>
      <c r="F60" s="21"/>
      <c r="G60" s="4"/>
      <c r="H60">
        <v>0.1244269847869873</v>
      </c>
      <c r="I60">
        <v>0.1252339363098145</v>
      </c>
      <c r="L60">
        <f t="shared" si="11"/>
        <v>0.1201187451941691</v>
      </c>
      <c r="M60">
        <f t="shared" si="12"/>
        <v>0.12092569671699629</v>
      </c>
      <c r="N60" s="40">
        <f t="shared" si="4"/>
        <v>0.1205222209555827</v>
      </c>
      <c r="P60">
        <f t="shared" si="13"/>
        <v>120.5222209555827</v>
      </c>
      <c r="Q60" s="5">
        <v>42.152791391568186</v>
      </c>
      <c r="R60">
        <f t="shared" si="5"/>
        <v>2.8591753233141928</v>
      </c>
      <c r="W60">
        <v>0.6738582611083983</v>
      </c>
      <c r="X60">
        <v>0.59826316833496096</v>
      </c>
      <c r="AA60">
        <f t="shared" si="6"/>
        <v>0.66460064649581896</v>
      </c>
      <c r="AB60">
        <f t="shared" si="7"/>
        <v>0.58900555372238161</v>
      </c>
      <c r="AC60">
        <f t="shared" si="8"/>
        <v>0.62680310010910034</v>
      </c>
      <c r="AE60">
        <f t="shared" si="9"/>
        <v>1.4869788676307677E-2</v>
      </c>
      <c r="AF60">
        <f t="shared" si="14"/>
        <v>0.67305164634707393</v>
      </c>
      <c r="AG60">
        <f t="shared" si="10"/>
        <v>673.05164634707398</v>
      </c>
    </row>
    <row r="61" spans="1:33" x14ac:dyDescent="0.35">
      <c r="A61" s="13" t="s">
        <v>133</v>
      </c>
      <c r="B61" s="9" t="s">
        <v>134</v>
      </c>
      <c r="C61" s="10">
        <v>0</v>
      </c>
      <c r="D61" s="47">
        <v>25</v>
      </c>
      <c r="E61" s="47">
        <v>35</v>
      </c>
      <c r="F61" s="21"/>
      <c r="G61" s="4"/>
      <c r="H61">
        <v>8.2570886611938704E-2</v>
      </c>
      <c r="I61">
        <v>0.10350770950317374</v>
      </c>
      <c r="L61">
        <f t="shared" si="11"/>
        <v>7.8262647019120501E-2</v>
      </c>
      <c r="M61">
        <f t="shared" si="12"/>
        <v>9.9199469910355539E-2</v>
      </c>
      <c r="N61" s="40">
        <f t="shared" si="4"/>
        <v>8.8731058464738027E-2</v>
      </c>
      <c r="P61">
        <f t="shared" si="13"/>
        <v>88.731058464738027</v>
      </c>
      <c r="Q61" s="5">
        <v>40.938153462481473</v>
      </c>
      <c r="R61">
        <f t="shared" si="5"/>
        <v>2.1674416396444758</v>
      </c>
      <c r="W61">
        <v>0.55356063842773462</v>
      </c>
      <c r="X61">
        <v>0.36815834045410167</v>
      </c>
      <c r="AA61">
        <f t="shared" si="6"/>
        <v>0.54430302381515527</v>
      </c>
      <c r="AB61">
        <f t="shared" si="7"/>
        <v>0.35890072584152233</v>
      </c>
      <c r="AC61">
        <f t="shared" si="8"/>
        <v>0.4516018748283388</v>
      </c>
      <c r="AE61">
        <f t="shared" si="9"/>
        <v>1.1031320092202441E-2</v>
      </c>
      <c r="AF61">
        <f t="shared" si="14"/>
        <v>0.59482227475431892</v>
      </c>
      <c r="AG61">
        <f t="shared" si="10"/>
        <v>594.82227475431887</v>
      </c>
    </row>
    <row r="62" spans="1:33" x14ac:dyDescent="0.35">
      <c r="A62" s="13" t="s">
        <v>135</v>
      </c>
      <c r="B62" s="9" t="s">
        <v>136</v>
      </c>
      <c r="C62" s="10">
        <v>0</v>
      </c>
      <c r="D62" s="47">
        <v>26</v>
      </c>
      <c r="E62" s="47">
        <v>36</v>
      </c>
      <c r="F62" s="21"/>
      <c r="G62" s="4"/>
      <c r="H62">
        <v>0.15846686363220219</v>
      </c>
      <c r="I62">
        <v>0.19594554901123049</v>
      </c>
      <c r="L62">
        <f t="shared" si="11"/>
        <v>0.15415862403938399</v>
      </c>
      <c r="M62">
        <f t="shared" si="12"/>
        <v>0.19163730941841228</v>
      </c>
      <c r="N62" s="40">
        <f t="shared" si="4"/>
        <v>0.17289796672889812</v>
      </c>
      <c r="P62">
        <f t="shared" si="13"/>
        <v>172.89796672889813</v>
      </c>
      <c r="Q62" s="5">
        <v>42.866038784934695</v>
      </c>
      <c r="R62">
        <f t="shared" si="5"/>
        <v>4.0334486607533995</v>
      </c>
      <c r="W62">
        <v>0.60012245178222678</v>
      </c>
      <c r="X62">
        <v>0.68989028930664043</v>
      </c>
      <c r="AA62">
        <f t="shared" si="6"/>
        <v>0.59086483716964744</v>
      </c>
      <c r="AB62">
        <f t="shared" si="7"/>
        <v>0.68063267469406108</v>
      </c>
      <c r="AC62">
        <f t="shared" si="8"/>
        <v>0.6357487559318542</v>
      </c>
      <c r="AE62">
        <f t="shared" si="9"/>
        <v>1.4831059131017458E-2</v>
      </c>
      <c r="AF62">
        <f t="shared" si="14"/>
        <v>0.67226232427142296</v>
      </c>
      <c r="AG62">
        <f t="shared" si="10"/>
        <v>672.26232427142293</v>
      </c>
    </row>
    <row r="63" spans="1:33" x14ac:dyDescent="0.35">
      <c r="A63" s="13" t="s">
        <v>137</v>
      </c>
      <c r="B63" s="9" t="s">
        <v>138</v>
      </c>
      <c r="C63" s="10">
        <v>0</v>
      </c>
      <c r="D63" s="47">
        <v>27</v>
      </c>
      <c r="E63" s="47">
        <v>37</v>
      </c>
      <c r="F63" s="21"/>
      <c r="G63" s="4"/>
      <c r="H63">
        <v>8.072438240051269E-2</v>
      </c>
      <c r="I63">
        <v>8.108973503112793E-2</v>
      </c>
      <c r="L63">
        <f t="shared" si="11"/>
        <v>7.6416142807694487E-2</v>
      </c>
      <c r="M63">
        <f t="shared" si="12"/>
        <v>7.6781495438309727E-2</v>
      </c>
      <c r="N63" s="40">
        <f t="shared" si="4"/>
        <v>7.6598819123002107E-2</v>
      </c>
      <c r="P63">
        <f t="shared" si="13"/>
        <v>76.598819123002102</v>
      </c>
      <c r="Q63" s="5">
        <v>39.241733552239424</v>
      </c>
      <c r="R63">
        <f t="shared" si="5"/>
        <v>1.9519733760240774</v>
      </c>
      <c r="W63">
        <v>0.7660762786865235</v>
      </c>
      <c r="X63">
        <v>0.80207672119140638</v>
      </c>
      <c r="AA63">
        <f t="shared" si="6"/>
        <v>0.75681866407394416</v>
      </c>
      <c r="AB63">
        <f t="shared" si="7"/>
        <v>0.79281910657882704</v>
      </c>
      <c r="AC63">
        <f t="shared" si="8"/>
        <v>0.77481888532638554</v>
      </c>
      <c r="AE63">
        <f t="shared" si="9"/>
        <v>1.9744766991369796E-2</v>
      </c>
      <c r="AF63">
        <f t="shared" si="14"/>
        <v>0.77240545940023342</v>
      </c>
      <c r="AG63">
        <f t="shared" si="10"/>
        <v>772.40545940023344</v>
      </c>
    </row>
    <row r="64" spans="1:33" x14ac:dyDescent="0.35">
      <c r="A64" s="13" t="s">
        <v>139</v>
      </c>
      <c r="B64" s="9" t="s">
        <v>140</v>
      </c>
      <c r="C64" s="10">
        <v>0</v>
      </c>
      <c r="D64" s="47">
        <v>28</v>
      </c>
      <c r="E64" s="47">
        <v>38</v>
      </c>
      <c r="F64" s="21"/>
      <c r="G64" s="4"/>
      <c r="H64">
        <v>4.694643020629883E-2</v>
      </c>
      <c r="I64">
        <v>4.7541141510009766E-2</v>
      </c>
      <c r="L64">
        <f t="shared" si="11"/>
        <v>4.2638190613480634E-2</v>
      </c>
      <c r="M64">
        <f t="shared" si="12"/>
        <v>4.323290191719157E-2</v>
      </c>
      <c r="N64" s="40">
        <f t="shared" si="4"/>
        <v>4.2935546265336105E-2</v>
      </c>
      <c r="P64">
        <f t="shared" si="13"/>
        <v>42.935546265336107</v>
      </c>
      <c r="Q64" s="5">
        <v>37.523852975240032</v>
      </c>
      <c r="R64">
        <f t="shared" si="5"/>
        <v>1.1442200856523705</v>
      </c>
      <c r="W64">
        <v>1.5927597045898447</v>
      </c>
      <c r="X64">
        <v>1.2657371520996092</v>
      </c>
      <c r="AA64">
        <f t="shared" si="6"/>
        <v>1.5835020899772654</v>
      </c>
      <c r="AB64">
        <f t="shared" si="7"/>
        <v>1.2564795374870299</v>
      </c>
      <c r="AC64">
        <f t="shared" si="8"/>
        <v>1.4199908137321477</v>
      </c>
      <c r="AE64">
        <f t="shared" si="9"/>
        <v>3.7842350961910097E-2</v>
      </c>
      <c r="AF64">
        <f t="shared" si="14"/>
        <v>1.141240735850074</v>
      </c>
      <c r="AG64">
        <f t="shared" si="10"/>
        <v>1141.2407358500741</v>
      </c>
    </row>
    <row r="65" spans="1:33" x14ac:dyDescent="0.35">
      <c r="A65" s="13" t="s">
        <v>141</v>
      </c>
      <c r="B65" s="9" t="s">
        <v>142</v>
      </c>
      <c r="C65" s="10">
        <v>0</v>
      </c>
      <c r="D65" s="47">
        <v>29</v>
      </c>
      <c r="E65" s="47">
        <v>39</v>
      </c>
      <c r="F65" s="21"/>
      <c r="G65" s="4"/>
      <c r="H65">
        <v>5.3529357910156249E-2</v>
      </c>
      <c r="I65">
        <v>4.959058761596679E-2</v>
      </c>
      <c r="L65">
        <f t="shared" si="11"/>
        <v>4.9221118317338053E-2</v>
      </c>
      <c r="M65">
        <f t="shared" si="12"/>
        <v>4.5282348023148594E-2</v>
      </c>
      <c r="N65" s="40">
        <f t="shared" si="4"/>
        <v>4.7251733170243324E-2</v>
      </c>
      <c r="P65">
        <f t="shared" si="13"/>
        <v>47.251733170243327</v>
      </c>
      <c r="Q65" s="5">
        <v>39.166666503472221</v>
      </c>
      <c r="R65">
        <f t="shared" si="5"/>
        <v>1.2064272349053331</v>
      </c>
      <c r="W65">
        <v>0.40328521728515643</v>
      </c>
      <c r="X65">
        <v>0.38460998535156266</v>
      </c>
      <c r="AA65">
        <f t="shared" si="6"/>
        <v>0.39402760267257708</v>
      </c>
      <c r="AB65">
        <f t="shared" si="7"/>
        <v>0.37535237073898331</v>
      </c>
      <c r="AC65">
        <f t="shared" si="8"/>
        <v>0.3846899867057802</v>
      </c>
      <c r="AE65">
        <f t="shared" si="9"/>
        <v>9.8218720419231097E-3</v>
      </c>
      <c r="AF65">
        <f t="shared" si="14"/>
        <v>0.57017328808832801</v>
      </c>
      <c r="AG65">
        <f t="shared" si="10"/>
        <v>570.17328808832804</v>
      </c>
    </row>
    <row r="66" spans="1:33" x14ac:dyDescent="0.35">
      <c r="A66" s="13" t="s">
        <v>143</v>
      </c>
      <c r="B66" s="9" t="s">
        <v>144</v>
      </c>
      <c r="C66" s="10">
        <v>0</v>
      </c>
      <c r="D66" s="47">
        <v>30</v>
      </c>
      <c r="E66" s="47">
        <v>40</v>
      </c>
      <c r="F66" s="21"/>
      <c r="G66" s="4"/>
      <c r="H66">
        <v>0.11774897575378411</v>
      </c>
      <c r="I66">
        <v>7.731437683105466E-2</v>
      </c>
      <c r="L66">
        <f t="shared" ref="L66:L97" si="15">H66-K$2</f>
        <v>0.11344073616096591</v>
      </c>
      <c r="M66">
        <f t="shared" ref="M66:M89" si="16">I66-K$2</f>
        <v>7.3006137238236457E-2</v>
      </c>
      <c r="N66" s="40">
        <f t="shared" si="4"/>
        <v>9.3223436699601175E-2</v>
      </c>
      <c r="P66">
        <f t="shared" ref="P66:P89" si="17">N66*1000</f>
        <v>93.22343669960118</v>
      </c>
      <c r="Q66" s="5">
        <v>42.755508737323368</v>
      </c>
      <c r="R66">
        <f t="shared" si="5"/>
        <v>2.1803842230561954</v>
      </c>
      <c r="W66">
        <v>1.0679885864257801</v>
      </c>
      <c r="X66">
        <v>3.7259422242641416E-4</v>
      </c>
      <c r="AA66">
        <f t="shared" si="6"/>
        <v>1.0587309718132007</v>
      </c>
      <c r="AB66" s="23">
        <f t="shared" si="7"/>
        <v>-8.8850203901529277E-3</v>
      </c>
      <c r="AC66">
        <v>1.0587309718132007</v>
      </c>
      <c r="AE66">
        <f t="shared" si="9"/>
        <v>2.4762445894813617E-2</v>
      </c>
      <c r="AF66">
        <f t="shared" ref="AF66:AF97" si="18">AE66*0.509*40.04+0.37</f>
        <v>0.87466756181682359</v>
      </c>
      <c r="AG66">
        <f t="shared" si="10"/>
        <v>874.66756181682354</v>
      </c>
    </row>
    <row r="67" spans="1:33" x14ac:dyDescent="0.35">
      <c r="A67" s="13" t="s">
        <v>145</v>
      </c>
      <c r="B67" s="9" t="s">
        <v>146</v>
      </c>
      <c r="C67" s="10">
        <v>0</v>
      </c>
      <c r="D67" s="47">
        <v>41</v>
      </c>
      <c r="E67" s="47">
        <v>51</v>
      </c>
      <c r="F67" s="21"/>
      <c r="G67" s="4"/>
      <c r="H67">
        <v>0.12006115913391113</v>
      </c>
      <c r="I67">
        <v>0.1261168479919435</v>
      </c>
      <c r="L67">
        <f t="shared" si="15"/>
        <v>0.11575291954109293</v>
      </c>
      <c r="M67">
        <f t="shared" si="16"/>
        <v>0.1218086083991253</v>
      </c>
      <c r="N67" s="40">
        <f t="shared" ref="N67:N103" si="19">AVERAGE(L67:M67)</f>
        <v>0.11878076397010912</v>
      </c>
      <c r="P67">
        <f t="shared" si="17"/>
        <v>118.78076397010912</v>
      </c>
      <c r="Q67" s="5">
        <v>42.561583063894872</v>
      </c>
      <c r="R67">
        <f t="shared" ref="R67:R103" si="20">P67/Q67</f>
        <v>2.7907976024245027</v>
      </c>
      <c r="W67">
        <v>1.265959548950196</v>
      </c>
      <c r="X67">
        <v>0.75631828308105475</v>
      </c>
      <c r="AA67">
        <f t="shared" ref="AA67:AA103" si="21">W67-Z$2</f>
        <v>1.2567019343376167</v>
      </c>
      <c r="AB67">
        <f t="shared" ref="AB67:AB103" si="22">X67-Z$2</f>
        <v>0.74706066846847541</v>
      </c>
      <c r="AC67">
        <f t="shared" ref="AC67:AC101" si="23">AVERAGE(AA67:AB67)</f>
        <v>1.0018813014030461</v>
      </c>
      <c r="AE67">
        <f t="shared" ref="AE67:AE103" si="24">AC67/Q67</f>
        <v>2.3539568532941747E-2</v>
      </c>
      <c r="AF67">
        <f t="shared" si="18"/>
        <v>0.84974488094602463</v>
      </c>
      <c r="AG67">
        <f t="shared" ref="AG67:AG103" si="25">AF67*1000</f>
        <v>849.74488094602464</v>
      </c>
    </row>
    <row r="68" spans="1:33" x14ac:dyDescent="0.35">
      <c r="A68" s="13" t="s">
        <v>147</v>
      </c>
      <c r="B68" s="9" t="s">
        <v>148</v>
      </c>
      <c r="C68" s="10">
        <v>0</v>
      </c>
      <c r="D68" s="47">
        <v>42</v>
      </c>
      <c r="E68" s="47">
        <v>52</v>
      </c>
      <c r="F68" s="21"/>
      <c r="G68" s="4"/>
      <c r="H68">
        <v>0.17280797958374</v>
      </c>
      <c r="I68">
        <v>0.19070377349853518</v>
      </c>
      <c r="L68">
        <f t="shared" si="15"/>
        <v>0.1684997399909218</v>
      </c>
      <c r="M68">
        <f t="shared" si="16"/>
        <v>0.18639553390571698</v>
      </c>
      <c r="N68" s="40">
        <f t="shared" si="19"/>
        <v>0.17744763694831939</v>
      </c>
      <c r="P68">
        <f t="shared" si="17"/>
        <v>177.4476369483194</v>
      </c>
      <c r="Q68" s="5">
        <v>36.586351008085678</v>
      </c>
      <c r="R68">
        <f t="shared" si="20"/>
        <v>4.8501048084599363</v>
      </c>
      <c r="W68">
        <v>0.79874649047851576</v>
      </c>
      <c r="X68">
        <v>0.80677146911621089</v>
      </c>
      <c r="AA68">
        <f t="shared" si="21"/>
        <v>0.78948887586593641</v>
      </c>
      <c r="AB68">
        <f t="shared" si="22"/>
        <v>0.79751385450363155</v>
      </c>
      <c r="AC68">
        <f t="shared" si="23"/>
        <v>0.79350136518478398</v>
      </c>
      <c r="AE68">
        <f t="shared" si="24"/>
        <v>2.1688453298045987E-2</v>
      </c>
      <c r="AF68">
        <f t="shared" si="18"/>
        <v>0.81201848605736449</v>
      </c>
      <c r="AG68">
        <f t="shared" si="25"/>
        <v>812.0184860573645</v>
      </c>
    </row>
    <row r="69" spans="1:33" x14ac:dyDescent="0.35">
      <c r="A69" s="13" t="s">
        <v>149</v>
      </c>
      <c r="B69" s="9" t="s">
        <v>150</v>
      </c>
      <c r="C69" s="10">
        <v>0</v>
      </c>
      <c r="D69" s="47">
        <v>43</v>
      </c>
      <c r="E69" s="47">
        <v>53</v>
      </c>
      <c r="F69" s="21"/>
      <c r="G69" s="4"/>
      <c r="H69">
        <v>2.7965784072875942E-2</v>
      </c>
      <c r="I69">
        <v>5.4465222358703616E-2</v>
      </c>
      <c r="L69">
        <f t="shared" si="15"/>
        <v>2.3657544480057746E-2</v>
      </c>
      <c r="M69">
        <f t="shared" si="16"/>
        <v>5.015698276588542E-2</v>
      </c>
      <c r="N69" s="40">
        <f t="shared" si="19"/>
        <v>3.6907263622971587E-2</v>
      </c>
      <c r="P69">
        <f t="shared" si="17"/>
        <v>36.907263622971584</v>
      </c>
      <c r="Q69" s="5">
        <v>38.790362875698726</v>
      </c>
      <c r="R69">
        <f t="shared" si="20"/>
        <v>0.9514544563874946</v>
      </c>
      <c r="W69">
        <v>0.72575531005859406</v>
      </c>
      <c r="X69">
        <v>0.87720108032226563</v>
      </c>
      <c r="AA69">
        <f t="shared" si="21"/>
        <v>0.71649769544601472</v>
      </c>
      <c r="AB69">
        <f t="shared" si="22"/>
        <v>0.86794346570968628</v>
      </c>
      <c r="AC69">
        <f t="shared" si="23"/>
        <v>0.7922205805778505</v>
      </c>
      <c r="AE69">
        <f t="shared" si="24"/>
        <v>2.0423128886844173E-2</v>
      </c>
      <c r="AF69">
        <f t="shared" si="18"/>
        <v>0.78623071904028352</v>
      </c>
      <c r="AG69">
        <f t="shared" si="25"/>
        <v>786.23071904028347</v>
      </c>
    </row>
    <row r="70" spans="1:33" x14ac:dyDescent="0.35">
      <c r="A70" s="13" t="s">
        <v>151</v>
      </c>
      <c r="B70" s="9" t="s">
        <v>152</v>
      </c>
      <c r="C70" s="10">
        <v>0</v>
      </c>
      <c r="D70" s="47">
        <v>44</v>
      </c>
      <c r="E70" s="47">
        <v>54</v>
      </c>
      <c r="F70" s="21"/>
      <c r="G70" s="4"/>
      <c r="H70">
        <v>3.4138488769531232E-2</v>
      </c>
      <c r="I70">
        <v>5.8358669281005873E-2</v>
      </c>
      <c r="L70">
        <f t="shared" si="15"/>
        <v>2.9830249176713036E-2</v>
      </c>
      <c r="M70">
        <f t="shared" si="16"/>
        <v>5.4050429688187678E-2</v>
      </c>
      <c r="N70" s="40">
        <f t="shared" si="19"/>
        <v>4.194033943245036E-2</v>
      </c>
      <c r="P70">
        <f t="shared" si="17"/>
        <v>41.940339432450358</v>
      </c>
      <c r="Q70" s="5">
        <v>38.494584087896683</v>
      </c>
      <c r="R70">
        <f t="shared" si="20"/>
        <v>1.0895127308476902</v>
      </c>
      <c r="W70">
        <v>1.0686027526855468</v>
      </c>
      <c r="X70">
        <v>1.0130290985107424</v>
      </c>
      <c r="AA70">
        <f t="shared" si="21"/>
        <v>1.0593451380729675</v>
      </c>
      <c r="AB70">
        <f t="shared" si="22"/>
        <v>1.0037714838981631</v>
      </c>
      <c r="AC70">
        <f t="shared" si="23"/>
        <v>1.0315583109855653</v>
      </c>
      <c r="AE70">
        <f t="shared" si="24"/>
        <v>2.6797492047976271E-2</v>
      </c>
      <c r="AF70">
        <f t="shared" si="18"/>
        <v>0.91614253503489373</v>
      </c>
      <c r="AG70">
        <f t="shared" si="25"/>
        <v>916.14253503489374</v>
      </c>
    </row>
    <row r="71" spans="1:33" x14ac:dyDescent="0.35">
      <c r="A71" s="13" t="s">
        <v>153</v>
      </c>
      <c r="B71" s="9" t="s">
        <v>154</v>
      </c>
      <c r="C71" s="10">
        <v>0</v>
      </c>
      <c r="D71" s="47">
        <v>45</v>
      </c>
      <c r="E71" s="47">
        <v>55</v>
      </c>
      <c r="F71" s="21"/>
      <c r="G71" s="4"/>
      <c r="H71">
        <v>0.12818031311035169</v>
      </c>
      <c r="I71">
        <v>7.5830841064453147E-2</v>
      </c>
      <c r="L71">
        <f t="shared" si="15"/>
        <v>0.12387207351753349</v>
      </c>
      <c r="M71">
        <f t="shared" si="16"/>
        <v>7.1522601471634945E-2</v>
      </c>
      <c r="N71" s="40">
        <f t="shared" si="19"/>
        <v>9.7697337494584216E-2</v>
      </c>
      <c r="P71">
        <f t="shared" si="17"/>
        <v>97.697337494584218</v>
      </c>
      <c r="Q71" s="5">
        <v>39.672286285691321</v>
      </c>
      <c r="R71">
        <f t="shared" si="20"/>
        <v>2.4626092076226245</v>
      </c>
      <c r="W71">
        <v>0.96899490356445328</v>
      </c>
      <c r="X71">
        <v>1.1656684875488279</v>
      </c>
      <c r="AA71">
        <f t="shared" si="21"/>
        <v>0.95973728895187393</v>
      </c>
      <c r="AB71">
        <f t="shared" si="22"/>
        <v>1.1564108729362486</v>
      </c>
      <c r="AC71">
        <f t="shared" si="23"/>
        <v>1.0580740809440612</v>
      </c>
      <c r="AE71">
        <f t="shared" si="24"/>
        <v>2.6670358076279529E-2</v>
      </c>
      <c r="AF71">
        <f t="shared" si="18"/>
        <v>0.91355149892348431</v>
      </c>
      <c r="AG71">
        <f t="shared" si="25"/>
        <v>913.55149892348436</v>
      </c>
    </row>
    <row r="72" spans="1:33" x14ac:dyDescent="0.35">
      <c r="A72" s="13" t="s">
        <v>155</v>
      </c>
      <c r="B72" s="9" t="s">
        <v>156</v>
      </c>
      <c r="C72" s="10">
        <v>0</v>
      </c>
      <c r="D72" s="47">
        <v>46</v>
      </c>
      <c r="E72" s="47">
        <v>56</v>
      </c>
      <c r="F72" s="21"/>
      <c r="G72" s="4"/>
      <c r="H72">
        <v>0.13650784492492679</v>
      </c>
      <c r="I72">
        <v>0.1300647735595703</v>
      </c>
      <c r="L72">
        <f t="shared" si="15"/>
        <v>0.13219960533210859</v>
      </c>
      <c r="M72">
        <f t="shared" si="16"/>
        <v>0.1257565339667521</v>
      </c>
      <c r="N72" s="40">
        <f t="shared" si="19"/>
        <v>0.12897806964943034</v>
      </c>
      <c r="P72">
        <f t="shared" si="17"/>
        <v>128.97806964943035</v>
      </c>
      <c r="Q72" s="5">
        <v>43.163566565794852</v>
      </c>
      <c r="R72">
        <f t="shared" si="20"/>
        <v>2.9881235475022021</v>
      </c>
      <c r="W72">
        <v>1.008822250366211</v>
      </c>
      <c r="X72">
        <v>1.0134094238281257</v>
      </c>
      <c r="AA72">
        <f t="shared" si="21"/>
        <v>0.99956463575363164</v>
      </c>
      <c r="AB72">
        <f t="shared" si="22"/>
        <v>1.0041518092155464</v>
      </c>
      <c r="AC72">
        <f t="shared" si="23"/>
        <v>1.0018582224845889</v>
      </c>
      <c r="AE72">
        <f t="shared" si="24"/>
        <v>2.3210737716899316E-2</v>
      </c>
      <c r="AF72">
        <f t="shared" si="18"/>
        <v>0.84304319053598609</v>
      </c>
      <c r="AG72">
        <f t="shared" si="25"/>
        <v>843.04319053598613</v>
      </c>
    </row>
    <row r="73" spans="1:33" x14ac:dyDescent="0.35">
      <c r="A73" s="13" t="s">
        <v>157</v>
      </c>
      <c r="B73" s="9" t="s">
        <v>158</v>
      </c>
      <c r="C73" s="10">
        <v>0</v>
      </c>
      <c r="D73" s="47">
        <v>47</v>
      </c>
      <c r="E73" s="47">
        <v>57</v>
      </c>
      <c r="F73" s="21"/>
      <c r="G73" s="4"/>
      <c r="H73">
        <v>4.0857386589050297E-2</v>
      </c>
      <c r="I73">
        <v>3.9074206352233895E-2</v>
      </c>
      <c r="L73">
        <f t="shared" si="15"/>
        <v>3.6549146996232101E-2</v>
      </c>
      <c r="M73">
        <f t="shared" si="16"/>
        <v>3.4765966759415699E-2</v>
      </c>
      <c r="N73" s="40">
        <f t="shared" si="19"/>
        <v>3.5657556877823904E-2</v>
      </c>
      <c r="P73">
        <f t="shared" si="17"/>
        <v>35.657556877823907</v>
      </c>
      <c r="Q73" s="5">
        <v>31.738310436434567</v>
      </c>
      <c r="R73">
        <f t="shared" si="20"/>
        <v>1.1234862973956601</v>
      </c>
      <c r="W73">
        <v>1.5271339416503911</v>
      </c>
      <c r="X73">
        <v>1.791899108886718</v>
      </c>
      <c r="AA73">
        <f t="shared" si="21"/>
        <v>1.5178763270378117</v>
      </c>
      <c r="AB73">
        <f t="shared" si="22"/>
        <v>1.7826414942741386</v>
      </c>
      <c r="AC73">
        <f t="shared" si="23"/>
        <v>1.6502589106559751</v>
      </c>
      <c r="AE73">
        <f t="shared" si="24"/>
        <v>5.199580216978187E-2</v>
      </c>
      <c r="AF73">
        <f t="shared" si="18"/>
        <v>1.4296931667089354</v>
      </c>
      <c r="AG73">
        <f t="shared" si="25"/>
        <v>1429.6931667089355</v>
      </c>
    </row>
    <row r="74" spans="1:33" x14ac:dyDescent="0.35">
      <c r="A74" s="13" t="s">
        <v>159</v>
      </c>
      <c r="B74" s="9" t="s">
        <v>160</v>
      </c>
      <c r="C74" s="10">
        <v>0</v>
      </c>
      <c r="D74" s="47">
        <v>48</v>
      </c>
      <c r="E74" s="47">
        <v>58</v>
      </c>
      <c r="F74" s="21"/>
      <c r="G74" s="4"/>
      <c r="H74">
        <v>8.7837266921997073E-2</v>
      </c>
      <c r="I74">
        <v>6.4921784400939944E-2</v>
      </c>
      <c r="L74">
        <f t="shared" si="15"/>
        <v>8.352902732917887E-2</v>
      </c>
      <c r="M74">
        <f t="shared" si="16"/>
        <v>6.0613544808121748E-2</v>
      </c>
      <c r="N74" s="40">
        <f t="shared" si="19"/>
        <v>7.2071286068650306E-2</v>
      </c>
      <c r="P74">
        <f t="shared" si="17"/>
        <v>72.071286068650309</v>
      </c>
      <c r="Q74" s="5">
        <v>39.508417307815847</v>
      </c>
      <c r="R74">
        <f t="shared" si="20"/>
        <v>1.8242007901033443</v>
      </c>
      <c r="W74">
        <v>0.81473503112792967</v>
      </c>
      <c r="X74">
        <v>1.104685974121095</v>
      </c>
      <c r="AA74">
        <f t="shared" si="21"/>
        <v>0.80547741651535032</v>
      </c>
      <c r="AB74">
        <f t="shared" si="22"/>
        <v>1.0954283595085157</v>
      </c>
      <c r="AC74">
        <f t="shared" si="23"/>
        <v>0.95045288801193295</v>
      </c>
      <c r="AE74">
        <f t="shared" si="24"/>
        <v>2.4056971976549092E-2</v>
      </c>
      <c r="AF74">
        <f t="shared" si="18"/>
        <v>0.86028974939198211</v>
      </c>
      <c r="AG74">
        <f t="shared" si="25"/>
        <v>860.28974939198213</v>
      </c>
    </row>
    <row r="75" spans="1:33" x14ac:dyDescent="0.35">
      <c r="A75" s="13" t="s">
        <v>161</v>
      </c>
      <c r="B75" s="9" t="s">
        <v>162</v>
      </c>
      <c r="C75" s="10">
        <v>0</v>
      </c>
      <c r="D75" s="47">
        <v>49</v>
      </c>
      <c r="E75" s="47">
        <v>59</v>
      </c>
      <c r="F75" s="21"/>
      <c r="G75" s="4"/>
      <c r="H75">
        <v>3.3147644996643071E-2</v>
      </c>
      <c r="I75">
        <v>3.6307215690612793E-2</v>
      </c>
      <c r="L75">
        <f t="shared" si="15"/>
        <v>2.8839405403824875E-2</v>
      </c>
      <c r="M75">
        <f t="shared" si="16"/>
        <v>3.1998976097794597E-2</v>
      </c>
      <c r="N75" s="40">
        <f t="shared" si="19"/>
        <v>3.0419190750809736E-2</v>
      </c>
      <c r="P75">
        <f t="shared" si="17"/>
        <v>30.419190750809737</v>
      </c>
      <c r="Q75" s="5">
        <v>34.388807607757961</v>
      </c>
      <c r="R75">
        <f t="shared" si="20"/>
        <v>0.88456660369774798</v>
      </c>
      <c r="W75">
        <v>0.40471620559692389</v>
      </c>
      <c r="X75">
        <v>0.35654945373535163</v>
      </c>
      <c r="AA75">
        <f t="shared" si="21"/>
        <v>0.39545859098434455</v>
      </c>
      <c r="AB75">
        <f t="shared" si="22"/>
        <v>0.34729183912277228</v>
      </c>
      <c r="AC75">
        <f t="shared" si="23"/>
        <v>0.37137521505355842</v>
      </c>
      <c r="AE75">
        <f t="shared" si="24"/>
        <v>1.0799304799674933E-2</v>
      </c>
      <c r="AF75">
        <f t="shared" si="18"/>
        <v>0.59009371956710299</v>
      </c>
      <c r="AG75">
        <f t="shared" si="25"/>
        <v>590.09371956710299</v>
      </c>
    </row>
    <row r="76" spans="1:33" x14ac:dyDescent="0.35">
      <c r="A76" s="13" t="s">
        <v>163</v>
      </c>
      <c r="B76" s="9" t="s">
        <v>164</v>
      </c>
      <c r="C76" s="10">
        <v>0</v>
      </c>
      <c r="D76" s="47">
        <v>50</v>
      </c>
      <c r="E76" s="47">
        <v>60</v>
      </c>
      <c r="F76" s="21"/>
      <c r="G76" s="4"/>
      <c r="H76">
        <v>0.17798089981079121</v>
      </c>
      <c r="I76">
        <v>0.17515802383422857</v>
      </c>
      <c r="L76">
        <f t="shared" si="15"/>
        <v>0.17367266021797301</v>
      </c>
      <c r="M76">
        <f t="shared" si="16"/>
        <v>0.17084978424141037</v>
      </c>
      <c r="N76" s="40">
        <f t="shared" si="19"/>
        <v>0.1722612222296917</v>
      </c>
      <c r="P76">
        <f t="shared" si="17"/>
        <v>172.2612222296917</v>
      </c>
      <c r="Q76" s="5">
        <v>32.883883718202654</v>
      </c>
      <c r="R76">
        <f t="shared" si="20"/>
        <v>5.2384695100456655</v>
      </c>
      <c r="W76">
        <v>0.7557844161987306</v>
      </c>
      <c r="X76">
        <v>0.53564624786376958</v>
      </c>
      <c r="AA76">
        <f t="shared" si="21"/>
        <v>0.74652680158615126</v>
      </c>
      <c r="AB76">
        <f t="shared" si="22"/>
        <v>0.52638863325119023</v>
      </c>
      <c r="AC76">
        <f t="shared" si="23"/>
        <v>0.63645771741867074</v>
      </c>
      <c r="AE76">
        <f t="shared" si="24"/>
        <v>1.9354700401959024E-2</v>
      </c>
      <c r="AF76">
        <f t="shared" si="18"/>
        <v>0.76445576188406961</v>
      </c>
      <c r="AG76">
        <f t="shared" si="25"/>
        <v>764.4557618840696</v>
      </c>
    </row>
    <row r="77" spans="1:33" x14ac:dyDescent="0.35">
      <c r="A77" s="13" t="s">
        <v>165</v>
      </c>
      <c r="B77" s="9" t="s">
        <v>166</v>
      </c>
      <c r="C77" s="10">
        <v>0</v>
      </c>
      <c r="D77" s="47">
        <v>61</v>
      </c>
      <c r="E77" s="47">
        <v>71</v>
      </c>
      <c r="F77" s="21"/>
      <c r="G77" s="4"/>
      <c r="H77">
        <v>0.1160459995269775</v>
      </c>
      <c r="I77">
        <v>0.11675047874450688</v>
      </c>
      <c r="L77">
        <f t="shared" si="15"/>
        <v>0.1117377599341593</v>
      </c>
      <c r="M77">
        <f t="shared" si="16"/>
        <v>0.11244223915168867</v>
      </c>
      <c r="N77" s="40">
        <f t="shared" si="19"/>
        <v>0.11208999954292398</v>
      </c>
      <c r="P77">
        <f t="shared" si="17"/>
        <v>112.08999954292398</v>
      </c>
      <c r="Q77" s="5">
        <v>32.181624852169683</v>
      </c>
      <c r="R77">
        <f t="shared" si="20"/>
        <v>3.4830435087669875</v>
      </c>
      <c r="W77">
        <v>1.0821479797363303</v>
      </c>
      <c r="X77">
        <v>1.0592578887939457</v>
      </c>
      <c r="AA77">
        <f t="shared" si="21"/>
        <v>1.0728903651237509</v>
      </c>
      <c r="AB77">
        <f t="shared" si="22"/>
        <v>1.0500002741813663</v>
      </c>
      <c r="AC77">
        <f t="shared" si="23"/>
        <v>1.0614453196525586</v>
      </c>
      <c r="AE77">
        <f t="shared" si="24"/>
        <v>3.2982962312451292E-2</v>
      </c>
      <c r="AF77">
        <f t="shared" si="18"/>
        <v>1.0422046457941898</v>
      </c>
      <c r="AG77">
        <f t="shared" si="25"/>
        <v>1042.2046457941899</v>
      </c>
    </row>
    <row r="78" spans="1:33" x14ac:dyDescent="0.35">
      <c r="A78" s="13" t="s">
        <v>167</v>
      </c>
      <c r="B78" s="9" t="s">
        <v>168</v>
      </c>
      <c r="C78" s="10">
        <v>0</v>
      </c>
      <c r="D78" s="47">
        <v>62</v>
      </c>
      <c r="E78" s="47">
        <v>72</v>
      </c>
      <c r="F78" s="21"/>
      <c r="G78" s="4"/>
      <c r="H78">
        <v>7.3063921928405759E-2</v>
      </c>
      <c r="I78">
        <v>6.1883211135864258E-2</v>
      </c>
      <c r="L78">
        <f t="shared" si="15"/>
        <v>6.8755682335587556E-2</v>
      </c>
      <c r="M78">
        <f t="shared" si="16"/>
        <v>5.7574971543046062E-2</v>
      </c>
      <c r="N78" s="40">
        <f t="shared" si="19"/>
        <v>6.3165326939316813E-2</v>
      </c>
      <c r="P78">
        <f t="shared" si="17"/>
        <v>63.165326939316813</v>
      </c>
      <c r="Q78" s="5">
        <v>35.679451525956623</v>
      </c>
      <c r="R78">
        <f t="shared" si="20"/>
        <v>1.770355883788302</v>
      </c>
      <c r="W78">
        <v>0.74030647277832029</v>
      </c>
      <c r="X78">
        <v>0.68776321411132835</v>
      </c>
      <c r="AA78">
        <f t="shared" si="21"/>
        <v>0.73104885816574094</v>
      </c>
      <c r="AB78">
        <f t="shared" si="22"/>
        <v>0.678505599498749</v>
      </c>
      <c r="AC78">
        <f t="shared" si="23"/>
        <v>0.70477722883224492</v>
      </c>
      <c r="AE78">
        <f t="shared" si="24"/>
        <v>1.9753028667481701E-2</v>
      </c>
      <c r="AF78">
        <f t="shared" si="18"/>
        <v>0.77257383533359736</v>
      </c>
      <c r="AG78">
        <f t="shared" si="25"/>
        <v>772.57383533359734</v>
      </c>
    </row>
    <row r="79" spans="1:33" x14ac:dyDescent="0.35">
      <c r="A79" s="13" t="s">
        <v>169</v>
      </c>
      <c r="B79" s="9" t="s">
        <v>170</v>
      </c>
      <c r="C79" s="10">
        <v>0</v>
      </c>
      <c r="D79" s="47">
        <v>63</v>
      </c>
      <c r="E79" s="47">
        <v>73</v>
      </c>
      <c r="F79" s="21"/>
      <c r="G79" s="4"/>
      <c r="H79">
        <v>0.32599582672119121</v>
      </c>
      <c r="I79">
        <v>0.35235042572021491</v>
      </c>
      <c r="L79">
        <f t="shared" si="15"/>
        <v>0.32168758712837303</v>
      </c>
      <c r="M79">
        <f t="shared" si="16"/>
        <v>0.34804218612739674</v>
      </c>
      <c r="N79" s="40">
        <f t="shared" si="19"/>
        <v>0.33486488662788488</v>
      </c>
      <c r="P79">
        <f t="shared" si="17"/>
        <v>334.86488662788486</v>
      </c>
      <c r="Q79" s="5">
        <v>33.444160592705444</v>
      </c>
      <c r="R79">
        <f t="shared" si="20"/>
        <v>10.012656340997321</v>
      </c>
      <c r="W79">
        <v>0.62612667083740248</v>
      </c>
      <c r="X79">
        <v>0.72767143249511734</v>
      </c>
      <c r="AA79">
        <f t="shared" si="21"/>
        <v>0.61686905622482313</v>
      </c>
      <c r="AB79">
        <f t="shared" si="22"/>
        <v>0.718413817882538</v>
      </c>
      <c r="AC79">
        <f t="shared" si="23"/>
        <v>0.66764143705368051</v>
      </c>
      <c r="AE79">
        <f t="shared" si="24"/>
        <v>1.9962870205787159E-2</v>
      </c>
      <c r="AF79">
        <f t="shared" si="18"/>
        <v>0.77685048142721636</v>
      </c>
      <c r="AG79">
        <f t="shared" si="25"/>
        <v>776.85048142721632</v>
      </c>
    </row>
    <row r="80" spans="1:33" x14ac:dyDescent="0.35">
      <c r="A80" s="13" t="s">
        <v>171</v>
      </c>
      <c r="B80" s="9" t="s">
        <v>172</v>
      </c>
      <c r="C80" s="10">
        <v>0</v>
      </c>
      <c r="D80" s="47">
        <v>64</v>
      </c>
      <c r="E80" s="47">
        <v>74</v>
      </c>
      <c r="F80" s="21"/>
      <c r="G80" s="4"/>
      <c r="H80">
        <v>9.824079461395957E-6</v>
      </c>
      <c r="I80">
        <v>7.2135996818542478E-2</v>
      </c>
      <c r="L80">
        <f t="shared" si="15"/>
        <v>-4.2984155133568005E-3</v>
      </c>
      <c r="M80">
        <f t="shared" si="16"/>
        <v>6.7827757225724275E-2</v>
      </c>
      <c r="N80" s="40">
        <f t="shared" si="19"/>
        <v>3.1764670856183737E-2</v>
      </c>
      <c r="P80">
        <f t="shared" si="17"/>
        <v>31.764670856183738</v>
      </c>
      <c r="Q80" s="5">
        <v>31.87229222965308</v>
      </c>
      <c r="R80">
        <f t="shared" si="20"/>
        <v>0.99662335634055166</v>
      </c>
      <c r="W80">
        <v>2.7702510356903145E-3</v>
      </c>
      <c r="X80">
        <v>0.93665351867675817</v>
      </c>
      <c r="AA80">
        <f t="shared" si="21"/>
        <v>-6.4873635768890273E-3</v>
      </c>
      <c r="AB80">
        <f t="shared" si="22"/>
        <v>0.92739590406417882</v>
      </c>
      <c r="AC80">
        <f t="shared" si="23"/>
        <v>0.46045427024364488</v>
      </c>
      <c r="AE80">
        <f t="shared" si="24"/>
        <v>1.4446851419592947E-2</v>
      </c>
      <c r="AF80">
        <f t="shared" si="18"/>
        <v>0.66443203279781526</v>
      </c>
      <c r="AG80">
        <f t="shared" si="25"/>
        <v>664.43203279781528</v>
      </c>
    </row>
    <row r="81" spans="1:33" x14ac:dyDescent="0.35">
      <c r="A81" s="13" t="s">
        <v>173</v>
      </c>
      <c r="B81" s="9" t="s">
        <v>174</v>
      </c>
      <c r="C81" s="10">
        <v>0</v>
      </c>
      <c r="D81" s="47">
        <v>65</v>
      </c>
      <c r="E81" s="47">
        <v>75</v>
      </c>
      <c r="F81" s="21"/>
      <c r="G81" s="4"/>
      <c r="H81">
        <v>7.7060461044312491E-4</v>
      </c>
      <c r="I81">
        <v>0.18250236511230472</v>
      </c>
      <c r="L81">
        <f t="shared" si="15"/>
        <v>-3.5376349823750715E-3</v>
      </c>
      <c r="M81">
        <f t="shared" si="16"/>
        <v>0.17819412551948652</v>
      </c>
      <c r="N81" s="40">
        <f t="shared" si="19"/>
        <v>8.7328245268555718E-2</v>
      </c>
      <c r="P81">
        <f t="shared" si="17"/>
        <v>87.328245268555719</v>
      </c>
      <c r="Q81" s="5">
        <v>38.234309509207968</v>
      </c>
      <c r="R81">
        <f t="shared" si="20"/>
        <v>2.2840283083319304</v>
      </c>
      <c r="W81">
        <v>2.2422790527343904E-3</v>
      </c>
      <c r="X81">
        <v>0.9407447814941412</v>
      </c>
      <c r="AA81">
        <f t="shared" si="21"/>
        <v>-7.0153355598449518E-3</v>
      </c>
      <c r="AB81">
        <f t="shared" si="22"/>
        <v>0.93148716688156186</v>
      </c>
      <c r="AC81">
        <f t="shared" si="23"/>
        <v>0.46223591566085848</v>
      </c>
      <c r="AE81">
        <f t="shared" si="24"/>
        <v>1.2089558346791596E-2</v>
      </c>
      <c r="AF81">
        <f t="shared" si="18"/>
        <v>0.6163895513486175</v>
      </c>
      <c r="AG81">
        <f t="shared" si="25"/>
        <v>616.38955134861749</v>
      </c>
    </row>
    <row r="82" spans="1:33" x14ac:dyDescent="0.35">
      <c r="A82" s="13" t="s">
        <v>175</v>
      </c>
      <c r="B82" s="9" t="s">
        <v>176</v>
      </c>
      <c r="C82" s="10">
        <v>0</v>
      </c>
      <c r="D82" s="47">
        <v>66</v>
      </c>
      <c r="E82" s="47">
        <v>76</v>
      </c>
      <c r="F82" s="21"/>
      <c r="G82" s="4"/>
      <c r="H82">
        <v>0.24004592895507817</v>
      </c>
      <c r="I82">
        <v>0.22545328140258802</v>
      </c>
      <c r="L82">
        <f t="shared" si="15"/>
        <v>0.23573768936225997</v>
      </c>
      <c r="M82">
        <f t="shared" si="16"/>
        <v>0.22114504180976982</v>
      </c>
      <c r="N82" s="40">
        <f t="shared" si="19"/>
        <v>0.22844136558601491</v>
      </c>
      <c r="P82">
        <f t="shared" si="17"/>
        <v>228.44136558601491</v>
      </c>
      <c r="Q82" s="5">
        <v>32.87413751823734</v>
      </c>
      <c r="R82">
        <f t="shared" si="20"/>
        <v>6.9489690933879009</v>
      </c>
      <c r="W82">
        <v>0.52548408508300792</v>
      </c>
      <c r="X82">
        <v>0.57404022216796891</v>
      </c>
      <c r="AA82">
        <f t="shared" si="21"/>
        <v>0.51622647047042858</v>
      </c>
      <c r="AB82">
        <f t="shared" si="22"/>
        <v>0.56478260755538956</v>
      </c>
      <c r="AC82">
        <f t="shared" si="23"/>
        <v>0.54050453901290907</v>
      </c>
      <c r="AE82">
        <f t="shared" si="24"/>
        <v>1.6441634056956093E-2</v>
      </c>
      <c r="AF82">
        <f t="shared" si="18"/>
        <v>0.70508642106902575</v>
      </c>
      <c r="AG82">
        <f t="shared" si="25"/>
        <v>705.08642106902573</v>
      </c>
    </row>
    <row r="83" spans="1:33" x14ac:dyDescent="0.35">
      <c r="A83" s="13" t="s">
        <v>177</v>
      </c>
      <c r="B83" s="9" t="s">
        <v>178</v>
      </c>
      <c r="C83" s="10">
        <v>0</v>
      </c>
      <c r="D83" s="47">
        <v>67</v>
      </c>
      <c r="E83" s="47">
        <v>77</v>
      </c>
      <c r="F83" s="21"/>
      <c r="G83" s="4"/>
      <c r="H83">
        <v>0.16827917098999021</v>
      </c>
      <c r="I83">
        <v>0.13932499885559094</v>
      </c>
      <c r="L83">
        <f t="shared" si="15"/>
        <v>0.163970931397172</v>
      </c>
      <c r="M83">
        <f t="shared" si="16"/>
        <v>0.13501675926277273</v>
      </c>
      <c r="N83" s="40">
        <f t="shared" si="19"/>
        <v>0.14949384532997237</v>
      </c>
      <c r="P83">
        <f t="shared" si="17"/>
        <v>149.49384532997237</v>
      </c>
      <c r="Q83" s="5">
        <v>32.014683043486087</v>
      </c>
      <c r="R83">
        <f t="shared" si="20"/>
        <v>4.6695400709390862</v>
      </c>
      <c r="W83">
        <v>1.4836219787597651</v>
      </c>
      <c r="X83">
        <v>0.58458175659179701</v>
      </c>
      <c r="AA83">
        <f t="shared" si="21"/>
        <v>1.4743643641471857</v>
      </c>
      <c r="AB83">
        <f t="shared" si="22"/>
        <v>0.57532414197921766</v>
      </c>
      <c r="AC83">
        <f t="shared" si="23"/>
        <v>1.0248442530632018</v>
      </c>
      <c r="AE83">
        <f t="shared" si="24"/>
        <v>3.2011694498775403E-2</v>
      </c>
      <c r="AF83">
        <f t="shared" si="18"/>
        <v>1.0224098580950622</v>
      </c>
      <c r="AG83">
        <f t="shared" si="25"/>
        <v>1022.4098580950622</v>
      </c>
    </row>
    <row r="84" spans="1:33" x14ac:dyDescent="0.35">
      <c r="A84" s="13" t="s">
        <v>179</v>
      </c>
      <c r="B84" s="9" t="s">
        <v>180</v>
      </c>
      <c r="C84" s="10">
        <v>0</v>
      </c>
      <c r="D84" s="47">
        <v>68</v>
      </c>
      <c r="E84" s="47">
        <v>78</v>
      </c>
      <c r="F84" s="21"/>
      <c r="G84" s="4"/>
      <c r="H84">
        <v>9.2712926864624026E-2</v>
      </c>
      <c r="I84">
        <v>5.0243937969207765E-2</v>
      </c>
      <c r="L84">
        <f t="shared" si="15"/>
        <v>8.8404687271805824E-2</v>
      </c>
      <c r="M84">
        <f t="shared" si="16"/>
        <v>4.5935698376389569E-2</v>
      </c>
      <c r="N84" s="40">
        <f t="shared" si="19"/>
        <v>6.7170192824097696E-2</v>
      </c>
      <c r="P84">
        <f t="shared" si="17"/>
        <v>67.170192824097697</v>
      </c>
      <c r="Q84" s="5">
        <v>36.824072514847373</v>
      </c>
      <c r="R84">
        <f t="shared" si="20"/>
        <v>1.8240837646899279</v>
      </c>
      <c r="W84">
        <v>1.070613861083985</v>
      </c>
      <c r="X84">
        <v>1.0298557281494145</v>
      </c>
      <c r="AA84">
        <f t="shared" si="21"/>
        <v>1.0613562464714057</v>
      </c>
      <c r="AB84">
        <f t="shared" si="22"/>
        <v>1.0205981135368352</v>
      </c>
      <c r="AC84">
        <f t="shared" si="23"/>
        <v>1.0409771800041203</v>
      </c>
      <c r="AE84">
        <f t="shared" si="24"/>
        <v>2.8268931405791713E-2</v>
      </c>
      <c r="AF84">
        <f t="shared" si="18"/>
        <v>0.94613099886534113</v>
      </c>
      <c r="AG84">
        <f t="shared" si="25"/>
        <v>946.1309988653411</v>
      </c>
    </row>
    <row r="85" spans="1:33" x14ac:dyDescent="0.35">
      <c r="A85" s="13" t="s">
        <v>181</v>
      </c>
      <c r="B85" s="9" t="s">
        <v>182</v>
      </c>
      <c r="C85" s="10">
        <v>0</v>
      </c>
      <c r="D85" s="47">
        <v>69</v>
      </c>
      <c r="E85" s="47">
        <v>79</v>
      </c>
      <c r="F85" s="21"/>
      <c r="G85" s="4"/>
      <c r="H85">
        <v>0.235630226135254</v>
      </c>
      <c r="I85">
        <v>0.21201324462890631</v>
      </c>
      <c r="L85">
        <f t="shared" si="15"/>
        <v>0.2313219865424358</v>
      </c>
      <c r="M85">
        <f t="shared" si="16"/>
        <v>0.2077050050360881</v>
      </c>
      <c r="N85" s="40">
        <f t="shared" si="19"/>
        <v>0.21951349578926194</v>
      </c>
      <c r="P85">
        <f t="shared" si="17"/>
        <v>219.51349578926192</v>
      </c>
      <c r="Q85" s="5">
        <v>44.339328705223764</v>
      </c>
      <c r="R85">
        <f t="shared" si="20"/>
        <v>4.9507627246372881</v>
      </c>
      <c r="W85">
        <v>0.68501567840576183</v>
      </c>
      <c r="X85">
        <v>0.71228752136230478</v>
      </c>
      <c r="AA85">
        <f t="shared" si="21"/>
        <v>0.67575806379318248</v>
      </c>
      <c r="AB85">
        <f t="shared" si="22"/>
        <v>0.70302990674972543</v>
      </c>
      <c r="AC85">
        <f t="shared" si="23"/>
        <v>0.6893939852714539</v>
      </c>
      <c r="AE85">
        <f t="shared" si="24"/>
        <v>1.5548137633176078E-2</v>
      </c>
      <c r="AF85">
        <f t="shared" si="18"/>
        <v>0.6868766422936764</v>
      </c>
      <c r="AG85">
        <f t="shared" si="25"/>
        <v>686.87664229367635</v>
      </c>
    </row>
    <row r="86" spans="1:33" x14ac:dyDescent="0.35">
      <c r="A86" s="13" t="s">
        <v>183</v>
      </c>
      <c r="B86" s="9" t="s">
        <v>184</v>
      </c>
      <c r="C86" s="10">
        <v>0</v>
      </c>
      <c r="D86" s="47">
        <v>70</v>
      </c>
      <c r="E86" s="47">
        <v>80</v>
      </c>
      <c r="F86" s="21"/>
      <c r="G86" s="4"/>
      <c r="H86">
        <v>7.4705386161804194E-2</v>
      </c>
      <c r="I86">
        <v>5.6218612194061289E-2</v>
      </c>
      <c r="L86">
        <f t="shared" si="15"/>
        <v>7.0397146568985991E-2</v>
      </c>
      <c r="M86">
        <f t="shared" si="16"/>
        <v>5.1910372601243093E-2</v>
      </c>
      <c r="N86" s="40">
        <f t="shared" si="19"/>
        <v>6.1153759585114542E-2</v>
      </c>
      <c r="P86">
        <f t="shared" si="17"/>
        <v>61.153759585114543</v>
      </c>
      <c r="Q86" s="5">
        <v>32.959569254465642</v>
      </c>
      <c r="R86">
        <f t="shared" si="20"/>
        <v>1.8554174392563978</v>
      </c>
      <c r="W86">
        <v>0.92346286773681674</v>
      </c>
      <c r="X86">
        <v>0.70657501220703123</v>
      </c>
      <c r="AA86">
        <f t="shared" si="21"/>
        <v>0.91420525312423739</v>
      </c>
      <c r="AB86">
        <f t="shared" si="22"/>
        <v>0.69731739759445188</v>
      </c>
      <c r="AC86">
        <f t="shared" si="23"/>
        <v>0.80576132535934464</v>
      </c>
      <c r="AE86">
        <f t="shared" si="24"/>
        <v>2.4446961643777347E-2</v>
      </c>
      <c r="AF86">
        <f t="shared" si="18"/>
        <v>0.86823787920637407</v>
      </c>
      <c r="AG86">
        <f t="shared" si="25"/>
        <v>868.23787920637403</v>
      </c>
    </row>
    <row r="87" spans="1:33" x14ac:dyDescent="0.35">
      <c r="A87" s="13" t="s">
        <v>185</v>
      </c>
      <c r="B87" s="9" t="s">
        <v>186</v>
      </c>
      <c r="C87" s="10">
        <v>0</v>
      </c>
      <c r="D87" s="47">
        <v>81</v>
      </c>
      <c r="E87" s="47">
        <v>84</v>
      </c>
      <c r="F87" s="21"/>
      <c r="G87" s="4"/>
      <c r="H87">
        <v>7.0234942436218251E-2</v>
      </c>
      <c r="I87">
        <v>6.063725948333739E-2</v>
      </c>
      <c r="L87">
        <f t="shared" si="15"/>
        <v>6.5926702843400048E-2</v>
      </c>
      <c r="M87">
        <f t="shared" si="16"/>
        <v>5.6329019890519194E-2</v>
      </c>
      <c r="N87" s="40">
        <f t="shared" si="19"/>
        <v>6.1127861366959621E-2</v>
      </c>
      <c r="P87">
        <f t="shared" si="17"/>
        <v>61.127861366959621</v>
      </c>
      <c r="Q87" s="5">
        <v>35.1634815897607</v>
      </c>
      <c r="R87">
        <f t="shared" si="20"/>
        <v>1.7383904722551571</v>
      </c>
      <c r="W87">
        <v>0.40702190399169924</v>
      </c>
      <c r="X87">
        <v>0.37965660095214854</v>
      </c>
      <c r="AA87">
        <f t="shared" si="21"/>
        <v>0.3977642893791199</v>
      </c>
      <c r="AB87">
        <f t="shared" si="22"/>
        <v>0.37039898633956919</v>
      </c>
      <c r="AC87">
        <f t="shared" si="23"/>
        <v>0.38408163785934457</v>
      </c>
      <c r="AE87">
        <f t="shared" si="24"/>
        <v>1.0922742017991352E-2</v>
      </c>
      <c r="AF87">
        <f t="shared" si="18"/>
        <v>0.59260941451379023</v>
      </c>
      <c r="AG87">
        <f t="shared" si="25"/>
        <v>592.60941451379028</v>
      </c>
    </row>
    <row r="88" spans="1:33" x14ac:dyDescent="0.35">
      <c r="A88" s="13" t="s">
        <v>187</v>
      </c>
      <c r="B88" s="9" t="s">
        <v>188</v>
      </c>
      <c r="C88" s="10">
        <v>0</v>
      </c>
      <c r="D88" s="47">
        <v>82</v>
      </c>
      <c r="E88" s="47">
        <v>85</v>
      </c>
      <c r="F88" s="21"/>
      <c r="G88" s="4"/>
      <c r="H88">
        <v>0.27644662857055691</v>
      </c>
      <c r="I88">
        <v>0.27872686386108403</v>
      </c>
      <c r="L88">
        <f t="shared" si="15"/>
        <v>0.27213838897773873</v>
      </c>
      <c r="M88">
        <f t="shared" si="16"/>
        <v>0.27441862426826585</v>
      </c>
      <c r="N88" s="40">
        <f t="shared" si="19"/>
        <v>0.27327850662300229</v>
      </c>
      <c r="P88">
        <f t="shared" si="17"/>
        <v>273.27850662300227</v>
      </c>
      <c r="Q88" s="5">
        <v>49.011797989313855</v>
      </c>
      <c r="R88">
        <f t="shared" si="20"/>
        <v>5.5757698724414428</v>
      </c>
      <c r="W88">
        <v>0.58288383483886719</v>
      </c>
      <c r="X88">
        <v>0.62574882507324225</v>
      </c>
      <c r="AA88">
        <f t="shared" si="21"/>
        <v>0.57362622022628784</v>
      </c>
      <c r="AB88">
        <f t="shared" si="22"/>
        <v>0.61649121046066291</v>
      </c>
      <c r="AC88">
        <f t="shared" si="23"/>
        <v>0.59505871534347543</v>
      </c>
      <c r="AE88">
        <f t="shared" si="24"/>
        <v>1.2141132130537576E-2</v>
      </c>
      <c r="AF88">
        <f t="shared" si="18"/>
        <v>0.61744064362792273</v>
      </c>
      <c r="AG88">
        <f t="shared" si="25"/>
        <v>617.44064362792278</v>
      </c>
    </row>
    <row r="89" spans="1:33" x14ac:dyDescent="0.35">
      <c r="A89" s="13" t="s">
        <v>189</v>
      </c>
      <c r="B89" s="9" t="s">
        <v>190</v>
      </c>
      <c r="C89" s="10">
        <v>0</v>
      </c>
      <c r="D89" s="47">
        <v>83</v>
      </c>
      <c r="E89" s="47">
        <v>86</v>
      </c>
      <c r="F89" s="21"/>
      <c r="G89" s="4"/>
      <c r="H89">
        <v>4.7728681564331056E-2</v>
      </c>
      <c r="I89">
        <v>5.5726122856140148E-2</v>
      </c>
      <c r="L89">
        <f t="shared" si="15"/>
        <v>4.342044197151286E-2</v>
      </c>
      <c r="M89">
        <f t="shared" si="16"/>
        <v>5.1417883263321952E-2</v>
      </c>
      <c r="N89" s="40">
        <f t="shared" si="19"/>
        <v>4.741916261741741E-2</v>
      </c>
      <c r="P89">
        <f t="shared" si="17"/>
        <v>47.419162617417413</v>
      </c>
      <c r="Q89" s="5">
        <v>40.216216320560996</v>
      </c>
      <c r="R89">
        <f t="shared" si="20"/>
        <v>1.1791055190135784</v>
      </c>
      <c r="W89">
        <v>1.3449871063232401</v>
      </c>
      <c r="X89">
        <v>1.1773395538330091</v>
      </c>
      <c r="AA89">
        <f t="shared" si="21"/>
        <v>1.3357294917106608</v>
      </c>
      <c r="AB89">
        <f t="shared" si="22"/>
        <v>1.1680819392204298</v>
      </c>
      <c r="AC89">
        <f t="shared" si="23"/>
        <v>1.2519057154655453</v>
      </c>
      <c r="AE89">
        <f t="shared" si="24"/>
        <v>3.1129375908630529E-2</v>
      </c>
      <c r="AF89">
        <f t="shared" si="18"/>
        <v>1.0044278875932173</v>
      </c>
      <c r="AG89">
        <f t="shared" si="25"/>
        <v>1004.4278875932173</v>
      </c>
    </row>
    <row r="90" spans="1:33" x14ac:dyDescent="0.35">
      <c r="A90" s="14" t="s">
        <v>191</v>
      </c>
      <c r="B90" s="15" t="s">
        <v>192</v>
      </c>
      <c r="C90" s="10">
        <v>0</v>
      </c>
      <c r="D90" s="47"/>
      <c r="E90" s="47"/>
      <c r="F90" s="21"/>
      <c r="G90" s="4"/>
      <c r="N90" s="40"/>
      <c r="Q90" s="5"/>
      <c r="AF90">
        <f t="shared" si="18"/>
        <v>0.37</v>
      </c>
      <c r="AG90">
        <f t="shared" si="25"/>
        <v>370</v>
      </c>
    </row>
    <row r="91" spans="1:33" x14ac:dyDescent="0.35">
      <c r="A91" s="13" t="s">
        <v>193</v>
      </c>
      <c r="B91" s="9" t="s">
        <v>194</v>
      </c>
      <c r="C91" s="10">
        <v>0</v>
      </c>
      <c r="D91" s="47"/>
      <c r="E91" s="47"/>
      <c r="F91" s="21"/>
      <c r="G91" s="4"/>
      <c r="N91" s="40"/>
      <c r="AF91">
        <f t="shared" si="18"/>
        <v>0.37</v>
      </c>
      <c r="AG91">
        <f t="shared" si="25"/>
        <v>370</v>
      </c>
    </row>
    <row r="92" spans="1:33" x14ac:dyDescent="0.35">
      <c r="A92" s="13" t="s">
        <v>195</v>
      </c>
      <c r="B92" s="9" t="s">
        <v>196</v>
      </c>
      <c r="C92" s="10">
        <v>0</v>
      </c>
      <c r="D92" s="47">
        <v>10</v>
      </c>
      <c r="E92" s="47">
        <v>20</v>
      </c>
      <c r="F92" s="21"/>
      <c r="G92" s="4"/>
      <c r="H92">
        <v>0.25806169509887689</v>
      </c>
      <c r="I92">
        <v>1.4598346315324305E-4</v>
      </c>
      <c r="L92">
        <f t="shared" ref="L92:L103" si="26">H92-K$2</f>
        <v>0.25375345550605871</v>
      </c>
      <c r="M92">
        <f t="shared" ref="M92:M103" si="27">I92-K$2</f>
        <v>-4.1622561296649537E-3</v>
      </c>
      <c r="N92" s="40">
        <f t="shared" si="19"/>
        <v>0.12479559968819688</v>
      </c>
      <c r="P92">
        <f t="shared" ref="P92:P103" si="28">N92*1000</f>
        <v>124.79559968819689</v>
      </c>
      <c r="Q92" s="5">
        <v>47.081286657489798</v>
      </c>
      <c r="R92">
        <f t="shared" si="20"/>
        <v>2.650641232387478</v>
      </c>
      <c r="W92">
        <v>0.86636505126953123</v>
      </c>
      <c r="X92" s="23">
        <v>1.4902874827384932E-4</v>
      </c>
      <c r="AA92">
        <f t="shared" si="21"/>
        <v>0.85710743665695188</v>
      </c>
      <c r="AB92" s="23">
        <f t="shared" si="22"/>
        <v>-9.1085858643054924E-3</v>
      </c>
      <c r="AC92">
        <v>0.85710743665695188</v>
      </c>
      <c r="AE92">
        <f t="shared" si="24"/>
        <v>1.820484310236244E-2</v>
      </c>
      <c r="AF92">
        <f t="shared" si="18"/>
        <v>0.74102125616966341</v>
      </c>
      <c r="AG92">
        <f t="shared" si="25"/>
        <v>741.02125616966339</v>
      </c>
    </row>
    <row r="93" spans="1:33" x14ac:dyDescent="0.35">
      <c r="A93" s="13" t="s">
        <v>197</v>
      </c>
      <c r="B93" s="9" t="s">
        <v>198</v>
      </c>
      <c r="C93" s="10">
        <v>0</v>
      </c>
      <c r="D93" s="47">
        <v>21</v>
      </c>
      <c r="E93" s="47">
        <v>31</v>
      </c>
      <c r="F93" s="21"/>
      <c r="G93" s="4"/>
      <c r="H93">
        <v>0.16720399856567389</v>
      </c>
      <c r="I93">
        <v>0.18827991485595721</v>
      </c>
      <c r="L93">
        <f t="shared" si="26"/>
        <v>0.16289575897285569</v>
      </c>
      <c r="M93">
        <f t="shared" si="27"/>
        <v>0.18397167526313901</v>
      </c>
      <c r="N93" s="40">
        <f t="shared" si="19"/>
        <v>0.17343371711799735</v>
      </c>
      <c r="P93">
        <f t="shared" si="28"/>
        <v>173.43371711799736</v>
      </c>
      <c r="Q93" s="5">
        <v>43.671812443540531</v>
      </c>
      <c r="R93">
        <f t="shared" si="20"/>
        <v>3.9712965277595167</v>
      </c>
      <c r="W93">
        <v>0.75812416076660172</v>
      </c>
      <c r="X93">
        <v>0.5415594100952148</v>
      </c>
      <c r="AA93">
        <f t="shared" si="21"/>
        <v>0.74886654615402237</v>
      </c>
      <c r="AB93">
        <f t="shared" si="22"/>
        <v>0.53230179548263545</v>
      </c>
      <c r="AC93">
        <f t="shared" si="23"/>
        <v>0.64058417081832886</v>
      </c>
      <c r="AE93">
        <f t="shared" si="24"/>
        <v>1.4668137981369199E-2</v>
      </c>
      <c r="AF93">
        <f t="shared" si="18"/>
        <v>0.66894193258997747</v>
      </c>
      <c r="AG93">
        <f t="shared" si="25"/>
        <v>668.94193258997745</v>
      </c>
    </row>
    <row r="94" spans="1:33" x14ac:dyDescent="0.35">
      <c r="A94" s="13" t="s">
        <v>199</v>
      </c>
      <c r="B94" s="9" t="s">
        <v>200</v>
      </c>
      <c r="C94" s="10">
        <v>0</v>
      </c>
      <c r="D94" s="47">
        <v>22</v>
      </c>
      <c r="E94" s="47">
        <v>32</v>
      </c>
      <c r="F94" s="21"/>
      <c r="G94" s="4"/>
      <c r="H94">
        <v>0.47785224914550806</v>
      </c>
      <c r="I94">
        <v>0.22966079711914067</v>
      </c>
      <c r="L94">
        <f t="shared" si="26"/>
        <v>0.47354400955268988</v>
      </c>
      <c r="M94">
        <f t="shared" si="27"/>
        <v>0.22535255752632247</v>
      </c>
      <c r="N94" s="40">
        <f t="shared" si="19"/>
        <v>0.34944828353950619</v>
      </c>
      <c r="P94">
        <f t="shared" si="28"/>
        <v>349.44828353950618</v>
      </c>
      <c r="Q94" s="5">
        <v>46.833452141995842</v>
      </c>
      <c r="R94">
        <f t="shared" si="20"/>
        <v>7.4615102572409731</v>
      </c>
      <c r="W94">
        <v>0.14443321228027506</v>
      </c>
      <c r="X94">
        <v>0.43730602264404289</v>
      </c>
      <c r="AA94">
        <f t="shared" si="21"/>
        <v>0.13517559766769571</v>
      </c>
      <c r="AB94">
        <f t="shared" si="22"/>
        <v>0.42804840803146355</v>
      </c>
      <c r="AC94">
        <f t="shared" si="23"/>
        <v>0.28161200284957966</v>
      </c>
      <c r="AE94">
        <f t="shared" si="24"/>
        <v>6.013052422352963E-3</v>
      </c>
      <c r="AF94">
        <f t="shared" si="18"/>
        <v>0.49254817306642545</v>
      </c>
      <c r="AG94">
        <f t="shared" si="25"/>
        <v>492.54817306642548</v>
      </c>
    </row>
    <row r="95" spans="1:33" x14ac:dyDescent="0.35">
      <c r="A95" s="13" t="s">
        <v>201</v>
      </c>
      <c r="B95" s="9" t="s">
        <v>202</v>
      </c>
      <c r="C95" s="10">
        <v>0</v>
      </c>
      <c r="D95" s="47">
        <v>23</v>
      </c>
      <c r="E95" s="47">
        <v>33</v>
      </c>
      <c r="F95" s="21"/>
      <c r="G95" s="4"/>
      <c r="H95">
        <v>0.1693123817443849</v>
      </c>
      <c r="I95">
        <v>0.151901912689209</v>
      </c>
      <c r="L95">
        <f t="shared" si="26"/>
        <v>0.1650041421515667</v>
      </c>
      <c r="M95">
        <f t="shared" si="27"/>
        <v>0.14759367309639079</v>
      </c>
      <c r="N95" s="40">
        <f t="shared" si="19"/>
        <v>0.15629890762397874</v>
      </c>
      <c r="P95">
        <f t="shared" si="28"/>
        <v>156.29890762397875</v>
      </c>
      <c r="Q95" s="5">
        <v>44.855372821411926</v>
      </c>
      <c r="R95">
        <f t="shared" si="20"/>
        <v>3.4845080487073496</v>
      </c>
      <c r="W95">
        <v>0.41093521118164072</v>
      </c>
      <c r="X95">
        <v>0.72485504150390634</v>
      </c>
      <c r="AA95">
        <f t="shared" si="21"/>
        <v>0.40167759656906138</v>
      </c>
      <c r="AB95">
        <f t="shared" si="22"/>
        <v>0.71559742689132699</v>
      </c>
      <c r="AC95">
        <f t="shared" si="23"/>
        <v>0.55863751173019416</v>
      </c>
      <c r="AE95">
        <f t="shared" si="24"/>
        <v>1.2454193925761461E-2</v>
      </c>
      <c r="AF95">
        <f t="shared" si="18"/>
        <v>0.62382095571683183</v>
      </c>
      <c r="AG95">
        <f t="shared" si="25"/>
        <v>623.8209557168318</v>
      </c>
    </row>
    <row r="96" spans="1:33" x14ac:dyDescent="0.35">
      <c r="A96" s="13" t="s">
        <v>203</v>
      </c>
      <c r="B96" s="9" t="s">
        <v>204</v>
      </c>
      <c r="C96" s="10">
        <v>0</v>
      </c>
      <c r="D96" s="47">
        <v>24</v>
      </c>
      <c r="E96" s="47">
        <v>34</v>
      </c>
      <c r="F96" s="21"/>
      <c r="G96" s="4"/>
      <c r="H96">
        <v>0.22123756408691389</v>
      </c>
      <c r="I96">
        <v>0.20413098335266117</v>
      </c>
      <c r="L96">
        <f t="shared" si="26"/>
        <v>0.21692932449409569</v>
      </c>
      <c r="M96">
        <f t="shared" si="27"/>
        <v>0.19982274375984296</v>
      </c>
      <c r="N96" s="40">
        <f t="shared" si="19"/>
        <v>0.20837603412696931</v>
      </c>
      <c r="P96">
        <f t="shared" si="28"/>
        <v>208.3760341269693</v>
      </c>
      <c r="Q96" s="5">
        <v>45.914082813394607</v>
      </c>
      <c r="R96">
        <f t="shared" si="20"/>
        <v>4.5383904318389074</v>
      </c>
      <c r="W96">
        <v>0.49515228271484402</v>
      </c>
      <c r="X96">
        <v>0.51849670410156268</v>
      </c>
      <c r="AA96">
        <f t="shared" si="21"/>
        <v>0.48589466810226467</v>
      </c>
      <c r="AB96">
        <f t="shared" si="22"/>
        <v>0.50923908948898333</v>
      </c>
      <c r="AC96">
        <f t="shared" si="23"/>
        <v>0.497566878795624</v>
      </c>
      <c r="AE96">
        <f t="shared" si="24"/>
        <v>1.083691208246172E-2</v>
      </c>
      <c r="AF96">
        <f t="shared" si="18"/>
        <v>0.59086016952891951</v>
      </c>
      <c r="AG96">
        <f t="shared" si="25"/>
        <v>590.86016952891953</v>
      </c>
    </row>
    <row r="97" spans="1:33" x14ac:dyDescent="0.35">
      <c r="A97" s="13" t="s">
        <v>205</v>
      </c>
      <c r="B97" s="9" t="s">
        <v>206</v>
      </c>
      <c r="C97" s="10">
        <v>0</v>
      </c>
      <c r="D97" s="47">
        <v>25</v>
      </c>
      <c r="E97" s="20" t="s">
        <v>280</v>
      </c>
      <c r="F97" s="21"/>
      <c r="G97" s="4"/>
      <c r="H97">
        <v>0.32413988113403336</v>
      </c>
      <c r="I97" s="20">
        <v>7.9497052356600835E-4</v>
      </c>
      <c r="L97">
        <f t="shared" si="26"/>
        <v>0.31983164154121518</v>
      </c>
      <c r="M97">
        <f t="shared" si="27"/>
        <v>-3.5132690692521885E-3</v>
      </c>
      <c r="N97" s="40">
        <f t="shared" si="19"/>
        <v>0.15815918623598149</v>
      </c>
      <c r="P97">
        <f t="shared" si="28"/>
        <v>158.15918623598148</v>
      </c>
      <c r="Q97" s="5">
        <v>67.557580001010649</v>
      </c>
      <c r="R97">
        <f t="shared" si="20"/>
        <v>2.3411020085920105</v>
      </c>
      <c r="W97">
        <v>0.81178245544433592</v>
      </c>
      <c r="X97" s="20">
        <v>-1.6016960144043003E-2</v>
      </c>
      <c r="AA97">
        <f t="shared" si="21"/>
        <v>0.80252484083175657</v>
      </c>
      <c r="AB97" s="23">
        <f t="shared" si="22"/>
        <v>-2.5274574756622346E-2</v>
      </c>
      <c r="AC97">
        <v>0.80252484083175657</v>
      </c>
      <c r="AE97">
        <f t="shared" si="24"/>
        <v>1.1879123568661739E-2</v>
      </c>
      <c r="AF97">
        <f t="shared" si="18"/>
        <v>0.61210081481381096</v>
      </c>
      <c r="AG97">
        <f t="shared" si="25"/>
        <v>612.10081481381098</v>
      </c>
    </row>
    <row r="98" spans="1:33" x14ac:dyDescent="0.35">
      <c r="A98" s="13" t="s">
        <v>207</v>
      </c>
      <c r="B98" s="9" t="s">
        <v>208</v>
      </c>
      <c r="C98" s="10">
        <v>0</v>
      </c>
      <c r="D98" s="47">
        <v>26</v>
      </c>
      <c r="E98" s="47">
        <v>36</v>
      </c>
      <c r="F98" s="21"/>
      <c r="G98" s="4"/>
      <c r="H98">
        <v>0.14871988296508801</v>
      </c>
      <c r="I98">
        <v>0.1547759056091309</v>
      </c>
      <c r="L98">
        <f t="shared" si="26"/>
        <v>0.1444116433722698</v>
      </c>
      <c r="M98">
        <f t="shared" si="27"/>
        <v>0.1504676660163127</v>
      </c>
      <c r="N98" s="40">
        <f t="shared" si="19"/>
        <v>0.14743965469429127</v>
      </c>
      <c r="P98">
        <f t="shared" si="28"/>
        <v>147.43965469429128</v>
      </c>
      <c r="Q98" s="5">
        <v>37.28195508759687</v>
      </c>
      <c r="R98">
        <f t="shared" si="20"/>
        <v>3.9547189611668774</v>
      </c>
      <c r="W98">
        <v>0.48978099822998045</v>
      </c>
      <c r="X98">
        <v>0.46668624877929688</v>
      </c>
      <c r="AA98">
        <f t="shared" si="21"/>
        <v>0.4805233836174011</v>
      </c>
      <c r="AB98">
        <f t="shared" si="22"/>
        <v>0.45742863416671753</v>
      </c>
      <c r="AC98">
        <f t="shared" si="23"/>
        <v>0.46897600889205932</v>
      </c>
      <c r="AE98">
        <f t="shared" si="24"/>
        <v>1.2579168871111063E-2</v>
      </c>
      <c r="AF98">
        <f t="shared" ref="AF98:AF129" si="29">AE98*0.509*40.04+0.37</f>
        <v>0.6263679900940371</v>
      </c>
      <c r="AG98">
        <f t="shared" si="25"/>
        <v>626.36799009403705</v>
      </c>
    </row>
    <row r="99" spans="1:33" x14ac:dyDescent="0.35">
      <c r="A99" s="13" t="s">
        <v>209</v>
      </c>
      <c r="B99" s="9" t="s">
        <v>210</v>
      </c>
      <c r="C99" s="10">
        <v>0</v>
      </c>
      <c r="D99" s="47">
        <v>27</v>
      </c>
      <c r="E99" s="47">
        <v>37</v>
      </c>
      <c r="F99" s="21"/>
      <c r="G99" s="4"/>
      <c r="H99">
        <v>0.2063124656677246</v>
      </c>
      <c r="I99">
        <v>0.22915744781494132</v>
      </c>
      <c r="L99">
        <f t="shared" si="26"/>
        <v>0.2020042260749064</v>
      </c>
      <c r="M99">
        <f t="shared" si="27"/>
        <v>0.22484920822212312</v>
      </c>
      <c r="N99" s="40">
        <f t="shared" si="19"/>
        <v>0.21342671714851474</v>
      </c>
      <c r="P99">
        <f t="shared" si="28"/>
        <v>213.42671714851474</v>
      </c>
      <c r="Q99" s="5">
        <v>35.54557625350764</v>
      </c>
      <c r="R99">
        <f t="shared" si="20"/>
        <v>6.0043116371605816</v>
      </c>
      <c r="W99">
        <v>0.81937713623046871</v>
      </c>
      <c r="X99">
        <v>1.2199638366699219</v>
      </c>
      <c r="AA99">
        <f t="shared" si="21"/>
        <v>0.81011952161788936</v>
      </c>
      <c r="AB99">
        <f t="shared" si="22"/>
        <v>1.2107062220573426</v>
      </c>
      <c r="AC99">
        <f t="shared" si="23"/>
        <v>1.010412871837616</v>
      </c>
      <c r="AE99">
        <f t="shared" si="24"/>
        <v>2.8425840240468975E-2</v>
      </c>
      <c r="AF99">
        <f t="shared" si="29"/>
        <v>0.94932885740324424</v>
      </c>
      <c r="AG99">
        <f t="shared" si="25"/>
        <v>949.32885740324423</v>
      </c>
    </row>
    <row r="100" spans="1:33" x14ac:dyDescent="0.35">
      <c r="A100" s="13" t="s">
        <v>211</v>
      </c>
      <c r="B100" s="9" t="s">
        <v>212</v>
      </c>
      <c r="C100" s="10">
        <v>0</v>
      </c>
      <c r="D100" s="47">
        <v>28</v>
      </c>
      <c r="E100" s="47">
        <v>38</v>
      </c>
      <c r="F100" s="21"/>
      <c r="G100" s="4"/>
      <c r="H100">
        <v>0.25520915985107412</v>
      </c>
      <c r="I100">
        <v>0.26132297515869141</v>
      </c>
      <c r="L100">
        <f t="shared" si="26"/>
        <v>0.25090092025825594</v>
      </c>
      <c r="M100">
        <f t="shared" si="27"/>
        <v>0.25701473556587323</v>
      </c>
      <c r="N100" s="40">
        <f t="shared" si="19"/>
        <v>0.25395782791206456</v>
      </c>
      <c r="P100">
        <f t="shared" si="28"/>
        <v>253.95782791206457</v>
      </c>
      <c r="Q100" s="5">
        <v>41.606954907630481</v>
      </c>
      <c r="R100">
        <f t="shared" si="20"/>
        <v>6.1037350240089339</v>
      </c>
      <c r="W100">
        <v>0.99145069122314489</v>
      </c>
      <c r="X100">
        <v>0.98321685791015645</v>
      </c>
      <c r="AA100">
        <f t="shared" si="21"/>
        <v>0.98219307661056554</v>
      </c>
      <c r="AB100">
        <f t="shared" si="22"/>
        <v>0.9739592432975771</v>
      </c>
      <c r="AC100">
        <f t="shared" si="23"/>
        <v>0.97807615995407127</v>
      </c>
      <c r="AE100">
        <f t="shared" si="24"/>
        <v>2.3507516042100395E-2</v>
      </c>
      <c r="AF100">
        <f t="shared" si="29"/>
        <v>0.8490916396437812</v>
      </c>
      <c r="AG100">
        <f t="shared" si="25"/>
        <v>849.09163964378115</v>
      </c>
    </row>
    <row r="101" spans="1:33" x14ac:dyDescent="0.35">
      <c r="A101" s="13" t="s">
        <v>213</v>
      </c>
      <c r="B101" s="9" t="s">
        <v>214</v>
      </c>
      <c r="C101" s="10">
        <v>0</v>
      </c>
      <c r="D101" s="47">
        <v>29</v>
      </c>
      <c r="E101" s="47">
        <v>39</v>
      </c>
      <c r="F101" s="21"/>
      <c r="G101" s="4"/>
      <c r="H101">
        <v>0.19638323783874517</v>
      </c>
      <c r="I101">
        <v>4.6714019775390622E-2</v>
      </c>
      <c r="L101">
        <f t="shared" si="26"/>
        <v>0.19207499824592697</v>
      </c>
      <c r="M101">
        <f t="shared" si="27"/>
        <v>4.2405780182572426E-2</v>
      </c>
      <c r="N101" s="40">
        <f t="shared" si="19"/>
        <v>0.1172403892142497</v>
      </c>
      <c r="P101">
        <f t="shared" si="28"/>
        <v>117.2403892142497</v>
      </c>
      <c r="Q101" s="5">
        <v>33.04942409175225</v>
      </c>
      <c r="R101">
        <f t="shared" si="20"/>
        <v>3.5474260879331929</v>
      </c>
      <c r="W101">
        <v>0.82899322509765638</v>
      </c>
      <c r="X101">
        <v>0.69814224243164069</v>
      </c>
      <c r="AA101">
        <f t="shared" si="21"/>
        <v>0.81973561048507704</v>
      </c>
      <c r="AB101">
        <f t="shared" si="22"/>
        <v>0.68888462781906135</v>
      </c>
      <c r="AC101">
        <f t="shared" si="23"/>
        <v>0.75431011915206914</v>
      </c>
      <c r="AE101">
        <f t="shared" si="24"/>
        <v>2.282369934973582E-2</v>
      </c>
      <c r="AF101">
        <f t="shared" si="29"/>
        <v>0.83515520927938192</v>
      </c>
      <c r="AG101">
        <f t="shared" si="25"/>
        <v>835.15520927938189</v>
      </c>
    </row>
    <row r="102" spans="1:33" x14ac:dyDescent="0.35">
      <c r="A102" s="13" t="s">
        <v>215</v>
      </c>
      <c r="B102" s="9" t="s">
        <v>216</v>
      </c>
      <c r="C102" s="10">
        <v>0</v>
      </c>
      <c r="D102" s="47">
        <v>30</v>
      </c>
      <c r="E102" s="47">
        <v>40</v>
      </c>
      <c r="F102" s="21"/>
      <c r="G102" s="4"/>
      <c r="H102">
        <v>0.1442914962768555</v>
      </c>
      <c r="I102" s="23">
        <v>-3.1442748149856792E-5</v>
      </c>
      <c r="L102">
        <f t="shared" si="26"/>
        <v>0.1399832566840373</v>
      </c>
      <c r="M102">
        <f t="shared" si="27"/>
        <v>-4.3396823409680534E-3</v>
      </c>
      <c r="N102" s="40">
        <f t="shared" si="19"/>
        <v>6.7821787171534628E-2</v>
      </c>
      <c r="P102">
        <f t="shared" si="28"/>
        <v>67.821787171534623</v>
      </c>
      <c r="Q102" s="5">
        <v>39.983560892217703</v>
      </c>
      <c r="R102">
        <f t="shared" si="20"/>
        <v>1.6962417968314394</v>
      </c>
      <c r="W102">
        <v>0.76567821502685551</v>
      </c>
      <c r="X102" s="23">
        <v>-1.5104273334146101E-4</v>
      </c>
      <c r="AA102">
        <f t="shared" si="21"/>
        <v>0.75642060041427617</v>
      </c>
      <c r="AB102" s="23">
        <f t="shared" si="22"/>
        <v>-9.4086573459208032E-3</v>
      </c>
      <c r="AC102">
        <v>0.75642060041427617</v>
      </c>
      <c r="AE102">
        <f t="shared" si="24"/>
        <v>1.8918290005568363E-2</v>
      </c>
      <c r="AF102">
        <f t="shared" si="29"/>
        <v>0.75556156089788518</v>
      </c>
      <c r="AG102">
        <f t="shared" si="25"/>
        <v>755.56156089788522</v>
      </c>
    </row>
    <row r="103" spans="1:33" x14ac:dyDescent="0.35">
      <c r="A103" s="14" t="s">
        <v>217</v>
      </c>
      <c r="B103" s="15" t="s">
        <v>218</v>
      </c>
      <c r="C103" s="10">
        <v>0</v>
      </c>
      <c r="D103" s="47">
        <v>41</v>
      </c>
      <c r="E103" s="20" t="s">
        <v>282</v>
      </c>
      <c r="F103" s="21"/>
      <c r="G103" s="4"/>
      <c r="H103">
        <v>6.5422105789184559E-2</v>
      </c>
      <c r="I103" s="20">
        <v>4.51962947845459E-3</v>
      </c>
      <c r="L103">
        <f t="shared" si="26"/>
        <v>6.1113866196366363E-2</v>
      </c>
      <c r="M103">
        <f t="shared" si="27"/>
        <v>2.1138988563639341E-4</v>
      </c>
      <c r="N103" s="40">
        <f t="shared" si="19"/>
        <v>3.066262804100138E-2</v>
      </c>
      <c r="P103">
        <f t="shared" si="28"/>
        <v>30.66262804100138</v>
      </c>
      <c r="Q103" s="5">
        <v>37.25694084078409</v>
      </c>
      <c r="R103">
        <f t="shared" si="20"/>
        <v>0.82300444827278718</v>
      </c>
      <c r="W103">
        <v>0.5884361267089846</v>
      </c>
      <c r="X103" s="20">
        <v>-8.8489395566284052E-4</v>
      </c>
      <c r="AA103">
        <f t="shared" si="21"/>
        <v>0.57917851209640525</v>
      </c>
      <c r="AB103" s="23">
        <f t="shared" si="22"/>
        <v>-1.0142508568242182E-2</v>
      </c>
      <c r="AC103">
        <v>0.57917851209640525</v>
      </c>
      <c r="AE103">
        <f t="shared" si="24"/>
        <v>1.5545519815260714E-2</v>
      </c>
      <c r="AF103">
        <f t="shared" si="29"/>
        <v>0.68682329022214683</v>
      </c>
      <c r="AG103">
        <f t="shared" si="25"/>
        <v>686.82329022214685</v>
      </c>
    </row>
    <row r="104" spans="1:33" x14ac:dyDescent="0.35">
      <c r="A104" s="33" t="s">
        <v>219</v>
      </c>
      <c r="B104" s="34" t="s">
        <v>220</v>
      </c>
      <c r="C104" s="35">
        <v>0</v>
      </c>
      <c r="D104" s="47"/>
      <c r="E104" s="47"/>
      <c r="F104" s="21">
        <v>2.6179999999999999</v>
      </c>
      <c r="G104" s="4"/>
      <c r="H104">
        <v>9.53711344719467E-2</v>
      </c>
      <c r="I104">
        <v>8.8435458471946726E-2</v>
      </c>
      <c r="N104" s="40">
        <v>9.1903296471946713E-2</v>
      </c>
      <c r="P104">
        <v>91.903296471946717</v>
      </c>
      <c r="Q104">
        <v>31.556168291614366</v>
      </c>
      <c r="R104">
        <v>2.9123718577825182</v>
      </c>
      <c r="S104">
        <v>0.82614048587446409</v>
      </c>
      <c r="T104">
        <v>111.24415041186089</v>
      </c>
      <c r="AC104">
        <v>1.4972178712176785</v>
      </c>
      <c r="AE104">
        <v>1.4972178712176785</v>
      </c>
      <c r="AF104">
        <v>1.3369690861028452</v>
      </c>
      <c r="AG104">
        <v>1336.969086102845</v>
      </c>
    </row>
    <row r="105" spans="1:33" x14ac:dyDescent="0.35">
      <c r="A105" s="33" t="s">
        <v>221</v>
      </c>
      <c r="B105" s="34" t="s">
        <v>222</v>
      </c>
      <c r="C105" s="35">
        <v>0</v>
      </c>
      <c r="D105" s="47"/>
      <c r="E105" s="47"/>
      <c r="F105" s="21">
        <v>7.367</v>
      </c>
      <c r="G105" s="4"/>
      <c r="H105">
        <v>5.0601377834876379E-2</v>
      </c>
      <c r="I105">
        <v>5.5418585489193595E-2</v>
      </c>
      <c r="N105" s="40">
        <v>5.3009981662034987E-2</v>
      </c>
      <c r="P105">
        <v>53.009981662034988</v>
      </c>
      <c r="Q105">
        <v>13.307888650234084</v>
      </c>
      <c r="R105">
        <v>3.9833502560229608</v>
      </c>
      <c r="S105">
        <v>0.98039215686274495</v>
      </c>
      <c r="T105">
        <v>54.070181295275695</v>
      </c>
      <c r="AC105">
        <v>0.64787606625671756</v>
      </c>
      <c r="AE105">
        <v>0.64787606625671756</v>
      </c>
      <c r="AF105">
        <v>1.3621895059937628</v>
      </c>
      <c r="AG105">
        <v>1362.1895059937629</v>
      </c>
    </row>
    <row r="106" spans="1:33" x14ac:dyDescent="0.35">
      <c r="A106" s="33" t="s">
        <v>223</v>
      </c>
      <c r="B106" s="34" t="s">
        <v>224</v>
      </c>
      <c r="C106" s="35">
        <v>0</v>
      </c>
      <c r="D106" s="47"/>
      <c r="E106" s="47"/>
      <c r="F106" s="21">
        <v>2.758</v>
      </c>
      <c r="G106" s="4"/>
      <c r="H106">
        <v>3.2956965055280042E-2</v>
      </c>
      <c r="I106">
        <v>3.2679783721946722E-2</v>
      </c>
      <c r="N106" s="40">
        <v>3.2818374388613382E-2</v>
      </c>
      <c r="P106">
        <v>32.818374388613385</v>
      </c>
      <c r="Q106">
        <v>27.238065567512859</v>
      </c>
      <c r="R106">
        <v>1.2048717008654324</v>
      </c>
      <c r="S106">
        <v>0.75122584835200468</v>
      </c>
      <c r="T106">
        <v>43.686428602807553</v>
      </c>
      <c r="AC106">
        <v>0.54737936404223242</v>
      </c>
      <c r="AE106">
        <v>0.54737936404223242</v>
      </c>
      <c r="AF106">
        <v>0.7795661076995638</v>
      </c>
      <c r="AG106">
        <v>779.56610769956376</v>
      </c>
    </row>
    <row r="107" spans="1:33" x14ac:dyDescent="0.35">
      <c r="A107" s="33" t="s">
        <v>225</v>
      </c>
      <c r="B107" s="34" t="s">
        <v>226</v>
      </c>
      <c r="C107" s="35">
        <v>0</v>
      </c>
      <c r="D107" s="47"/>
      <c r="E107" s="47"/>
      <c r="F107" s="21">
        <v>4.5570000000000004</v>
      </c>
      <c r="G107" s="4"/>
      <c r="H107">
        <v>1.6280924032131841E-2</v>
      </c>
      <c r="I107">
        <v>3.6345933626095471E-2</v>
      </c>
      <c r="N107" s="40">
        <v>2.6313428829113656E-2</v>
      </c>
      <c r="P107">
        <v>26.313428829113658</v>
      </c>
      <c r="Q107">
        <v>19.959450413153263</v>
      </c>
      <c r="R107">
        <v>1.3183443574064106</v>
      </c>
      <c r="S107">
        <v>0.9095521553273942</v>
      </c>
      <c r="T107">
        <v>28.93009342563991</v>
      </c>
      <c r="AC107">
        <v>7.3304818071413827E-2</v>
      </c>
      <c r="AE107">
        <v>7.3304818071413827E-2</v>
      </c>
      <c r="AF107">
        <v>0.44485068732380473</v>
      </c>
      <c r="AG107">
        <v>444.85068732380472</v>
      </c>
    </row>
    <row r="108" spans="1:33" x14ac:dyDescent="0.35">
      <c r="A108" s="33" t="s">
        <v>227</v>
      </c>
      <c r="B108" s="34" t="s">
        <v>228</v>
      </c>
      <c r="C108" s="35">
        <v>0</v>
      </c>
      <c r="D108" s="47"/>
      <c r="E108" s="47"/>
      <c r="F108" s="21">
        <v>2.23</v>
      </c>
      <c r="G108" s="4"/>
      <c r="H108">
        <v>2.6521100476384153E-2</v>
      </c>
      <c r="I108">
        <v>5.5085076764225957E-2</v>
      </c>
      <c r="N108" s="40">
        <v>4.0803088620305059E-2</v>
      </c>
      <c r="P108">
        <v>40.803088620305061</v>
      </c>
      <c r="Q108">
        <v>34.612372965780004</v>
      </c>
      <c r="R108">
        <v>1.1788584579463994</v>
      </c>
      <c r="S108">
        <v>0.77185591713689405</v>
      </c>
      <c r="T108">
        <v>52.863607979659172</v>
      </c>
      <c r="AC108">
        <v>0.68906398025861515</v>
      </c>
      <c r="AE108">
        <v>0.68906398025861515</v>
      </c>
      <c r="AF108">
        <v>0.77573271282462031</v>
      </c>
      <c r="AG108">
        <v>775.73271282462031</v>
      </c>
    </row>
    <row r="109" spans="1:33" x14ac:dyDescent="0.35">
      <c r="A109" s="33" t="s">
        <v>229</v>
      </c>
      <c r="B109" s="34" t="s">
        <v>230</v>
      </c>
      <c r="C109" s="35">
        <v>0</v>
      </c>
      <c r="D109" s="47"/>
      <c r="E109" s="47"/>
      <c r="F109" s="21"/>
      <c r="G109" s="4"/>
      <c r="N109" s="40"/>
    </row>
    <row r="110" spans="1:33" x14ac:dyDescent="0.35">
      <c r="A110" s="33" t="s">
        <v>231</v>
      </c>
      <c r="B110" s="34" t="s">
        <v>232</v>
      </c>
      <c r="C110" s="35">
        <v>0</v>
      </c>
      <c r="D110" s="47"/>
      <c r="E110" s="47"/>
      <c r="F110" s="21">
        <v>1.8879999999999999</v>
      </c>
      <c r="G110" s="4"/>
      <c r="H110">
        <v>7.1464883638613377E-2</v>
      </c>
      <c r="I110">
        <v>8.147772880528005E-2</v>
      </c>
      <c r="N110" s="40">
        <v>7.6471306221946714E-2</v>
      </c>
      <c r="P110">
        <v>76.471306221946719</v>
      </c>
      <c r="Q110">
        <v>35.99280673820671</v>
      </c>
      <c r="R110">
        <v>2.1246274784336752</v>
      </c>
      <c r="S110">
        <v>0.67954419121734266</v>
      </c>
      <c r="T110">
        <v>112.53323508652942</v>
      </c>
      <c r="AC110">
        <v>1.7122923150348164</v>
      </c>
      <c r="AE110">
        <v>1.7122923150348164</v>
      </c>
      <c r="AF110">
        <v>1.3395585581715506</v>
      </c>
      <c r="AG110">
        <v>1339.5585581715507</v>
      </c>
    </row>
    <row r="111" spans="1:33" x14ac:dyDescent="0.35">
      <c r="A111" s="33" t="s">
        <v>233</v>
      </c>
      <c r="B111" s="34" t="s">
        <v>234</v>
      </c>
      <c r="C111" s="35">
        <v>0</v>
      </c>
      <c r="D111" s="47"/>
      <c r="E111" s="47"/>
      <c r="F111" s="21"/>
      <c r="G111" s="4"/>
      <c r="N111" s="40"/>
    </row>
    <row r="112" spans="1:33" x14ac:dyDescent="0.35">
      <c r="A112" s="33" t="s">
        <v>235</v>
      </c>
      <c r="B112" s="34" t="s">
        <v>236</v>
      </c>
      <c r="C112" s="35">
        <v>0</v>
      </c>
      <c r="D112" s="47"/>
      <c r="E112" s="47"/>
      <c r="F112" s="21">
        <v>4.1520000000000001</v>
      </c>
      <c r="G112" s="4"/>
      <c r="H112">
        <v>0.10339996603627999</v>
      </c>
      <c r="I112">
        <v>0.12647276508311425</v>
      </c>
      <c r="N112" s="40">
        <v>0.11493636555969712</v>
      </c>
      <c r="P112">
        <v>114.93636555969712</v>
      </c>
      <c r="Q112">
        <v>21.386533941449102</v>
      </c>
      <c r="R112">
        <v>5.3742399714869036</v>
      </c>
      <c r="S112">
        <v>0.88796888924896666</v>
      </c>
      <c r="T112">
        <v>129.4373788893763</v>
      </c>
      <c r="AC112">
        <v>1.0764131805073334</v>
      </c>
      <c r="AE112">
        <v>1.0764131805073334</v>
      </c>
      <c r="AF112">
        <v>1.3957710850923415</v>
      </c>
      <c r="AG112">
        <v>1395.7710850923415</v>
      </c>
    </row>
    <row r="113" spans="1:33" x14ac:dyDescent="0.35">
      <c r="A113" s="33" t="s">
        <v>237</v>
      </c>
      <c r="B113" s="34" t="s">
        <v>238</v>
      </c>
      <c r="C113" s="35">
        <v>0</v>
      </c>
      <c r="D113" s="47"/>
      <c r="E113" s="47"/>
      <c r="F113" s="21">
        <v>5.4210000000000003</v>
      </c>
      <c r="G113" s="4"/>
      <c r="H113">
        <v>8.10065407305956E-2</v>
      </c>
      <c r="I113">
        <v>8.6379939193526906E-2</v>
      </c>
      <c r="N113" s="40">
        <v>8.3693239962061253E-2</v>
      </c>
      <c r="P113">
        <v>83.693239962061256</v>
      </c>
      <c r="Q113">
        <v>17.119748782983635</v>
      </c>
      <c r="R113">
        <v>4.8886955657462146</v>
      </c>
      <c r="S113">
        <v>0.92806158152554286</v>
      </c>
      <c r="T113">
        <v>90.180696656451119</v>
      </c>
      <c r="AC113">
        <v>1.0725584527622778</v>
      </c>
      <c r="AE113">
        <v>1.0725584527622778</v>
      </c>
      <c r="AF113">
        <v>1.6468369247371983</v>
      </c>
      <c r="AG113">
        <v>1646.8369247371984</v>
      </c>
    </row>
    <row r="114" spans="1:33" x14ac:dyDescent="0.35">
      <c r="A114" s="33" t="s">
        <v>239</v>
      </c>
      <c r="B114" s="34" t="s">
        <v>240</v>
      </c>
      <c r="C114" s="35">
        <v>0</v>
      </c>
      <c r="D114" s="47"/>
      <c r="E114" s="47"/>
      <c r="F114" s="21">
        <v>6.3929999999999998</v>
      </c>
      <c r="G114" s="4"/>
      <c r="H114">
        <v>7.1623052595710765E-2</v>
      </c>
      <c r="I114">
        <v>7.5836405512377414E-2</v>
      </c>
      <c r="N114" s="40">
        <v>7.3729729054044096E-2</v>
      </c>
      <c r="P114">
        <v>73.7297290540441</v>
      </c>
      <c r="Q114">
        <v>14.590278561280547</v>
      </c>
      <c r="R114">
        <v>5.0533462225804859</v>
      </c>
      <c r="S114">
        <v>0.93275650842266544</v>
      </c>
      <c r="T114">
        <v>79.044990185835843</v>
      </c>
      <c r="AC114">
        <v>1.3086495213442999</v>
      </c>
      <c r="AE114">
        <v>1.3086495213442999</v>
      </c>
      <c r="AF114">
        <v>2.1979807507995721</v>
      </c>
      <c r="AG114">
        <v>2197.980750799572</v>
      </c>
    </row>
    <row r="115" spans="1:33" x14ac:dyDescent="0.35">
      <c r="A115" s="33" t="s">
        <v>241</v>
      </c>
      <c r="B115" s="34" t="s">
        <v>242</v>
      </c>
      <c r="C115" s="35">
        <v>0</v>
      </c>
      <c r="D115" s="47"/>
      <c r="E115" s="47"/>
      <c r="F115" s="21">
        <v>2.0150000000000001</v>
      </c>
      <c r="G115" s="4"/>
      <c r="H115">
        <v>0.11338913458333331</v>
      </c>
      <c r="I115">
        <v>0.12134782466666666</v>
      </c>
      <c r="N115" s="40">
        <v>0.11736847962499999</v>
      </c>
      <c r="P115">
        <v>117.36847962499999</v>
      </c>
      <c r="Q115">
        <v>38.365946213874075</v>
      </c>
      <c r="R115">
        <v>3.0591837607945309</v>
      </c>
      <c r="S115">
        <v>0.77307381620956261</v>
      </c>
      <c r="T115">
        <v>151.82053403446804</v>
      </c>
      <c r="AC115">
        <v>1.6410748534136963</v>
      </c>
      <c r="AE115">
        <v>1.6410748534136963</v>
      </c>
      <c r="AF115">
        <v>1.2417547617116651</v>
      </c>
      <c r="AG115">
        <v>1241.7547617116652</v>
      </c>
    </row>
    <row r="116" spans="1:33" x14ac:dyDescent="0.35">
      <c r="A116" s="33" t="s">
        <v>243</v>
      </c>
      <c r="B116" s="34" t="s">
        <v>244</v>
      </c>
      <c r="C116" s="35">
        <v>0</v>
      </c>
      <c r="D116" s="47"/>
      <c r="E116" s="47"/>
      <c r="F116" s="21">
        <v>8.1539999999999999</v>
      </c>
      <c r="G116" s="4"/>
      <c r="H116">
        <v>3.5971726345710754E-2</v>
      </c>
      <c r="I116">
        <v>3.8872942679044079E-2</v>
      </c>
      <c r="N116" s="40">
        <v>3.742233451237742E-2</v>
      </c>
      <c r="P116">
        <v>37.422334512377418</v>
      </c>
      <c r="Q116">
        <v>11.99508074344822</v>
      </c>
      <c r="R116">
        <v>3.1198068035363336</v>
      </c>
      <c r="S116">
        <v>0.97807888382076791</v>
      </c>
      <c r="T116">
        <v>38.261059646018317</v>
      </c>
      <c r="AC116">
        <v>1.0605266146594237</v>
      </c>
      <c r="AE116">
        <v>1.0605266146594237</v>
      </c>
      <c r="AF116">
        <v>2.171898182981884</v>
      </c>
      <c r="AG116">
        <v>2171.898182981884</v>
      </c>
    </row>
    <row r="117" spans="1:33" x14ac:dyDescent="0.35">
      <c r="A117" s="33" t="s">
        <v>245</v>
      </c>
      <c r="B117" s="34" t="s">
        <v>246</v>
      </c>
      <c r="C117" s="35">
        <v>0</v>
      </c>
      <c r="D117" s="47"/>
      <c r="E117" s="47"/>
      <c r="F117" s="21">
        <v>1.73</v>
      </c>
      <c r="G117" s="4"/>
      <c r="H117">
        <v>4.4112590221946711E-2</v>
      </c>
      <c r="I117">
        <v>4.2003797805280053E-2</v>
      </c>
      <c r="N117" s="40">
        <v>4.3058194013613382E-2</v>
      </c>
      <c r="P117">
        <v>43.058194013613381</v>
      </c>
      <c r="Q117">
        <v>42.109014301510854</v>
      </c>
      <c r="R117">
        <v>1.0225410099914989</v>
      </c>
      <c r="S117">
        <v>0.72848594741613781</v>
      </c>
      <c r="T117">
        <v>59.106416762514385</v>
      </c>
      <c r="AC117">
        <v>0.16850746270890032</v>
      </c>
      <c r="AE117">
        <v>0.16850746270890032</v>
      </c>
      <c r="AF117">
        <v>0.45155599958013609</v>
      </c>
      <c r="AG117">
        <v>451.55599958013607</v>
      </c>
    </row>
    <row r="118" spans="1:33" x14ac:dyDescent="0.35">
      <c r="A118" s="33" t="s">
        <v>247</v>
      </c>
      <c r="B118" s="34" t="s">
        <v>248</v>
      </c>
      <c r="C118" s="35">
        <v>0</v>
      </c>
      <c r="D118" s="47"/>
      <c r="E118" s="47"/>
      <c r="F118" s="21">
        <v>2.5590000000000002</v>
      </c>
      <c r="G118" s="4"/>
      <c r="H118">
        <v>5.7932152226567273E-2</v>
      </c>
      <c r="I118">
        <v>4.374350495636465E-2</v>
      </c>
      <c r="N118" s="40">
        <v>5.0837828591465961E-2</v>
      </c>
      <c r="P118">
        <v>50.837828591465964</v>
      </c>
      <c r="Q118">
        <v>30.79509305266059</v>
      </c>
      <c r="R118">
        <v>1.6508418566728036</v>
      </c>
      <c r="S118">
        <v>0.78804643121758455</v>
      </c>
      <c r="T118">
        <v>64.511209717577316</v>
      </c>
      <c r="AC118">
        <v>0.17806859024078775</v>
      </c>
      <c r="AE118">
        <v>0.17806859024078775</v>
      </c>
      <c r="AF118">
        <v>0.4878467610925501</v>
      </c>
      <c r="AG118">
        <v>487.84676109255008</v>
      </c>
    </row>
    <row r="119" spans="1:33" x14ac:dyDescent="0.35">
      <c r="A119" s="33" t="s">
        <v>26</v>
      </c>
      <c r="B119" s="34" t="s">
        <v>249</v>
      </c>
      <c r="C119" s="35">
        <v>0</v>
      </c>
      <c r="D119" s="47"/>
      <c r="E119" s="47"/>
      <c r="F119" s="21">
        <v>1.79</v>
      </c>
      <c r="G119" s="4"/>
      <c r="H119">
        <v>6.1005500305280042E-2</v>
      </c>
      <c r="I119">
        <v>5.5976517471946714E-2</v>
      </c>
      <c r="N119" s="40">
        <v>5.8491008888613374E-2</v>
      </c>
      <c r="P119">
        <v>58.491008888613372</v>
      </c>
      <c r="Q119">
        <v>39.832117606835709</v>
      </c>
      <c r="R119">
        <v>1.4684383458080459</v>
      </c>
      <c r="S119">
        <v>0.71299490516235919</v>
      </c>
      <c r="T119">
        <v>82.035661776985805</v>
      </c>
      <c r="AC119">
        <v>0.83143394735331322</v>
      </c>
      <c r="AE119">
        <v>0.83143394735331322</v>
      </c>
      <c r="AF119">
        <v>0.79540854419383411</v>
      </c>
      <c r="AG119">
        <v>795.40854419383413</v>
      </c>
    </row>
    <row r="120" spans="1:33" x14ac:dyDescent="0.35">
      <c r="A120" s="33" t="s">
        <v>111</v>
      </c>
      <c r="B120" s="34" t="s">
        <v>250</v>
      </c>
      <c r="C120" s="36">
        <v>0</v>
      </c>
      <c r="D120" s="47"/>
      <c r="E120" s="47"/>
      <c r="F120" s="21">
        <v>4.5860000000000003</v>
      </c>
      <c r="G120" s="4"/>
      <c r="H120">
        <v>5.30982164045175E-2</v>
      </c>
      <c r="I120">
        <v>5.5823897073666251E-2</v>
      </c>
      <c r="N120" s="40">
        <v>5.4461056739091879E-2</v>
      </c>
      <c r="P120">
        <v>54.46105673909188</v>
      </c>
      <c r="Q120">
        <v>17.831644075979373</v>
      </c>
      <c r="R120">
        <v>3.0541803384498465</v>
      </c>
      <c r="S120">
        <v>0.81775919732441404</v>
      </c>
      <c r="T120">
        <v>66.597914052547893</v>
      </c>
      <c r="AC120">
        <v>8.98351994887297E-2</v>
      </c>
      <c r="AE120">
        <v>8.98351994887297E-2</v>
      </c>
      <c r="AF120">
        <v>0.47267554121487082</v>
      </c>
      <c r="AG120">
        <v>472.6755412148708</v>
      </c>
    </row>
    <row r="121" spans="1:33" x14ac:dyDescent="0.35">
      <c r="A121" s="33" t="s">
        <v>251</v>
      </c>
      <c r="B121" s="37" t="s">
        <v>252</v>
      </c>
      <c r="C121" s="37">
        <v>0</v>
      </c>
      <c r="D121" s="47"/>
      <c r="E121" s="47"/>
      <c r="F121" s="21">
        <v>2.41</v>
      </c>
      <c r="G121" s="4"/>
      <c r="H121">
        <v>3.3726528038581199E-2</v>
      </c>
      <c r="I121">
        <v>3.2791390766700131E-2</v>
      </c>
      <c r="N121" s="40">
        <v>3.3258959402640662E-2</v>
      </c>
      <c r="P121">
        <v>33.258959402640663</v>
      </c>
      <c r="Q121">
        <v>31.152776471333905</v>
      </c>
      <c r="R121">
        <v>1.0676081932294164</v>
      </c>
      <c r="S121">
        <v>0.75078191295914709</v>
      </c>
      <c r="T121">
        <v>44.299095154747569</v>
      </c>
      <c r="AC121">
        <v>5.5515815604880954E-2</v>
      </c>
      <c r="AE121">
        <v>5.5515815604880954E-2</v>
      </c>
      <c r="AF121">
        <v>0.40631882727249724</v>
      </c>
      <c r="AG121">
        <v>406.31882727249723</v>
      </c>
    </row>
    <row r="122" spans="1:33" x14ac:dyDescent="0.35">
      <c r="A122" s="1"/>
      <c r="B122" s="3"/>
      <c r="C122" s="4"/>
      <c r="D122" s="4"/>
      <c r="E122" s="4"/>
      <c r="F122" s="4"/>
      <c r="G122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4591-1166-488B-8407-46E2CB691825}">
  <dimension ref="A1:Q19"/>
  <sheetViews>
    <sheetView workbookViewId="0">
      <selection sqref="A1:R1"/>
    </sheetView>
  </sheetViews>
  <sheetFormatPr defaultRowHeight="14.5" x14ac:dyDescent="0.35"/>
  <cols>
    <col min="6" max="6" width="16.1796875" customWidth="1"/>
    <col min="7" max="7" width="13.08984375" customWidth="1"/>
    <col min="8" max="8" width="11.453125" customWidth="1"/>
    <col min="9" max="9" width="11.36328125" customWidth="1"/>
    <col min="10" max="10" width="13" customWidth="1"/>
    <col min="11" max="11" width="11.26953125" customWidth="1"/>
  </cols>
  <sheetData>
    <row r="1" spans="1:17" ht="40.5" customHeight="1" x14ac:dyDescent="0.35">
      <c r="A1" s="18" t="s">
        <v>253</v>
      </c>
      <c r="B1" s="18" t="s">
        <v>254</v>
      </c>
      <c r="C1" s="18" t="s">
        <v>288</v>
      </c>
      <c r="D1" s="18" t="s">
        <v>292</v>
      </c>
      <c r="E1" s="18" t="s">
        <v>293</v>
      </c>
      <c r="F1" s="18" t="s">
        <v>289</v>
      </c>
      <c r="G1" s="18" t="s">
        <v>93</v>
      </c>
      <c r="H1" s="18" t="s">
        <v>294</v>
      </c>
      <c r="I1" s="18" t="s">
        <v>95</v>
      </c>
      <c r="J1" s="18" t="s">
        <v>295</v>
      </c>
      <c r="K1" s="18" t="s">
        <v>97</v>
      </c>
      <c r="L1" s="18" t="s">
        <v>98</v>
      </c>
      <c r="M1" s="16" t="s">
        <v>285</v>
      </c>
      <c r="N1" s="16" t="s">
        <v>286</v>
      </c>
      <c r="O1" s="16" t="s">
        <v>290</v>
      </c>
      <c r="P1" s="16" t="s">
        <v>296</v>
      </c>
      <c r="Q1" t="s">
        <v>291</v>
      </c>
    </row>
    <row r="2" spans="1:17" x14ac:dyDescent="0.35">
      <c r="A2" s="2" t="s">
        <v>1</v>
      </c>
      <c r="B2" s="2" t="s">
        <v>48</v>
      </c>
      <c r="C2" s="2"/>
      <c r="D2" s="2"/>
      <c r="E2" s="2"/>
      <c r="F2" s="2"/>
      <c r="G2" s="2"/>
      <c r="H2" s="2"/>
      <c r="I2" s="2"/>
      <c r="J2" s="6"/>
      <c r="K2" s="2"/>
      <c r="L2" s="2"/>
    </row>
    <row r="3" spans="1:17" x14ac:dyDescent="0.35">
      <c r="A3" s="2" t="s">
        <v>4</v>
      </c>
      <c r="B3" s="2" t="s">
        <v>51</v>
      </c>
      <c r="C3" s="2"/>
      <c r="D3" s="2"/>
      <c r="E3" s="2"/>
      <c r="F3" s="2"/>
      <c r="G3" s="2"/>
      <c r="H3" s="2"/>
      <c r="I3" s="2"/>
      <c r="J3" s="6"/>
      <c r="K3" s="2"/>
      <c r="L3" s="2"/>
    </row>
    <row r="4" spans="1:17" x14ac:dyDescent="0.35">
      <c r="A4" s="2" t="s">
        <v>6</v>
      </c>
      <c r="B4" s="2" t="s">
        <v>53</v>
      </c>
      <c r="C4" s="2"/>
      <c r="D4" s="2"/>
      <c r="E4" s="2"/>
      <c r="F4" s="2"/>
      <c r="G4" s="2"/>
      <c r="H4" s="2"/>
      <c r="I4" s="2"/>
      <c r="J4" s="6"/>
      <c r="K4" s="2"/>
      <c r="L4" s="2"/>
    </row>
    <row r="5" spans="1:17" x14ac:dyDescent="0.35">
      <c r="A5" s="2" t="s">
        <v>8</v>
      </c>
      <c r="B5" s="2" t="s">
        <v>55</v>
      </c>
      <c r="C5" s="2"/>
      <c r="D5" s="2"/>
      <c r="E5" s="2"/>
      <c r="F5" s="2"/>
      <c r="G5" s="2"/>
      <c r="H5" s="2"/>
      <c r="I5" s="2"/>
      <c r="J5" s="6"/>
      <c r="K5" s="2"/>
      <c r="L5" s="2"/>
    </row>
    <row r="6" spans="1:17" x14ac:dyDescent="0.35">
      <c r="A6" s="2" t="s">
        <v>9</v>
      </c>
      <c r="B6" s="2" t="s">
        <v>56</v>
      </c>
      <c r="C6" s="2"/>
      <c r="D6" s="2"/>
      <c r="E6" s="2"/>
      <c r="F6" s="2"/>
      <c r="G6" s="2"/>
      <c r="H6" s="2"/>
      <c r="I6" s="2"/>
      <c r="J6" s="6"/>
      <c r="K6" s="2"/>
      <c r="L6" s="2"/>
    </row>
    <row r="7" spans="1:17" x14ac:dyDescent="0.35">
      <c r="A7" s="2" t="s">
        <v>11</v>
      </c>
      <c r="B7" s="2" t="s">
        <v>58</v>
      </c>
      <c r="C7" s="2"/>
      <c r="D7" s="2"/>
      <c r="E7" s="2"/>
      <c r="F7" s="2"/>
      <c r="G7" s="2"/>
      <c r="H7" s="2"/>
      <c r="I7" s="2"/>
      <c r="J7" s="6"/>
      <c r="K7" s="2"/>
      <c r="L7" s="2"/>
    </row>
    <row r="8" spans="1:17" x14ac:dyDescent="0.35">
      <c r="A8" s="2" t="s">
        <v>12</v>
      </c>
      <c r="B8" s="2" t="s">
        <v>59</v>
      </c>
      <c r="C8" s="2"/>
      <c r="D8" s="2"/>
      <c r="E8" s="2"/>
      <c r="F8" s="2"/>
      <c r="G8" s="2"/>
      <c r="H8" s="2"/>
      <c r="I8" s="2"/>
      <c r="J8" s="6"/>
      <c r="K8" s="2"/>
      <c r="L8" s="2"/>
    </row>
    <row r="9" spans="1:17" x14ac:dyDescent="0.35">
      <c r="A9" s="2" t="s">
        <v>19</v>
      </c>
      <c r="B9" s="2" t="s">
        <v>66</v>
      </c>
      <c r="C9" s="2"/>
      <c r="D9" s="2"/>
      <c r="E9" s="2"/>
      <c r="F9" s="2"/>
      <c r="G9" s="2"/>
      <c r="H9" s="2"/>
      <c r="I9" s="2"/>
      <c r="J9" s="6"/>
      <c r="K9" s="2"/>
      <c r="L9" s="2"/>
    </row>
    <row r="10" spans="1:17" x14ac:dyDescent="0.35">
      <c r="A10" s="2" t="s">
        <v>20</v>
      </c>
      <c r="B10" s="2" t="s">
        <v>67</v>
      </c>
      <c r="C10" s="2"/>
      <c r="D10" s="2"/>
      <c r="E10" s="2"/>
      <c r="F10" s="2"/>
      <c r="G10" s="2"/>
      <c r="H10" s="2"/>
      <c r="I10" s="2"/>
      <c r="J10" s="6"/>
      <c r="K10" s="2"/>
      <c r="L10" s="2"/>
    </row>
    <row r="11" spans="1:17" x14ac:dyDescent="0.35">
      <c r="A11" s="2" t="s">
        <v>21</v>
      </c>
      <c r="B11" s="2" t="s">
        <v>68</v>
      </c>
      <c r="C11" s="2"/>
      <c r="D11" s="2"/>
      <c r="E11" s="2"/>
      <c r="F11" s="2"/>
      <c r="G11" s="2"/>
      <c r="H11" s="2"/>
      <c r="I11" s="2"/>
      <c r="J11" s="6"/>
      <c r="K11" s="2"/>
      <c r="L11" s="2"/>
    </row>
    <row r="12" spans="1:17" x14ac:dyDescent="0.35">
      <c r="A12" s="2" t="s">
        <v>24</v>
      </c>
      <c r="B12" s="2" t="s">
        <v>71</v>
      </c>
      <c r="C12" s="2"/>
      <c r="D12" s="2"/>
      <c r="E12" s="2"/>
      <c r="F12" s="2"/>
      <c r="G12" s="2"/>
      <c r="H12" s="2"/>
      <c r="I12" s="2"/>
      <c r="J12" s="6"/>
      <c r="K12" s="2"/>
      <c r="L12" s="2"/>
    </row>
    <row r="13" spans="1:17" x14ac:dyDescent="0.35">
      <c r="A13" s="2" t="s">
        <v>26</v>
      </c>
      <c r="B13" s="2" t="s">
        <v>73</v>
      </c>
      <c r="C13" s="2"/>
      <c r="D13" s="2"/>
      <c r="E13" s="2"/>
      <c r="F13" s="2"/>
      <c r="G13" s="2"/>
      <c r="H13" s="2"/>
      <c r="I13" s="2"/>
      <c r="J13" s="6"/>
      <c r="K13" s="2"/>
      <c r="L13" s="2"/>
    </row>
    <row r="14" spans="1:17" x14ac:dyDescent="0.35">
      <c r="A14" s="2" t="s">
        <v>27</v>
      </c>
      <c r="B14" s="2" t="s">
        <v>74</v>
      </c>
      <c r="C14" s="2"/>
      <c r="D14" s="2"/>
      <c r="E14" s="2"/>
      <c r="F14" s="2"/>
      <c r="G14" s="2"/>
      <c r="H14" s="2"/>
      <c r="I14" s="2"/>
      <c r="J14" s="6"/>
      <c r="K14" s="2"/>
      <c r="L14" s="2"/>
    </row>
    <row r="15" spans="1:17" x14ac:dyDescent="0.35">
      <c r="A15" s="2" t="s">
        <v>28</v>
      </c>
      <c r="B15" s="2" t="s">
        <v>75</v>
      </c>
      <c r="C15" s="2"/>
      <c r="D15" s="2"/>
      <c r="E15" s="2"/>
      <c r="F15" s="2"/>
      <c r="G15" s="2"/>
      <c r="H15" s="2"/>
      <c r="I15" s="2"/>
      <c r="J15" s="6"/>
      <c r="K15" s="2"/>
      <c r="L15" s="2"/>
    </row>
    <row r="16" spans="1:17" x14ac:dyDescent="0.35">
      <c r="A16" s="2" t="s">
        <v>29</v>
      </c>
      <c r="B16" s="2" t="s">
        <v>76</v>
      </c>
      <c r="C16" s="2"/>
      <c r="D16" s="2"/>
      <c r="E16" s="2"/>
      <c r="F16" s="2"/>
      <c r="G16" s="2"/>
      <c r="H16" s="2"/>
      <c r="I16" s="2"/>
      <c r="J16" s="6"/>
      <c r="K16" s="2"/>
      <c r="L16" s="2"/>
    </row>
    <row r="17" spans="1:12" x14ac:dyDescent="0.35">
      <c r="A17" s="2" t="s">
        <v>33</v>
      </c>
      <c r="B17" s="2" t="s">
        <v>80</v>
      </c>
      <c r="C17" s="2"/>
      <c r="D17" s="2"/>
      <c r="E17" s="2"/>
      <c r="F17" s="2"/>
      <c r="G17" s="2"/>
      <c r="H17" s="2"/>
      <c r="I17" s="2"/>
      <c r="J17" s="6"/>
      <c r="K17" s="2"/>
      <c r="L17" s="2"/>
    </row>
    <row r="18" spans="1:12" x14ac:dyDescent="0.35">
      <c r="A18" s="2" t="s">
        <v>38</v>
      </c>
      <c r="B18" s="2" t="s">
        <v>85</v>
      </c>
      <c r="C18" s="2"/>
      <c r="D18" s="2"/>
      <c r="E18" s="2"/>
      <c r="F18" s="2"/>
      <c r="G18" s="2"/>
      <c r="H18" s="2"/>
      <c r="I18" s="2"/>
      <c r="J18" s="6"/>
      <c r="K18" s="2"/>
      <c r="L18" s="2"/>
    </row>
    <row r="19" spans="1:12" x14ac:dyDescent="0.35">
      <c r="A19" s="2" t="s">
        <v>39</v>
      </c>
      <c r="B19" s="2" t="s">
        <v>86</v>
      </c>
      <c r="C19" s="2"/>
      <c r="D19" s="2"/>
      <c r="E19" s="2"/>
      <c r="F19" s="2"/>
      <c r="G19" s="2"/>
      <c r="H19" s="2"/>
      <c r="I19" s="2"/>
      <c r="J19" s="6"/>
      <c r="K19" s="2"/>
      <c r="L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9FDA-BA23-4AF0-AD10-4D9D7766D931}">
  <dimension ref="A1:Q12"/>
  <sheetViews>
    <sheetView workbookViewId="0">
      <selection activeCell="C1" sqref="C1:R1"/>
    </sheetView>
  </sheetViews>
  <sheetFormatPr defaultRowHeight="14.5" x14ac:dyDescent="0.35"/>
  <sheetData>
    <row r="1" spans="1:17" ht="52.5" customHeight="1" x14ac:dyDescent="0.35">
      <c r="A1" s="18" t="s">
        <v>253</v>
      </c>
      <c r="B1" s="18" t="s">
        <v>47</v>
      </c>
      <c r="C1" s="18" t="s">
        <v>288</v>
      </c>
      <c r="D1" s="18" t="s">
        <v>292</v>
      </c>
      <c r="E1" s="18" t="s">
        <v>293</v>
      </c>
      <c r="F1" s="18" t="s">
        <v>289</v>
      </c>
      <c r="G1" s="18" t="s">
        <v>93</v>
      </c>
      <c r="H1" s="18" t="s">
        <v>294</v>
      </c>
      <c r="I1" s="18" t="s">
        <v>95</v>
      </c>
      <c r="J1" s="18" t="s">
        <v>295</v>
      </c>
      <c r="K1" s="18" t="s">
        <v>97</v>
      </c>
      <c r="L1" s="18" t="s">
        <v>98</v>
      </c>
      <c r="M1" s="18" t="s">
        <v>285</v>
      </c>
      <c r="N1" s="16" t="s">
        <v>286</v>
      </c>
      <c r="O1" t="s">
        <v>290</v>
      </c>
      <c r="P1" t="s">
        <v>296</v>
      </c>
      <c r="Q1" t="s">
        <v>291</v>
      </c>
    </row>
    <row r="2" spans="1:17" x14ac:dyDescent="0.35">
      <c r="A2" s="4" t="s">
        <v>2</v>
      </c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7" x14ac:dyDescent="0.35">
      <c r="A3" s="4" t="s">
        <v>5</v>
      </c>
      <c r="B3" s="4" t="s">
        <v>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7" x14ac:dyDescent="0.35">
      <c r="A4" s="4" t="s">
        <v>13</v>
      </c>
      <c r="B4" s="4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7" x14ac:dyDescent="0.35">
      <c r="A5" s="4" t="s">
        <v>14</v>
      </c>
      <c r="B5" s="4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7" x14ac:dyDescent="0.35">
      <c r="A6" s="4" t="s">
        <v>17</v>
      </c>
      <c r="B6" s="4" t="s">
        <v>64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7" x14ac:dyDescent="0.35">
      <c r="A7" s="4" t="s">
        <v>32</v>
      </c>
      <c r="B7" s="4" t="s">
        <v>79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7" x14ac:dyDescent="0.35">
      <c r="A8" s="4" t="s">
        <v>34</v>
      </c>
      <c r="B8" s="4" t="s">
        <v>81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7" x14ac:dyDescent="0.35">
      <c r="A9" s="4" t="s">
        <v>36</v>
      </c>
      <c r="B9" s="4" t="s">
        <v>83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7" x14ac:dyDescent="0.35">
      <c r="A10" s="4" t="s">
        <v>41</v>
      </c>
      <c r="B10" s="4" t="s">
        <v>88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7" x14ac:dyDescent="0.35">
      <c r="A11" s="4" t="s">
        <v>42</v>
      </c>
      <c r="B11" s="4" t="s">
        <v>89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7" x14ac:dyDescent="0.35">
      <c r="A12" s="4" t="s">
        <v>45</v>
      </c>
      <c r="B12" s="4" t="s">
        <v>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85D5-020A-4CB2-9CF4-CF991C1AFBD9}">
  <dimension ref="A1:Q17"/>
  <sheetViews>
    <sheetView workbookViewId="0">
      <selection activeCell="E2" sqref="E2:J17"/>
    </sheetView>
  </sheetViews>
  <sheetFormatPr defaultRowHeight="14.5" x14ac:dyDescent="0.35"/>
  <sheetData>
    <row r="1" spans="1:17" ht="50" customHeight="1" x14ac:dyDescent="0.35">
      <c r="A1" s="16" t="s">
        <v>0</v>
      </c>
      <c r="B1" s="16" t="s">
        <v>47</v>
      </c>
      <c r="C1" s="16" t="s">
        <v>288</v>
      </c>
      <c r="D1" s="16" t="s">
        <v>292</v>
      </c>
      <c r="E1" s="16" t="s">
        <v>293</v>
      </c>
      <c r="F1" s="16" t="s">
        <v>289</v>
      </c>
      <c r="G1" s="16" t="s">
        <v>93</v>
      </c>
      <c r="H1" s="16" t="s">
        <v>294</v>
      </c>
      <c r="I1" s="16" t="s">
        <v>95</v>
      </c>
      <c r="J1" s="16" t="s">
        <v>295</v>
      </c>
      <c r="K1" s="16" t="s">
        <v>97</v>
      </c>
      <c r="L1" s="16" t="s">
        <v>98</v>
      </c>
      <c r="M1" s="16" t="s">
        <v>285</v>
      </c>
      <c r="N1" s="19" t="s">
        <v>286</v>
      </c>
      <c r="O1" t="s">
        <v>290</v>
      </c>
      <c r="P1" t="s">
        <v>296</v>
      </c>
      <c r="Q1" t="s">
        <v>291</v>
      </c>
    </row>
    <row r="2" spans="1:17" x14ac:dyDescent="0.35">
      <c r="A2" t="s">
        <v>3</v>
      </c>
      <c r="B2" t="s">
        <v>50</v>
      </c>
    </row>
    <row r="3" spans="1:17" x14ac:dyDescent="0.35">
      <c r="A3" t="s">
        <v>7</v>
      </c>
      <c r="B3" t="s">
        <v>54</v>
      </c>
    </row>
    <row r="4" spans="1:17" x14ac:dyDescent="0.35">
      <c r="A4" t="s">
        <v>10</v>
      </c>
      <c r="B4" t="s">
        <v>57</v>
      </c>
    </row>
    <row r="5" spans="1:17" x14ac:dyDescent="0.35">
      <c r="A5" t="s">
        <v>15</v>
      </c>
      <c r="B5" t="s">
        <v>62</v>
      </c>
    </row>
    <row r="6" spans="1:17" x14ac:dyDescent="0.35">
      <c r="A6" t="s">
        <v>16</v>
      </c>
      <c r="B6" t="s">
        <v>63</v>
      </c>
    </row>
    <row r="7" spans="1:17" x14ac:dyDescent="0.35">
      <c r="A7" t="s">
        <v>18</v>
      </c>
      <c r="B7" t="s">
        <v>65</v>
      </c>
    </row>
    <row r="8" spans="1:17" x14ac:dyDescent="0.35">
      <c r="A8" t="s">
        <v>22</v>
      </c>
      <c r="B8" t="s">
        <v>69</v>
      </c>
    </row>
    <row r="9" spans="1:17" x14ac:dyDescent="0.35">
      <c r="A9" t="s">
        <v>23</v>
      </c>
      <c r="B9" t="s">
        <v>70</v>
      </c>
    </row>
    <row r="10" spans="1:17" x14ac:dyDescent="0.35">
      <c r="A10" t="s">
        <v>25</v>
      </c>
      <c r="B10" t="s">
        <v>72</v>
      </c>
    </row>
    <row r="11" spans="1:17" x14ac:dyDescent="0.35">
      <c r="A11" t="s">
        <v>30</v>
      </c>
      <c r="B11" t="s">
        <v>77</v>
      </c>
    </row>
    <row r="12" spans="1:17" x14ac:dyDescent="0.35">
      <c r="A12" t="s">
        <v>31</v>
      </c>
      <c r="B12" t="s">
        <v>78</v>
      </c>
    </row>
    <row r="13" spans="1:17" x14ac:dyDescent="0.35">
      <c r="A13" t="s">
        <v>35</v>
      </c>
      <c r="B13" t="s">
        <v>82</v>
      </c>
    </row>
    <row r="14" spans="1:17" x14ac:dyDescent="0.35">
      <c r="A14" t="s">
        <v>37</v>
      </c>
      <c r="B14" t="s">
        <v>84</v>
      </c>
    </row>
    <row r="15" spans="1:17" x14ac:dyDescent="0.35">
      <c r="A15" t="s">
        <v>40</v>
      </c>
      <c r="B15" t="s">
        <v>87</v>
      </c>
    </row>
    <row r="16" spans="1:17" x14ac:dyDescent="0.35">
      <c r="A16" t="s">
        <v>43</v>
      </c>
      <c r="B16" t="s">
        <v>90</v>
      </c>
    </row>
    <row r="17" spans="1:2" x14ac:dyDescent="0.35">
      <c r="A17" t="s">
        <v>44</v>
      </c>
      <c r="B1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0E2A-BDF5-45D8-B62B-E2F6D2132996}">
  <dimension ref="A1:AC22"/>
  <sheetViews>
    <sheetView topLeftCell="M1" workbookViewId="0">
      <selection activeCell="Z2" sqref="Z2:Z19"/>
    </sheetView>
  </sheetViews>
  <sheetFormatPr defaultRowHeight="14.5" x14ac:dyDescent="0.35"/>
  <cols>
    <col min="19" max="19" width="12.26953125" customWidth="1"/>
    <col min="26" max="26" width="15.7265625" customWidth="1"/>
    <col min="27" max="27" width="15.81640625" customWidth="1"/>
    <col min="28" max="28" width="11.90625" customWidth="1"/>
    <col min="29" max="29" width="12.81640625" customWidth="1"/>
  </cols>
  <sheetData>
    <row r="1" spans="1:29" ht="73" thickBot="1" x14ac:dyDescent="0.4">
      <c r="A1" s="2" t="s">
        <v>253</v>
      </c>
      <c r="B1" s="2"/>
      <c r="C1" s="2" t="s">
        <v>254</v>
      </c>
      <c r="D1" s="2" t="s">
        <v>255</v>
      </c>
      <c r="E1" s="2" t="s">
        <v>256</v>
      </c>
      <c r="F1" s="2" t="s">
        <v>257</v>
      </c>
      <c r="G1" s="6" t="s">
        <v>258</v>
      </c>
      <c r="H1" s="18" t="s">
        <v>259</v>
      </c>
      <c r="I1" s="18" t="s">
        <v>260</v>
      </c>
      <c r="J1" s="18" t="s">
        <v>261</v>
      </c>
      <c r="K1" s="18" t="s">
        <v>262</v>
      </c>
      <c r="L1" s="18" t="s">
        <v>263</v>
      </c>
      <c r="M1" s="18"/>
      <c r="N1" s="18" t="s">
        <v>264</v>
      </c>
      <c r="O1" s="24" t="s">
        <v>93</v>
      </c>
      <c r="P1" s="25" t="s">
        <v>265</v>
      </c>
      <c r="Q1" s="26" t="s">
        <v>266</v>
      </c>
      <c r="R1" s="26" t="s">
        <v>97</v>
      </c>
      <c r="S1" s="27" t="s">
        <v>267</v>
      </c>
      <c r="T1" s="28" t="s">
        <v>268</v>
      </c>
      <c r="U1" s="2" t="s">
        <v>102</v>
      </c>
      <c r="V1" s="18" t="s">
        <v>259</v>
      </c>
      <c r="W1" s="18" t="s">
        <v>269</v>
      </c>
      <c r="X1" s="18" t="s">
        <v>261</v>
      </c>
      <c r="Y1" s="2"/>
      <c r="Z1" s="29" t="s">
        <v>270</v>
      </c>
      <c r="AA1" s="30" t="s">
        <v>271</v>
      </c>
      <c r="AB1" s="31" t="s">
        <v>272</v>
      </c>
      <c r="AC1" s="32" t="s">
        <v>273</v>
      </c>
    </row>
    <row r="2" spans="1:29" x14ac:dyDescent="0.35">
      <c r="A2" s="1" t="s">
        <v>219</v>
      </c>
      <c r="B2" s="1" t="s">
        <v>220</v>
      </c>
      <c r="C2">
        <v>0</v>
      </c>
      <c r="D2">
        <v>0.27373127178859402</v>
      </c>
      <c r="E2">
        <v>0.72626872821140598</v>
      </c>
      <c r="F2">
        <v>0.538016195815471</v>
      </c>
      <c r="G2">
        <v>2.6179999999999999</v>
      </c>
      <c r="H2">
        <v>61</v>
      </c>
      <c r="I2">
        <v>9.53711344719467E-2</v>
      </c>
      <c r="J2">
        <v>71</v>
      </c>
      <c r="K2">
        <v>8.8435458471946726E-2</v>
      </c>
      <c r="L2">
        <v>9.1903296471946713E-2</v>
      </c>
      <c r="O2">
        <v>91.903296471946717</v>
      </c>
      <c r="P2">
        <v>31.556168291614366</v>
      </c>
      <c r="Q2">
        <v>2.9123718577825182</v>
      </c>
      <c r="R2">
        <v>0.82614048587446409</v>
      </c>
      <c r="S2">
        <v>111.24415041186089</v>
      </c>
      <c r="V2">
        <v>61</v>
      </c>
      <c r="W2">
        <v>1.4559313073443869</v>
      </c>
      <c r="X2">
        <v>71</v>
      </c>
      <c r="Y2">
        <v>1.5385044350909698</v>
      </c>
      <c r="Z2" s="50">
        <v>1.4972178712176785</v>
      </c>
      <c r="AA2">
        <v>4.744612392042364E-2</v>
      </c>
      <c r="AB2">
        <v>1.3369690861028452</v>
      </c>
      <c r="AC2">
        <v>1336.969086102845</v>
      </c>
    </row>
    <row r="3" spans="1:29" x14ac:dyDescent="0.35">
      <c r="A3" s="1" t="s">
        <v>221</v>
      </c>
      <c r="B3" s="1" t="s">
        <v>222</v>
      </c>
      <c r="C3">
        <v>0</v>
      </c>
      <c r="G3">
        <v>7.367</v>
      </c>
      <c r="H3">
        <v>1</v>
      </c>
      <c r="I3">
        <v>5.0601377834876379E-2</v>
      </c>
      <c r="J3">
        <v>11</v>
      </c>
      <c r="K3">
        <v>5.5418585489193595E-2</v>
      </c>
      <c r="L3">
        <v>5.3009981662034987E-2</v>
      </c>
      <c r="N3">
        <v>2.9761247336864477E-3</v>
      </c>
      <c r="O3">
        <v>53.009981662034988</v>
      </c>
      <c r="P3">
        <v>13.307888650234084</v>
      </c>
      <c r="Q3">
        <v>3.9833502560229608</v>
      </c>
      <c r="R3">
        <v>0.98039215686274495</v>
      </c>
      <c r="S3">
        <v>54.070181295275695</v>
      </c>
      <c r="V3">
        <v>1</v>
      </c>
      <c r="W3">
        <v>0.74727343945618041</v>
      </c>
      <c r="X3">
        <v>11</v>
      </c>
      <c r="Y3">
        <v>0.54847869305725461</v>
      </c>
      <c r="Z3">
        <v>0.64787606625671756</v>
      </c>
      <c r="AA3">
        <v>4.868361039715504E-2</v>
      </c>
      <c r="AB3">
        <v>1.3621895059937628</v>
      </c>
      <c r="AC3">
        <v>1362.1895059937629</v>
      </c>
    </row>
    <row r="4" spans="1:29" x14ac:dyDescent="0.35">
      <c r="A4" s="1" t="s">
        <v>223</v>
      </c>
      <c r="B4" s="1" t="s">
        <v>224</v>
      </c>
      <c r="C4">
        <v>0</v>
      </c>
      <c r="G4">
        <v>2.758</v>
      </c>
      <c r="H4">
        <v>41</v>
      </c>
      <c r="I4">
        <v>3.2956965055280042E-2</v>
      </c>
      <c r="J4">
        <v>51</v>
      </c>
      <c r="K4">
        <v>3.2679783721946722E-2</v>
      </c>
      <c r="L4">
        <v>3.2818374388613382E-2</v>
      </c>
      <c r="O4">
        <v>32.818374388613385</v>
      </c>
      <c r="P4">
        <v>27.238065567512859</v>
      </c>
      <c r="Q4">
        <v>1.2048717008654324</v>
      </c>
      <c r="R4">
        <v>0.75122584835200468</v>
      </c>
      <c r="S4">
        <v>43.686428602807553</v>
      </c>
      <c r="V4">
        <v>41</v>
      </c>
      <c r="W4">
        <v>0.64149195101733025</v>
      </c>
      <c r="X4">
        <v>51</v>
      </c>
      <c r="Y4">
        <v>0.45326677706713459</v>
      </c>
      <c r="Z4">
        <v>0.54737936404223242</v>
      </c>
      <c r="AA4">
        <v>2.0096117423812131E-2</v>
      </c>
      <c r="AB4">
        <v>0.7795661076995638</v>
      </c>
      <c r="AC4">
        <v>779.56610769956376</v>
      </c>
    </row>
    <row r="5" spans="1:29" x14ac:dyDescent="0.35">
      <c r="A5" s="1" t="s">
        <v>225</v>
      </c>
      <c r="B5" s="1" t="s">
        <v>226</v>
      </c>
      <c r="C5">
        <v>0</v>
      </c>
      <c r="G5">
        <v>4.5570000000000004</v>
      </c>
      <c r="H5">
        <v>41</v>
      </c>
      <c r="I5">
        <v>1.6280924032131841E-2</v>
      </c>
      <c r="J5">
        <v>51</v>
      </c>
      <c r="K5">
        <v>3.6345933626095471E-2</v>
      </c>
      <c r="L5">
        <v>2.6313428829113656E-2</v>
      </c>
      <c r="O5">
        <v>26.313428829113658</v>
      </c>
      <c r="P5">
        <v>19.959450413153263</v>
      </c>
      <c r="Q5">
        <v>1.3183443574064106</v>
      </c>
      <c r="R5">
        <v>0.9095521553273942</v>
      </c>
      <c r="S5">
        <v>28.93009342563991</v>
      </c>
      <c r="V5">
        <v>41</v>
      </c>
      <c r="W5">
        <v>4.1272343899629721E-2</v>
      </c>
      <c r="X5">
        <v>51</v>
      </c>
      <c r="Y5">
        <v>0.10533729224319793</v>
      </c>
      <c r="Z5">
        <v>7.3304818071413827E-2</v>
      </c>
      <c r="AA5">
        <v>3.6726872010015869E-3</v>
      </c>
      <c r="AB5">
        <v>0.44485068732380473</v>
      </c>
      <c r="AC5">
        <v>444.85068732380472</v>
      </c>
    </row>
    <row r="6" spans="1:29" x14ac:dyDescent="0.35">
      <c r="A6" s="1" t="s">
        <v>227</v>
      </c>
      <c r="B6" s="1" t="s">
        <v>228</v>
      </c>
      <c r="C6">
        <v>0</v>
      </c>
      <c r="G6">
        <v>2.23</v>
      </c>
      <c r="H6">
        <v>41</v>
      </c>
      <c r="I6">
        <v>2.6521100476384153E-2</v>
      </c>
      <c r="J6">
        <v>51</v>
      </c>
      <c r="K6">
        <v>5.5085076764225957E-2</v>
      </c>
      <c r="L6">
        <v>4.0803088620305059E-2</v>
      </c>
      <c r="O6">
        <v>40.803088620305061</v>
      </c>
      <c r="P6">
        <v>34.612372965780004</v>
      </c>
      <c r="Q6">
        <v>1.1788584579463994</v>
      </c>
      <c r="R6">
        <v>0.77185591713689405</v>
      </c>
      <c r="S6">
        <v>52.863607979659172</v>
      </c>
      <c r="V6">
        <v>41</v>
      </c>
      <c r="W6">
        <v>0.66666896549573684</v>
      </c>
      <c r="X6">
        <v>51</v>
      </c>
      <c r="Y6">
        <v>0.71145899502149346</v>
      </c>
      <c r="Z6">
        <v>0.68906398025861515</v>
      </c>
      <c r="AA6">
        <v>1.9908024825107128E-2</v>
      </c>
      <c r="AB6">
        <v>0.77573271282462031</v>
      </c>
      <c r="AC6">
        <v>775.73271282462031</v>
      </c>
    </row>
    <row r="7" spans="1:29" x14ac:dyDescent="0.35">
      <c r="A7" s="1" t="s">
        <v>229</v>
      </c>
      <c r="B7" s="1" t="s">
        <v>230</v>
      </c>
      <c r="C7">
        <v>0</v>
      </c>
    </row>
    <row r="8" spans="1:29" x14ac:dyDescent="0.35">
      <c r="A8" s="1" t="s">
        <v>231</v>
      </c>
      <c r="B8" s="1" t="s">
        <v>232</v>
      </c>
      <c r="C8">
        <v>0</v>
      </c>
      <c r="G8">
        <v>1.8879999999999999</v>
      </c>
      <c r="H8">
        <v>1</v>
      </c>
      <c r="I8">
        <v>7.1464883638613377E-2</v>
      </c>
      <c r="J8">
        <v>11</v>
      </c>
      <c r="K8">
        <v>8.147772880528005E-2</v>
      </c>
      <c r="L8">
        <v>7.6471306221946714E-2</v>
      </c>
      <c r="N8">
        <v>5.7560131947199528E-3</v>
      </c>
      <c r="O8">
        <v>76.471306221946719</v>
      </c>
      <c r="P8">
        <v>35.99280673820671</v>
      </c>
      <c r="Q8">
        <v>2.1246274784336752</v>
      </c>
      <c r="R8">
        <v>0.67954419121734266</v>
      </c>
      <c r="S8">
        <v>112.53323508652942</v>
      </c>
      <c r="U8">
        <v>3.1058858366062245E-2</v>
      </c>
      <c r="V8">
        <v>1</v>
      </c>
      <c r="W8">
        <v>1.911004663972806</v>
      </c>
      <c r="X8">
        <v>11</v>
      </c>
      <c r="Y8">
        <v>1.5135799660968268</v>
      </c>
      <c r="Z8">
        <v>1.7122923150348164</v>
      </c>
      <c r="AA8">
        <v>4.7573181149476784E-2</v>
      </c>
      <c r="AB8">
        <v>1.3395585581715506</v>
      </c>
      <c r="AC8">
        <v>1339.5585581715507</v>
      </c>
    </row>
    <row r="9" spans="1:29" x14ac:dyDescent="0.35">
      <c r="A9" s="1" t="s">
        <v>233</v>
      </c>
      <c r="B9" s="1" t="s">
        <v>234</v>
      </c>
      <c r="C9">
        <v>0</v>
      </c>
    </row>
    <row r="10" spans="1:29" x14ac:dyDescent="0.35">
      <c r="A10" s="1" t="s">
        <v>235</v>
      </c>
      <c r="B10" s="1" t="s">
        <v>236</v>
      </c>
      <c r="C10">
        <v>0</v>
      </c>
      <c r="G10">
        <v>4.1520000000000001</v>
      </c>
      <c r="H10">
        <v>1</v>
      </c>
      <c r="I10">
        <v>0.10339996603627999</v>
      </c>
      <c r="J10">
        <v>11</v>
      </c>
      <c r="K10">
        <v>0.12647276508311425</v>
      </c>
      <c r="L10">
        <v>0.11493636555969712</v>
      </c>
      <c r="O10">
        <v>114.93636555969712</v>
      </c>
      <c r="P10">
        <v>21.386533941449102</v>
      </c>
      <c r="Q10">
        <v>5.3742399714869036</v>
      </c>
      <c r="R10">
        <v>0.88796888924896666</v>
      </c>
      <c r="S10">
        <v>129.4373788893763</v>
      </c>
      <c r="U10">
        <v>1.9652626835195985E-2</v>
      </c>
      <c r="V10">
        <v>1</v>
      </c>
      <c r="W10">
        <v>-5.5880104445589773E-3</v>
      </c>
      <c r="X10">
        <v>11</v>
      </c>
      <c r="Y10">
        <v>1.0764131805073334</v>
      </c>
      <c r="Z10">
        <v>1.0764131805073334</v>
      </c>
      <c r="AA10">
        <v>5.0331352591040664E-2</v>
      </c>
      <c r="AB10">
        <v>1.3957710850923415</v>
      </c>
      <c r="AC10">
        <v>1395.7710850923415</v>
      </c>
    </row>
    <row r="11" spans="1:29" x14ac:dyDescent="0.35">
      <c r="A11" s="1" t="s">
        <v>237</v>
      </c>
      <c r="B11" s="1" t="s">
        <v>238</v>
      </c>
      <c r="C11">
        <v>0</v>
      </c>
      <c r="G11">
        <v>5.4210000000000003</v>
      </c>
      <c r="H11">
        <v>21</v>
      </c>
      <c r="I11">
        <v>8.10065407305956E-2</v>
      </c>
      <c r="J11">
        <v>31</v>
      </c>
      <c r="K11">
        <v>8.6379939193526906E-2</v>
      </c>
      <c r="L11">
        <v>8.3693239962061253E-2</v>
      </c>
      <c r="O11">
        <v>83.693239962061256</v>
      </c>
      <c r="P11">
        <v>17.119748782983635</v>
      </c>
      <c r="Q11">
        <v>4.8886955657462146</v>
      </c>
      <c r="R11">
        <v>0.92806158152554286</v>
      </c>
      <c r="S11">
        <v>90.180696656451119</v>
      </c>
      <c r="V11">
        <v>21</v>
      </c>
      <c r="W11">
        <v>1.0359514972340182</v>
      </c>
      <c r="X11">
        <v>31</v>
      </c>
      <c r="Y11">
        <v>1.1091654082905371</v>
      </c>
      <c r="Z11">
        <v>1.0725584527622778</v>
      </c>
      <c r="AA11">
        <v>6.265036165883224E-2</v>
      </c>
      <c r="AB11">
        <v>1.6468369247371983</v>
      </c>
      <c r="AC11">
        <v>1646.8369247371984</v>
      </c>
    </row>
    <row r="12" spans="1:29" x14ac:dyDescent="0.35">
      <c r="A12" s="1" t="s">
        <v>239</v>
      </c>
      <c r="B12" s="1" t="s">
        <v>240</v>
      </c>
      <c r="C12">
        <v>0</v>
      </c>
      <c r="G12">
        <v>6.3929999999999998</v>
      </c>
      <c r="H12">
        <v>41</v>
      </c>
      <c r="I12">
        <v>7.1623052595710765E-2</v>
      </c>
      <c r="J12">
        <v>51</v>
      </c>
      <c r="K12">
        <v>7.5836405512377414E-2</v>
      </c>
      <c r="L12">
        <v>7.3729729054044096E-2</v>
      </c>
      <c r="O12">
        <v>73.7297290540441</v>
      </c>
      <c r="P12">
        <v>14.590278561280547</v>
      </c>
      <c r="Q12">
        <v>5.0533462225804859</v>
      </c>
      <c r="R12">
        <v>0.93275650842266544</v>
      </c>
      <c r="S12">
        <v>79.044990185835843</v>
      </c>
      <c r="U12">
        <v>1.179213E-2</v>
      </c>
      <c r="V12">
        <v>41</v>
      </c>
      <c r="W12">
        <v>1.2966179900103758</v>
      </c>
      <c r="X12">
        <v>51</v>
      </c>
      <c r="Y12">
        <v>1.320681052678224</v>
      </c>
      <c r="Z12">
        <v>1.3086495213442999</v>
      </c>
      <c r="AA12">
        <v>8.9693251287002396E-2</v>
      </c>
      <c r="AB12">
        <v>2.1979807507995721</v>
      </c>
      <c r="AC12">
        <v>2197.980750799572</v>
      </c>
    </row>
    <row r="13" spans="1:29" x14ac:dyDescent="0.35">
      <c r="A13" s="1" t="s">
        <v>241</v>
      </c>
      <c r="B13" s="1" t="s">
        <v>242</v>
      </c>
      <c r="C13">
        <v>0</v>
      </c>
      <c r="G13">
        <v>2.0150000000000001</v>
      </c>
      <c r="H13">
        <v>21</v>
      </c>
      <c r="I13">
        <v>0.11338913458333331</v>
      </c>
      <c r="J13">
        <v>31</v>
      </c>
      <c r="K13">
        <v>0.12134782466666666</v>
      </c>
      <c r="L13">
        <v>0.11736847962499999</v>
      </c>
      <c r="O13">
        <v>117.36847962499999</v>
      </c>
      <c r="P13">
        <v>38.365946213874075</v>
      </c>
      <c r="Q13">
        <v>3.0591837607945309</v>
      </c>
      <c r="R13">
        <v>0.77307381620956261</v>
      </c>
      <c r="S13">
        <v>151.82053403446804</v>
      </c>
      <c r="V13">
        <v>21</v>
      </c>
      <c r="W13">
        <v>1.6229750208789067</v>
      </c>
      <c r="X13">
        <v>31</v>
      </c>
      <c r="Y13">
        <v>1.6591746859484862</v>
      </c>
      <c r="Z13">
        <v>1.6410748534136963</v>
      </c>
      <c r="AA13">
        <v>4.2774257260993681E-2</v>
      </c>
      <c r="AB13">
        <v>1.2417547617116651</v>
      </c>
      <c r="AC13">
        <v>1241.7547617116652</v>
      </c>
    </row>
    <row r="14" spans="1:29" x14ac:dyDescent="0.35">
      <c r="A14" s="1" t="s">
        <v>243</v>
      </c>
      <c r="B14" s="1" t="s">
        <v>244</v>
      </c>
      <c r="C14">
        <v>0</v>
      </c>
      <c r="G14">
        <v>8.1539999999999999</v>
      </c>
      <c r="H14">
        <v>1</v>
      </c>
      <c r="I14">
        <v>3.5971726345710754E-2</v>
      </c>
      <c r="J14">
        <v>11</v>
      </c>
      <c r="K14">
        <v>3.8872942679044079E-2</v>
      </c>
      <c r="L14">
        <v>3.742233451237742E-2</v>
      </c>
      <c r="O14">
        <v>37.422334512377418</v>
      </c>
      <c r="P14">
        <v>11.99508074344822</v>
      </c>
      <c r="Q14">
        <v>3.1198068035363336</v>
      </c>
      <c r="R14">
        <v>0.97807888382076791</v>
      </c>
      <c r="S14">
        <v>38.261059646018317</v>
      </c>
      <c r="V14">
        <v>1</v>
      </c>
      <c r="W14">
        <v>1.0833542876177986</v>
      </c>
      <c r="X14">
        <v>11</v>
      </c>
      <c r="Y14">
        <v>1.0376989417010489</v>
      </c>
      <c r="Z14">
        <v>1.0605266146594237</v>
      </c>
      <c r="AA14">
        <v>8.8413461930107407E-2</v>
      </c>
      <c r="AB14">
        <v>2.171898182981884</v>
      </c>
      <c r="AC14">
        <v>2171.898182981884</v>
      </c>
    </row>
    <row r="15" spans="1:29" x14ac:dyDescent="0.35">
      <c r="A15" s="1" t="s">
        <v>245</v>
      </c>
      <c r="B15" s="1" t="s">
        <v>246</v>
      </c>
      <c r="C15">
        <v>0</v>
      </c>
      <c r="G15">
        <v>1.73</v>
      </c>
      <c r="H15">
        <v>82</v>
      </c>
      <c r="I15">
        <v>4.4112590221946711E-2</v>
      </c>
      <c r="J15">
        <v>87</v>
      </c>
      <c r="K15">
        <v>4.2003797805280053E-2</v>
      </c>
      <c r="L15">
        <v>4.3058194013613382E-2</v>
      </c>
      <c r="O15">
        <v>43.058194013613381</v>
      </c>
      <c r="P15">
        <v>42.109014301510854</v>
      </c>
      <c r="Q15">
        <v>1.0225410099914989</v>
      </c>
      <c r="R15">
        <v>0.72848594741613781</v>
      </c>
      <c r="S15">
        <v>59.106416762514385</v>
      </c>
      <c r="V15">
        <v>82</v>
      </c>
      <c r="W15">
        <v>0.18247081187243253</v>
      </c>
      <c r="X15">
        <v>87</v>
      </c>
      <c r="Y15">
        <v>0.15454411354536812</v>
      </c>
      <c r="Z15">
        <v>0.16850746270890032</v>
      </c>
      <c r="AA15">
        <v>4.0016957296208746E-3</v>
      </c>
      <c r="AB15">
        <v>0.45155599958013609</v>
      </c>
      <c r="AC15">
        <v>451.55599958013607</v>
      </c>
    </row>
    <row r="16" spans="1:29" x14ac:dyDescent="0.35">
      <c r="A16" s="1" t="s">
        <v>247</v>
      </c>
      <c r="B16" s="1" t="s">
        <v>248</v>
      </c>
      <c r="C16">
        <v>0</v>
      </c>
      <c r="G16">
        <v>2.5590000000000002</v>
      </c>
      <c r="H16">
        <v>62</v>
      </c>
      <c r="I16">
        <v>5.7932152226567273E-2</v>
      </c>
      <c r="J16">
        <v>73</v>
      </c>
      <c r="K16">
        <v>4.374350495636465E-2</v>
      </c>
      <c r="L16">
        <v>5.0837828591465961E-2</v>
      </c>
      <c r="O16">
        <v>50.837828591465964</v>
      </c>
      <c r="P16">
        <v>30.79509305266059</v>
      </c>
      <c r="Q16">
        <v>1.6508418566728036</v>
      </c>
      <c r="R16">
        <v>0.78804643121758455</v>
      </c>
      <c r="S16">
        <v>64.511209717577316</v>
      </c>
      <c r="V16">
        <v>62</v>
      </c>
      <c r="W16">
        <v>0.17614680337618913</v>
      </c>
      <c r="X16">
        <v>73</v>
      </c>
      <c r="Y16">
        <v>0.17999037710538635</v>
      </c>
      <c r="Z16">
        <v>0.17806859024078775</v>
      </c>
      <c r="AA16">
        <v>5.7823689617136336E-3</v>
      </c>
      <c r="AB16">
        <v>0.4878467610925501</v>
      </c>
      <c r="AC16">
        <v>487.84676109255008</v>
      </c>
    </row>
    <row r="17" spans="1:29" x14ac:dyDescent="0.35">
      <c r="A17" t="s">
        <v>26</v>
      </c>
      <c r="B17" t="s">
        <v>249</v>
      </c>
      <c r="C17">
        <v>0</v>
      </c>
      <c r="G17">
        <v>1.79</v>
      </c>
      <c r="H17">
        <v>21</v>
      </c>
      <c r="I17">
        <v>6.1005500305280042E-2</v>
      </c>
      <c r="J17">
        <v>31</v>
      </c>
      <c r="K17">
        <v>5.5976517471946714E-2</v>
      </c>
      <c r="L17">
        <v>5.8491008888613374E-2</v>
      </c>
      <c r="O17">
        <v>58.491008888613372</v>
      </c>
      <c r="P17">
        <v>39.832117606835709</v>
      </c>
      <c r="Q17">
        <v>1.4684383458080459</v>
      </c>
      <c r="R17">
        <v>0.71299490516235919</v>
      </c>
      <c r="S17">
        <v>82.035661776985805</v>
      </c>
      <c r="V17">
        <v>21</v>
      </c>
      <c r="W17">
        <v>0.8586571350383263</v>
      </c>
      <c r="X17">
        <v>31</v>
      </c>
      <c r="Y17">
        <v>0.80421075966830013</v>
      </c>
      <c r="Z17">
        <v>0.83143394735331322</v>
      </c>
      <c r="AA17">
        <v>2.0873455826778044E-2</v>
      </c>
      <c r="AB17">
        <v>0.79540854419383411</v>
      </c>
      <c r="AC17">
        <v>795.40854419383413</v>
      </c>
    </row>
    <row r="18" spans="1:29" x14ac:dyDescent="0.35">
      <c r="A18" t="s">
        <v>111</v>
      </c>
      <c r="B18" t="s">
        <v>250</v>
      </c>
      <c r="C18">
        <v>0</v>
      </c>
      <c r="G18">
        <v>4.5860000000000003</v>
      </c>
      <c r="H18">
        <v>21</v>
      </c>
      <c r="I18">
        <v>5.30982164045175E-2</v>
      </c>
      <c r="J18">
        <v>31</v>
      </c>
      <c r="K18">
        <v>5.5823897073666251E-2</v>
      </c>
      <c r="L18">
        <v>5.4461056739091879E-2</v>
      </c>
      <c r="O18">
        <v>54.46105673909188</v>
      </c>
      <c r="P18">
        <v>17.831644075979373</v>
      </c>
      <c r="Q18">
        <v>3.0541803384498465</v>
      </c>
      <c r="R18">
        <v>0.81775919732441404</v>
      </c>
      <c r="S18">
        <v>66.597914052547893</v>
      </c>
      <c r="V18">
        <v>21</v>
      </c>
      <c r="W18">
        <v>3.7077509060904831E-2</v>
      </c>
      <c r="X18">
        <v>31</v>
      </c>
      <c r="Y18">
        <v>0.14259288991655458</v>
      </c>
      <c r="Z18">
        <v>8.98351994887297E-2</v>
      </c>
      <c r="AA18">
        <v>5.0379650415827209E-3</v>
      </c>
      <c r="AB18">
        <v>0.47267554121487082</v>
      </c>
      <c r="AC18">
        <v>472.6755412148708</v>
      </c>
    </row>
    <row r="19" spans="1:29" x14ac:dyDescent="0.35">
      <c r="A19" t="s">
        <v>251</v>
      </c>
      <c r="B19" t="s">
        <v>252</v>
      </c>
      <c r="C19">
        <v>0</v>
      </c>
      <c r="G19">
        <v>2.41</v>
      </c>
      <c r="H19">
        <v>61</v>
      </c>
      <c r="I19">
        <v>3.3726528038581199E-2</v>
      </c>
      <c r="J19">
        <v>71</v>
      </c>
      <c r="K19">
        <v>3.2791390766700131E-2</v>
      </c>
      <c r="L19">
        <v>3.3258959402640662E-2</v>
      </c>
      <c r="O19">
        <v>33.258959402640663</v>
      </c>
      <c r="P19">
        <v>31.152776471333905</v>
      </c>
      <c r="Q19">
        <v>1.0676081932294164</v>
      </c>
      <c r="R19">
        <v>0.75078191295914709</v>
      </c>
      <c r="S19">
        <v>44.299095154747569</v>
      </c>
      <c r="V19">
        <v>61</v>
      </c>
      <c r="W19">
        <v>4.7663390178636203E-2</v>
      </c>
      <c r="X19">
        <v>71</v>
      </c>
      <c r="Y19">
        <v>6.3368241031125705E-2</v>
      </c>
      <c r="Z19">
        <v>5.5515815604880954E-2</v>
      </c>
      <c r="AA19">
        <v>1.7820503304405429E-3</v>
      </c>
      <c r="AB19">
        <v>0.40631882727249724</v>
      </c>
      <c r="AC19">
        <v>406.31882727249723</v>
      </c>
    </row>
    <row r="22" spans="1:29" x14ac:dyDescent="0.35">
      <c r="A22" t="s">
        <v>287</v>
      </c>
      <c r="G22">
        <v>4.8230000000000004</v>
      </c>
      <c r="H22">
        <v>81</v>
      </c>
      <c r="I22">
        <v>3.148310855031012E-2</v>
      </c>
      <c r="J22">
        <v>87</v>
      </c>
      <c r="K22">
        <v>3.3551489065090812E-2</v>
      </c>
      <c r="L22">
        <v>3.2517298807700462E-2</v>
      </c>
      <c r="O22">
        <v>32.517298807700463</v>
      </c>
      <c r="P22">
        <v>16.633234809048684</v>
      </c>
      <c r="Q22">
        <v>1.9549594039284923</v>
      </c>
      <c r="R22">
        <v>0.80222091484041802</v>
      </c>
      <c r="S22">
        <v>40.534095043095419</v>
      </c>
      <c r="V22">
        <v>81</v>
      </c>
      <c r="W22">
        <v>6.7406568218425389E-2</v>
      </c>
      <c r="X22">
        <v>87</v>
      </c>
      <c r="Y22">
        <v>7.7009868909076379E-2</v>
      </c>
      <c r="Z22">
        <v>7.2208218563750884E-2</v>
      </c>
      <c r="AA22">
        <v>4.3412011790075087E-3</v>
      </c>
      <c r="AB22">
        <v>0.45847524286059749</v>
      </c>
      <c r="AC22">
        <v>458.47524286059746</v>
      </c>
    </row>
  </sheetData>
  <conditionalFormatting sqref="Z2">
    <cfRule type="cellIs" dxfId="1" priority="1" operator="lessThan">
      <formula>0.041059</formula>
    </cfRule>
    <cfRule type="cellIs" dxfId="0" priority="2" stopIfTrue="1" operator="lessThan">
      <formula>0.041059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crop</vt:lpstr>
      <vt:lpstr>Grass</vt:lpstr>
      <vt:lpstr>Forest</vt:lpstr>
      <vt:lpstr>spring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Sulari Anthony</dc:creator>
  <cp:lastModifiedBy>Sulari Anthony</cp:lastModifiedBy>
  <dcterms:created xsi:type="dcterms:W3CDTF">2015-06-05T18:17:20Z</dcterms:created>
  <dcterms:modified xsi:type="dcterms:W3CDTF">2023-09-27T07:22:09Z</dcterms:modified>
</cp:coreProperties>
</file>