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OneDrive\Dokumente\Uni\Master\Masterarbeit\Labor\"/>
    </mc:Choice>
  </mc:AlternateContent>
  <xr:revisionPtr revIDLastSave="0" documentId="13_ncr:1_{B5DA3331-20E1-4D2E-96E0-07BA3E84644F}" xr6:coauthVersionLast="47" xr6:coauthVersionMax="47" xr10:uidLastSave="{00000000-0000-0000-0000-000000000000}"/>
  <bookViews>
    <workbookView xWindow="-108" yWindow="-108" windowWidth="23256" windowHeight="12456" activeTab="2" xr2:uid="{81E5566E-B81D-4574-9E96-1093F1D9EA41}"/>
  </bookViews>
  <sheets>
    <sheet name="0_Sampling" sheetId="1" r:id="rId1"/>
    <sheet name="1_Water content" sheetId="2" r:id="rId2"/>
    <sheet name="2_Water holding capac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D23" i="3"/>
  <c r="F9" i="3"/>
  <c r="K9" i="3" s="1"/>
  <c r="F10" i="3"/>
  <c r="K10" i="3" s="1"/>
  <c r="F11" i="3"/>
  <c r="K11" i="3" s="1"/>
  <c r="F8" i="3"/>
  <c r="I8" i="3" s="1"/>
  <c r="I11" i="3" l="1"/>
  <c r="I10" i="3"/>
  <c r="I9" i="3"/>
  <c r="K8" i="3"/>
  <c r="H11" i="2"/>
  <c r="J11" i="2"/>
  <c r="D24" i="3"/>
  <c r="D25" i="3"/>
  <c r="D26" i="3"/>
  <c r="C24" i="3"/>
  <c r="C25" i="3"/>
  <c r="C26" i="3"/>
  <c r="C23" i="3"/>
  <c r="I11" i="2" l="1"/>
  <c r="G25" i="3" l="1"/>
  <c r="I25" i="3" s="1"/>
  <c r="G26" i="3"/>
  <c r="H26" i="3" s="1"/>
  <c r="F25" i="3"/>
  <c r="F26" i="3"/>
  <c r="G24" i="3"/>
  <c r="F24" i="3"/>
  <c r="G23" i="3"/>
  <c r="I23" i="3" s="1"/>
  <c r="F23" i="3"/>
  <c r="F12" i="2"/>
  <c r="F13" i="2"/>
  <c r="F14" i="2"/>
  <c r="F15" i="2"/>
  <c r="F16" i="2"/>
  <c r="F17" i="2"/>
  <c r="F1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H25" i="3" l="1"/>
  <c r="I26" i="3"/>
  <c r="J26" i="3"/>
  <c r="J25" i="3"/>
  <c r="J23" i="3"/>
  <c r="J24" i="3"/>
  <c r="H23" i="3"/>
  <c r="H24" i="3"/>
  <c r="I24" i="3"/>
  <c r="G12" i="2"/>
  <c r="G13" i="2"/>
  <c r="G14" i="2"/>
  <c r="G15" i="2"/>
  <c r="G16" i="2"/>
  <c r="G17" i="2"/>
  <c r="G18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J40" i="2" l="1"/>
  <c r="I40" i="2"/>
  <c r="J13" i="2"/>
  <c r="I13" i="2"/>
  <c r="J38" i="2"/>
  <c r="I38" i="2"/>
  <c r="J37" i="2"/>
  <c r="I37" i="2"/>
  <c r="J24" i="2"/>
  <c r="I24" i="2"/>
  <c r="J33" i="2"/>
  <c r="I33" i="2"/>
  <c r="J39" i="2"/>
  <c r="I39" i="2"/>
  <c r="J48" i="2"/>
  <c r="I48" i="2"/>
  <c r="J14" i="2"/>
  <c r="I14" i="2"/>
  <c r="J12" i="2"/>
  <c r="I12" i="2"/>
  <c r="J36" i="2"/>
  <c r="I36" i="2"/>
  <c r="J35" i="2"/>
  <c r="I35" i="2"/>
  <c r="J46" i="2"/>
  <c r="I46" i="2"/>
  <c r="J34" i="2"/>
  <c r="I34" i="2"/>
  <c r="J45" i="2"/>
  <c r="I45" i="2"/>
  <c r="J44" i="2"/>
  <c r="I44" i="2"/>
  <c r="J32" i="2"/>
  <c r="I32" i="2"/>
  <c r="J18" i="2"/>
  <c r="I18" i="2"/>
  <c r="J43" i="2"/>
  <c r="I43" i="2"/>
  <c r="J31" i="2"/>
  <c r="I31" i="2"/>
  <c r="J17" i="2"/>
  <c r="I17" i="2"/>
  <c r="J42" i="2"/>
  <c r="I42" i="2"/>
  <c r="J30" i="2"/>
  <c r="I30" i="2"/>
  <c r="J16" i="2"/>
  <c r="I16" i="2"/>
  <c r="J28" i="2"/>
  <c r="I28" i="2"/>
  <c r="J27" i="2"/>
  <c r="I27" i="2"/>
  <c r="J26" i="2"/>
  <c r="I26" i="2"/>
  <c r="J25" i="2"/>
  <c r="I25" i="2"/>
  <c r="J47" i="2"/>
  <c r="I47" i="2"/>
  <c r="J23" i="2"/>
  <c r="I23" i="2"/>
  <c r="J22" i="2"/>
  <c r="I22" i="2"/>
  <c r="J21" i="2"/>
  <c r="I21" i="2"/>
  <c r="J41" i="2"/>
  <c r="I41" i="2"/>
  <c r="J29" i="2"/>
  <c r="I29" i="2"/>
  <c r="J15" i="2"/>
  <c r="I15" i="2"/>
  <c r="H22" i="2"/>
  <c r="H33" i="2"/>
  <c r="H36" i="2"/>
  <c r="H34" i="2"/>
  <c r="H21" i="2"/>
  <c r="H32" i="2"/>
  <c r="H43" i="2"/>
  <c r="H31" i="2"/>
  <c r="H17" i="2"/>
  <c r="H25" i="2"/>
  <c r="H24" i="2"/>
  <c r="H23" i="2"/>
  <c r="H46" i="2"/>
  <c r="H45" i="2"/>
  <c r="H44" i="2"/>
  <c r="H18" i="2"/>
  <c r="H42" i="2"/>
  <c r="H30" i="2"/>
  <c r="H16" i="2"/>
  <c r="H35" i="2"/>
  <c r="H15" i="2"/>
  <c r="H48" i="2"/>
  <c r="H47" i="2"/>
  <c r="H41" i="2"/>
  <c r="H29" i="2"/>
  <c r="H40" i="2"/>
  <c r="H28" i="2"/>
  <c r="H14" i="2"/>
  <c r="H37" i="2"/>
  <c r="H39" i="2"/>
  <c r="H27" i="2"/>
  <c r="H13" i="2"/>
  <c r="H38" i="2"/>
  <c r="H26" i="2"/>
  <c r="H12" i="2"/>
</calcChain>
</file>

<file path=xl/sharedStrings.xml><?xml version="1.0" encoding="utf-8"?>
<sst xmlns="http://schemas.openxmlformats.org/spreadsheetml/2006/main" count="263" uniqueCount="114">
  <si>
    <t>Sampling</t>
  </si>
  <si>
    <t>Sampling date</t>
  </si>
  <si>
    <t>Sample ID</t>
  </si>
  <si>
    <t>Subsite</t>
  </si>
  <si>
    <t>AP1_0-20</t>
  </si>
  <si>
    <t>AP1_20-40</t>
  </si>
  <si>
    <t>AP1_50-69</t>
  </si>
  <si>
    <t>AP1_80-100</t>
  </si>
  <si>
    <t>AP1_100-120</t>
  </si>
  <si>
    <t>AP2_0-20</t>
  </si>
  <si>
    <t>AP2_20-40</t>
  </si>
  <si>
    <t>AP2_50-69</t>
  </si>
  <si>
    <t>AP2_80-100</t>
  </si>
  <si>
    <t>AP2_100-120</t>
  </si>
  <si>
    <t>AP3_0-20</t>
  </si>
  <si>
    <t>AP3_20-40</t>
  </si>
  <si>
    <t>AP3_50-69</t>
  </si>
  <si>
    <t>AP3_80-100</t>
  </si>
  <si>
    <t>AP4_0-20</t>
  </si>
  <si>
    <t>AP4_20-40</t>
  </si>
  <si>
    <t>AP4_50-70</t>
  </si>
  <si>
    <t>AP4_80-99</t>
  </si>
  <si>
    <t>AP4_99-120</t>
  </si>
  <si>
    <t>AP3_100-119</t>
  </si>
  <si>
    <t>Palsa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</si>
  <si>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</si>
  <si>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</si>
  <si>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</si>
  <si>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</si>
  <si>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</si>
  <si>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</si>
  <si>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</si>
  <si>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</si>
  <si>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</si>
  <si>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</si>
  <si>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</si>
  <si>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</si>
  <si>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</si>
  <si>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</si>
  <si>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</si>
  <si>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</si>
  <si>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</si>
  <si>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</si>
  <si>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</si>
  <si>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</si>
  <si>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AT1_0-40</t>
  </si>
  <si>
    <t>AT1_63-83</t>
  </si>
  <si>
    <t>AT1_83-103</t>
  </si>
  <si>
    <t>AT1_143-163</t>
  </si>
  <si>
    <t>AT1_163-183</t>
  </si>
  <si>
    <t>AT2_0-40</t>
  </si>
  <si>
    <t>AT2_43-63</t>
  </si>
  <si>
    <t>AT2_63-83</t>
  </si>
  <si>
    <t>AT2_123-143</t>
  </si>
  <si>
    <t>AT2_143-163</t>
  </si>
  <si>
    <t>AT3_0-40</t>
  </si>
  <si>
    <t>AT3_60-80</t>
  </si>
  <si>
    <t>AT3_80-100</t>
  </si>
  <si>
    <t>AT3_140-160</t>
  </si>
  <si>
    <t>AT3_160-180</t>
  </si>
  <si>
    <t>AT5_0-40</t>
  </si>
  <si>
    <t>AT5_50-70</t>
  </si>
  <si>
    <t>AT5_70-90</t>
  </si>
  <si>
    <t>AT5_130-150</t>
  </si>
  <si>
    <t>AT5_150-170</t>
  </si>
  <si>
    <t>Thermokarst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</si>
  <si>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</si>
  <si>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</si>
  <si>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</si>
  <si>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</si>
  <si>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</si>
  <si>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</si>
  <si>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</si>
  <si>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</si>
  <si>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</si>
  <si>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</si>
  <si>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</si>
  <si>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</si>
  <si>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</si>
  <si>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</si>
  <si>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</si>
  <si>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</si>
  <si>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</si>
  <si>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</si>
  <si>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</si>
  <si>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</si>
  <si>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Water content</t>
  </si>
  <si>
    <t>Measure 5-10 g sample, dry at 105 °C</t>
  </si>
  <si>
    <t>Start of drying: 7.11., 14:30h</t>
  </si>
  <si>
    <t>Working ID</t>
  </si>
  <si>
    <t>Weight bowl empty [g]</t>
  </si>
  <si>
    <t>Fresh weight + bowl [g]</t>
  </si>
  <si>
    <t>Dry weight + bowl [g]</t>
  </si>
  <si>
    <t>Absolute mass water [g]</t>
  </si>
  <si>
    <t>gravimetric water content [g/g]</t>
  </si>
  <si>
    <t>Water holding capacity</t>
  </si>
  <si>
    <t>Put in 5°C on 7.11., 14:30h</t>
  </si>
  <si>
    <t>Nr. glass</t>
  </si>
  <si>
    <t>Glass empty [g]</t>
  </si>
  <si>
    <t>Weight sample (no glass + filter) [g]</t>
  </si>
  <si>
    <t>Weight sample wet + glass + filter [g]</t>
  </si>
  <si>
    <t>Weight sample wet (no glass, filter) [g]</t>
  </si>
  <si>
    <t>Dry weight [g]</t>
  </si>
  <si>
    <t>WHC [g/g]</t>
  </si>
  <si>
    <t>water content [%]</t>
  </si>
  <si>
    <t>End of drying: 8.11., 11:00h</t>
  </si>
  <si>
    <t>Weight sample after draining + glass + filter [g]</t>
  </si>
  <si>
    <t>Weight sample after draining (no glass, filter) [g]</t>
  </si>
  <si>
    <t>Samples P1, P2, P11, P12 see table 2_water holding capacity</t>
  </si>
  <si>
    <t>Put in 105 °C after determination of water holding capacity on 8.11., 11:25h</t>
  </si>
  <si>
    <t>Taken out on 8.11., 11:15h</t>
  </si>
  <si>
    <t>Glass empty + filter wet [g]</t>
  </si>
  <si>
    <t>Glass empty + filter dry [g]</t>
  </si>
  <si>
    <t>Taken out 11.11.24; 8:00h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</si>
</sst>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1" fillId="0" borderId="0" xfId="0" applyFont="1"/>
    <xf numFmtId="14" fontId="0" fillId="0" borderId="0" xfId="0" applyNumberFormat="1" applyAlignment="1">
      <alignment horizontal="left"/>
    </xf>
    <xf numFmtId="0" fontId="5" fillId="0" borderId="0" xfId="0" applyFont="1"/>
    <xf numFmtId="9" fontId="0" fillId="0" borderId="0" xfId="1" applyFont="1"/>
    <xf numFmtId="0" fontId="7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/>
    <xf numFmtId="9" fontId="7" fillId="0" borderId="0" xfId="1" applyFont="1"/>
    <xf numFmtId="2" fontId="0" fillId="0" borderId="0" xfId="0" applyNumberFormat="1"/>
    <xf numFmtId="0" fontId="4" fillId="0" borderId="0" xfId="0" applyFont="1" applyBorder="1"/>
    <xf numFmtId="14" fontId="0" fillId="0" borderId="0" xfId="0" applyNumberFormat="1" applyBorder="1" applyAlignment="1">
      <alignment horizontal="left"/>
    </xf>
    <xf numFmtId="0" fontId="0" fillId="0" borderId="0" xfId="0" applyBorder="1"/>
    <xf numFmtId="0" fontId="5" fillId="0" borderId="0" xfId="0" applyFont="1" applyBorder="1"/>
    <xf numFmtId="2" fontId="0" fillId="0" borderId="0" xfId="0" applyNumberFormat="1" applyBorder="1"/>
    <xf numFmtId="0" fontId="2" fillId="0" borderId="0" xfId="0" applyFont="1" applyBorder="1"/>
    <xf numFmtId="0" fontId="7" fillId="0" borderId="0" xfId="0" applyFont="1" applyBorder="1"/>
    <xf numFmtId="2" fontId="7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0493-D4CD-485B-BCC5-03A2EC54F452}">
  <dimension ref="A1:D43"/>
  <sheetViews>
    <sheetView workbookViewId="0">
      <selection activeCell="F13" sqref="F13"/>
    </sheetView>
  </sheetViews>
  <sheetFormatPr baseColWidth="10" defaultRowHeight="14.4" x14ac:dyDescent="0.3"/>
  <cols>
    <col min="1" max="1" width="18.77734375" bestFit="1" customWidth="1"/>
    <col min="2" max="2" width="11.77734375" bestFit="1" customWidth="1"/>
  </cols>
  <sheetData>
    <row r="1" spans="1:4" ht="18" x14ac:dyDescent="0.35">
      <c r="A1" s="3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89</v>
      </c>
    </row>
    <row r="4" spans="1:4" x14ac:dyDescent="0.3">
      <c r="A4" s="2">
        <v>45486</v>
      </c>
      <c r="B4" t="s">
        <v>4</v>
      </c>
      <c r="C4" t="s">
        <v>24</v>
      </c>
      <c r="D4" t="s">
        <v>25</v>
      </c>
    </row>
    <row r="5" spans="1:4" x14ac:dyDescent="0.3">
      <c r="A5" s="2">
        <v>45486</v>
      </c>
      <c r="B5" t="s">
        <v>5</v>
      </c>
      <c r="C5" t="s">
        <v>24</v>
      </c>
      <c r="D5" t="s">
        <v>26</v>
      </c>
    </row>
    <row r="6" spans="1:4" x14ac:dyDescent="0.3">
      <c r="A6" s="2">
        <v>45486</v>
      </c>
      <c r="B6" t="s">
        <v>6</v>
      </c>
      <c r="C6" t="s">
        <v>24</v>
      </c>
      <c r="D6" t="s">
        <v>27</v>
      </c>
    </row>
    <row r="7" spans="1:4" x14ac:dyDescent="0.3">
      <c r="A7" s="2">
        <v>45486</v>
      </c>
      <c r="B7" t="s">
        <v>7</v>
      </c>
      <c r="C7" t="s">
        <v>24</v>
      </c>
      <c r="D7" t="s">
        <v>28</v>
      </c>
    </row>
    <row r="8" spans="1:4" x14ac:dyDescent="0.3">
      <c r="A8" s="2">
        <v>45486</v>
      </c>
      <c r="B8" t="s">
        <v>8</v>
      </c>
      <c r="C8" t="s">
        <v>24</v>
      </c>
      <c r="D8" t="s">
        <v>29</v>
      </c>
    </row>
    <row r="9" spans="1:4" x14ac:dyDescent="0.3">
      <c r="A9" s="2">
        <v>45486</v>
      </c>
      <c r="B9" t="s">
        <v>9</v>
      </c>
      <c r="C9" t="s">
        <v>24</v>
      </c>
      <c r="D9" t="s">
        <v>40</v>
      </c>
    </row>
    <row r="10" spans="1:4" x14ac:dyDescent="0.3">
      <c r="A10" s="2">
        <v>45486</v>
      </c>
      <c r="B10" t="s">
        <v>10</v>
      </c>
      <c r="C10" t="s">
        <v>24</v>
      </c>
      <c r="D10" t="s">
        <v>31</v>
      </c>
    </row>
    <row r="11" spans="1:4" x14ac:dyDescent="0.3">
      <c r="A11" s="2">
        <v>45486</v>
      </c>
      <c r="B11" t="s">
        <v>11</v>
      </c>
      <c r="C11" t="s">
        <v>24</v>
      </c>
      <c r="D11" t="s">
        <v>32</v>
      </c>
    </row>
    <row r="12" spans="1:4" x14ac:dyDescent="0.3">
      <c r="A12" s="2">
        <v>45486</v>
      </c>
      <c r="B12" t="s">
        <v>12</v>
      </c>
      <c r="C12" t="s">
        <v>24</v>
      </c>
      <c r="D12" t="s">
        <v>33</v>
      </c>
    </row>
    <row r="13" spans="1:4" x14ac:dyDescent="0.3">
      <c r="A13" s="2">
        <v>45486</v>
      </c>
      <c r="B13" t="s">
        <v>13</v>
      </c>
      <c r="C13" t="s">
        <v>24</v>
      </c>
      <c r="D13" t="s">
        <v>34</v>
      </c>
    </row>
    <row r="14" spans="1:4" x14ac:dyDescent="0.3">
      <c r="A14" s="2">
        <v>45486</v>
      </c>
      <c r="B14" t="s">
        <v>14</v>
      </c>
      <c r="C14" t="s">
        <v>24</v>
      </c>
      <c r="D14" t="s">
        <v>35</v>
      </c>
    </row>
    <row r="15" spans="1:4" x14ac:dyDescent="0.3">
      <c r="A15" s="2">
        <v>45486</v>
      </c>
      <c r="B15" t="s">
        <v>15</v>
      </c>
      <c r="C15" t="s">
        <v>24</v>
      </c>
      <c r="D15" t="s">
        <v>36</v>
      </c>
    </row>
    <row r="16" spans="1:4" x14ac:dyDescent="0.3">
      <c r="A16" s="2">
        <v>45486</v>
      </c>
      <c r="B16" t="s">
        <v>16</v>
      </c>
      <c r="C16" t="s">
        <v>24</v>
      </c>
      <c r="D16" t="s">
        <v>37</v>
      </c>
    </row>
    <row r="17" spans="1:4" x14ac:dyDescent="0.3">
      <c r="A17" s="2">
        <v>45486</v>
      </c>
      <c r="B17" t="s">
        <v>17</v>
      </c>
      <c r="C17" t="s">
        <v>24</v>
      </c>
      <c r="D17" t="s">
        <v>38</v>
      </c>
    </row>
    <row r="18" spans="1:4" x14ac:dyDescent="0.3">
      <c r="A18" s="2">
        <v>45486</v>
      </c>
      <c r="B18" t="s">
        <v>23</v>
      </c>
      <c r="C18" t="s">
        <v>24</v>
      </c>
      <c r="D18" t="s">
        <v>39</v>
      </c>
    </row>
    <row r="19" spans="1:4" x14ac:dyDescent="0.3">
      <c r="A19" s="2">
        <v>45486</v>
      </c>
      <c r="B19" t="s">
        <v>18</v>
      </c>
      <c r="C19" t="s">
        <v>24</v>
      </c>
      <c r="D19" t="s">
        <v>30</v>
      </c>
    </row>
    <row r="20" spans="1:4" x14ac:dyDescent="0.3">
      <c r="A20" s="2">
        <v>45486</v>
      </c>
      <c r="B20" t="s">
        <v>19</v>
      </c>
      <c r="C20" t="s">
        <v>24</v>
      </c>
      <c r="D20" t="s">
        <v>41</v>
      </c>
    </row>
    <row r="21" spans="1:4" x14ac:dyDescent="0.3">
      <c r="A21" s="2">
        <v>45486</v>
      </c>
      <c r="B21" t="s">
        <v>20</v>
      </c>
      <c r="C21" t="s">
        <v>24</v>
      </c>
      <c r="D21" t="s">
        <v>42</v>
      </c>
    </row>
    <row r="22" spans="1:4" x14ac:dyDescent="0.3">
      <c r="A22" s="2">
        <v>45486</v>
      </c>
      <c r="B22" t="s">
        <v>21</v>
      </c>
      <c r="C22" t="s">
        <v>24</v>
      </c>
      <c r="D22" t="s">
        <v>43</v>
      </c>
    </row>
    <row r="23" spans="1:4" x14ac:dyDescent="0.3">
      <c r="A23" s="2">
        <v>45486</v>
      </c>
      <c r="B23" t="s">
        <v>22</v>
      </c>
      <c r="C23" t="s">
        <v>24</v>
      </c>
      <c r="D23" t="s">
        <v>44</v>
      </c>
    </row>
    <row r="24" spans="1:4" x14ac:dyDescent="0.3">
      <c r="A24" s="2">
        <v>45488</v>
      </c>
      <c r="B24" t="s">
        <v>45</v>
      </c>
      <c r="C24" t="s">
        <v>65</v>
      </c>
      <c r="D24" t="s">
        <v>66</v>
      </c>
    </row>
    <row r="25" spans="1:4" x14ac:dyDescent="0.3">
      <c r="A25" s="2">
        <v>45488</v>
      </c>
      <c r="B25" t="s">
        <v>46</v>
      </c>
      <c r="C25" t="s">
        <v>65</v>
      </c>
      <c r="D25" t="s">
        <v>67</v>
      </c>
    </row>
    <row r="26" spans="1:4" x14ac:dyDescent="0.3">
      <c r="A26" s="2">
        <v>45488</v>
      </c>
      <c r="B26" t="s">
        <v>47</v>
      </c>
      <c r="C26" t="s">
        <v>65</v>
      </c>
      <c r="D26" t="s">
        <v>68</v>
      </c>
    </row>
    <row r="27" spans="1:4" x14ac:dyDescent="0.3">
      <c r="A27" s="2">
        <v>45488</v>
      </c>
      <c r="B27" t="s">
        <v>48</v>
      </c>
      <c r="C27" t="s">
        <v>65</v>
      </c>
      <c r="D27" t="s">
        <v>69</v>
      </c>
    </row>
    <row r="28" spans="1:4" x14ac:dyDescent="0.3">
      <c r="A28" s="2">
        <v>45488</v>
      </c>
      <c r="B28" t="s">
        <v>49</v>
      </c>
      <c r="C28" t="s">
        <v>65</v>
      </c>
      <c r="D28" t="s">
        <v>70</v>
      </c>
    </row>
    <row r="29" spans="1:4" x14ac:dyDescent="0.3">
      <c r="A29" s="2">
        <v>45488</v>
      </c>
      <c r="B29" t="s">
        <v>50</v>
      </c>
      <c r="C29" t="s">
        <v>65</v>
      </c>
      <c r="D29" t="s">
        <v>71</v>
      </c>
    </row>
    <row r="30" spans="1:4" x14ac:dyDescent="0.3">
      <c r="A30" s="2">
        <v>45488</v>
      </c>
      <c r="B30" t="s">
        <v>51</v>
      </c>
      <c r="C30" t="s">
        <v>65</v>
      </c>
      <c r="D30" t="s">
        <v>72</v>
      </c>
    </row>
    <row r="31" spans="1:4" x14ac:dyDescent="0.3">
      <c r="A31" s="2">
        <v>45488</v>
      </c>
      <c r="B31" t="s">
        <v>52</v>
      </c>
      <c r="C31" t="s">
        <v>65</v>
      </c>
      <c r="D31" t="s">
        <v>73</v>
      </c>
    </row>
    <row r="32" spans="1:4" x14ac:dyDescent="0.3">
      <c r="A32" s="2">
        <v>45488</v>
      </c>
      <c r="B32" t="s">
        <v>53</v>
      </c>
      <c r="C32" t="s">
        <v>65</v>
      </c>
      <c r="D32" t="s">
        <v>74</v>
      </c>
    </row>
    <row r="33" spans="1:4" x14ac:dyDescent="0.3">
      <c r="A33" s="2">
        <v>45488</v>
      </c>
      <c r="B33" t="s">
        <v>54</v>
      </c>
      <c r="C33" t="s">
        <v>65</v>
      </c>
      <c r="D33" t="s">
        <v>75</v>
      </c>
    </row>
    <row r="34" spans="1:4" x14ac:dyDescent="0.3">
      <c r="A34" s="2">
        <v>45488</v>
      </c>
      <c r="B34" t="s">
        <v>55</v>
      </c>
      <c r="C34" t="s">
        <v>65</v>
      </c>
      <c r="D34" t="s">
        <v>76</v>
      </c>
    </row>
    <row r="35" spans="1:4" x14ac:dyDescent="0.3">
      <c r="A35" s="2">
        <v>45488</v>
      </c>
      <c r="B35" t="s">
        <v>56</v>
      </c>
      <c r="C35" t="s">
        <v>65</v>
      </c>
      <c r="D35" t="s">
        <v>77</v>
      </c>
    </row>
    <row r="36" spans="1:4" x14ac:dyDescent="0.3">
      <c r="A36" s="2">
        <v>45488</v>
      </c>
      <c r="B36" t="s">
        <v>57</v>
      </c>
      <c r="C36" t="s">
        <v>65</v>
      </c>
      <c r="D36" t="s">
        <v>78</v>
      </c>
    </row>
    <row r="37" spans="1:4" x14ac:dyDescent="0.3">
      <c r="A37" s="2">
        <v>45488</v>
      </c>
      <c r="B37" t="s">
        <v>58</v>
      </c>
      <c r="C37" t="s">
        <v>65</v>
      </c>
      <c r="D37" t="s">
        <v>79</v>
      </c>
    </row>
    <row r="38" spans="1:4" x14ac:dyDescent="0.3">
      <c r="A38" s="2">
        <v>45488</v>
      </c>
      <c r="B38" t="s">
        <v>59</v>
      </c>
      <c r="C38" t="s">
        <v>65</v>
      </c>
      <c r="D38" t="s">
        <v>80</v>
      </c>
    </row>
    <row r="39" spans="1:4" x14ac:dyDescent="0.3">
      <c r="A39" s="2">
        <v>45488</v>
      </c>
      <c r="B39" t="s">
        <v>60</v>
      </c>
      <c r="C39" t="s">
        <v>65</v>
      </c>
      <c r="D39" t="s">
        <v>81</v>
      </c>
    </row>
    <row r="40" spans="1:4" x14ac:dyDescent="0.3">
      <c r="A40" s="2">
        <v>45488</v>
      </c>
      <c r="B40" t="s">
        <v>61</v>
      </c>
      <c r="C40" t="s">
        <v>65</v>
      </c>
      <c r="D40" t="s">
        <v>82</v>
      </c>
    </row>
    <row r="41" spans="1:4" x14ac:dyDescent="0.3">
      <c r="A41" s="2">
        <v>45488</v>
      </c>
      <c r="B41" t="s">
        <v>62</v>
      </c>
      <c r="C41" t="s">
        <v>65</v>
      </c>
      <c r="D41" t="s">
        <v>83</v>
      </c>
    </row>
    <row r="42" spans="1:4" x14ac:dyDescent="0.3">
      <c r="A42" s="2">
        <v>45488</v>
      </c>
      <c r="B42" t="s">
        <v>63</v>
      </c>
      <c r="C42" t="s">
        <v>65</v>
      </c>
      <c r="D42" t="s">
        <v>84</v>
      </c>
    </row>
    <row r="43" spans="1:4" x14ac:dyDescent="0.3">
      <c r="A43" s="2">
        <v>45488</v>
      </c>
      <c r="B43" t="s">
        <v>64</v>
      </c>
      <c r="C43" t="s">
        <v>65</v>
      </c>
      <c r="D43" t="s">
        <v>85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7657-C8CB-471F-921C-479F66D29290}">
  <dimension ref="A1:T61"/>
  <sheetViews>
    <sheetView zoomScale="91" workbookViewId="0">
      <selection activeCell="H4" sqref="H4"/>
    </sheetView>
  </sheetViews>
  <sheetFormatPr baseColWidth="10" defaultRowHeight="14.4" x14ac:dyDescent="0.3"/>
  <cols>
    <col min="1" max="1" width="35.44140625" customWidth="1"/>
    <col min="2" max="2" width="10.77734375" bestFit="1" customWidth="1"/>
    <col min="3" max="3" width="22" customWidth="1"/>
    <col min="4" max="4" width="21.5546875" customWidth="1"/>
    <col min="5" max="5" width="19.88671875" bestFit="1" customWidth="1"/>
    <col min="6" max="6" width="13.5546875" bestFit="1" customWidth="1"/>
    <col min="7" max="7" width="22.33203125" bestFit="1" customWidth="1"/>
    <col min="8" max="8" width="28.6640625" bestFit="1" customWidth="1"/>
    <col min="9" max="9" width="16.88671875" bestFit="1" customWidth="1"/>
    <col min="10" max="10" width="10.109375" bestFit="1" customWidth="1"/>
    <col min="11" max="11" width="15.33203125" customWidth="1"/>
    <col min="12" max="12" width="28" bestFit="1" customWidth="1"/>
    <col min="13" max="13" width="21.5546875" customWidth="1"/>
    <col min="14" max="14" width="18.21875" bestFit="1" customWidth="1"/>
    <col min="15" max="15" width="24.33203125" bestFit="1" customWidth="1"/>
    <col min="16" max="16" width="41.109375" customWidth="1"/>
    <col min="17" max="17" width="46.33203125" bestFit="1" customWidth="1"/>
    <col min="18" max="18" width="36.33203125" bestFit="1" customWidth="1"/>
  </cols>
  <sheetData>
    <row r="1" spans="1:20" ht="18" x14ac:dyDescent="0.35">
      <c r="A1" s="3" t="s">
        <v>86</v>
      </c>
      <c r="K1" s="13"/>
      <c r="L1" s="15"/>
      <c r="M1" s="13"/>
      <c r="N1" s="15"/>
      <c r="O1" s="15"/>
      <c r="P1" s="15"/>
      <c r="Q1" s="15"/>
      <c r="R1" s="15"/>
    </row>
    <row r="2" spans="1:20" x14ac:dyDescent="0.3">
      <c r="A2" s="5">
        <v>45603</v>
      </c>
      <c r="C2" t="s">
        <v>108</v>
      </c>
      <c r="K2" s="14"/>
      <c r="L2" s="15"/>
      <c r="M2" s="14"/>
      <c r="N2" s="15"/>
      <c r="O2" s="15"/>
      <c r="P2" s="15"/>
      <c r="Q2" s="15"/>
      <c r="R2" s="15"/>
    </row>
    <row r="3" spans="1:20" x14ac:dyDescent="0.3">
      <c r="A3" t="s">
        <v>87</v>
      </c>
      <c r="K3" s="15"/>
      <c r="L3" s="15"/>
      <c r="M3" s="15"/>
      <c r="N3" s="15"/>
      <c r="O3" s="15"/>
      <c r="P3" s="15"/>
      <c r="Q3" s="15"/>
      <c r="R3" s="15"/>
    </row>
    <row r="4" spans="1:20" x14ac:dyDescent="0.3">
      <c r="A4" t="s">
        <v>88</v>
      </c>
      <c r="K4" s="15"/>
      <c r="L4" s="15"/>
      <c r="M4" s="15"/>
      <c r="N4" s="15"/>
      <c r="O4" s="15"/>
      <c r="P4" s="15"/>
      <c r="Q4" s="15"/>
      <c r="R4" s="15"/>
    </row>
    <row r="5" spans="1:20" x14ac:dyDescent="0.3">
      <c r="A5" s="8" t="s">
        <v>105</v>
      </c>
      <c r="K5" s="15"/>
      <c r="L5" s="15"/>
      <c r="M5" s="15"/>
      <c r="N5" s="15"/>
      <c r="O5" s="15"/>
      <c r="P5" s="15"/>
      <c r="Q5" s="15"/>
      <c r="R5" s="15"/>
    </row>
    <row r="6" spans="1:20" x14ac:dyDescent="0.3">
      <c r="K6" s="15"/>
      <c r="L6" s="15"/>
      <c r="M6" s="15"/>
      <c r="N6" s="15"/>
      <c r="O6" s="15"/>
      <c r="P6" s="15"/>
      <c r="Q6" s="15"/>
      <c r="R6" s="15"/>
    </row>
    <row r="7" spans="1:20" x14ac:dyDescent="0.3">
      <c r="K7" s="15"/>
      <c r="L7" s="15"/>
      <c r="M7" s="15"/>
      <c r="N7" s="15"/>
      <c r="O7" s="15"/>
      <c r="P7" s="15"/>
      <c r="Q7" s="15"/>
      <c r="R7" s="15"/>
    </row>
    <row r="8" spans="1:20" x14ac:dyDescent="0.3">
      <c r="A8" s="1" t="s">
        <v>2</v>
      </c>
      <c r="B8" s="1" t="s">
        <v>89</v>
      </c>
      <c r="C8" s="1" t="s">
        <v>90</v>
      </c>
      <c r="D8" s="1" t="s">
        <v>91</v>
      </c>
      <c r="E8" s="6" t="s">
        <v>92</v>
      </c>
      <c r="F8" s="6" t="s">
        <v>102</v>
      </c>
      <c r="G8" s="6" t="s">
        <v>93</v>
      </c>
      <c r="H8" s="6" t="s">
        <v>94</v>
      </c>
      <c r="I8" s="6" t="s">
        <v>104</v>
      </c>
      <c r="J8" s="6" t="s">
        <v>103</v>
      </c>
      <c r="K8" s="16"/>
      <c r="L8" s="16"/>
      <c r="M8" s="16"/>
      <c r="N8" s="16"/>
      <c r="O8" s="16"/>
      <c r="P8" s="16"/>
      <c r="Q8" s="16"/>
      <c r="R8" s="18"/>
      <c r="S8" s="1"/>
      <c r="T8" s="1"/>
    </row>
    <row r="9" spans="1:20" x14ac:dyDescent="0.3">
      <c r="A9" t="s">
        <v>4</v>
      </c>
      <c r="B9" t="s">
        <v>25</v>
      </c>
      <c r="I9" s="7"/>
      <c r="K9" s="15"/>
      <c r="L9" s="15"/>
      <c r="M9" s="15"/>
      <c r="N9" s="15"/>
      <c r="O9" s="15"/>
      <c r="P9" s="15"/>
      <c r="Q9" s="15"/>
      <c r="R9" s="15"/>
    </row>
    <row r="10" spans="1:20" x14ac:dyDescent="0.3">
      <c r="A10" t="s">
        <v>5</v>
      </c>
      <c r="B10" t="s">
        <v>26</v>
      </c>
      <c r="I10" s="7"/>
      <c r="K10" s="15"/>
      <c r="L10" s="15"/>
      <c r="M10" s="15"/>
      <c r="N10" s="15"/>
      <c r="O10" s="15"/>
      <c r="P10" s="15"/>
      <c r="Q10" s="15"/>
      <c r="R10" s="15"/>
    </row>
    <row r="11" spans="1:20" x14ac:dyDescent="0.3">
      <c r="A11" t="s">
        <v>6</v>
      </c>
      <c r="B11" t="s">
        <v>27</v>
      </c>
      <c r="C11">
        <v>1.1719999999999999</v>
      </c>
      <c r="D11">
        <v>8.9809999999999999</v>
      </c>
      <c r="E11">
        <v>2.8039999999999998</v>
      </c>
      <c r="F11">
        <f>E11-C11</f>
        <v>1.6319999999999999</v>
      </c>
      <c r="G11">
        <f>D11-E11</f>
        <v>6.1769999999999996</v>
      </c>
      <c r="H11" s="12">
        <f>G11/F11</f>
        <v>3.7849264705882355</v>
      </c>
      <c r="I11" s="7">
        <f>G11/(D11-C11)</f>
        <v>0.79101037264694574</v>
      </c>
      <c r="J11" s="12">
        <f>G11/F11</f>
        <v>3.7849264705882355</v>
      </c>
      <c r="K11" s="17"/>
      <c r="L11" s="15"/>
      <c r="M11" s="17"/>
      <c r="N11" s="17"/>
      <c r="O11" s="17"/>
      <c r="P11" s="17"/>
      <c r="Q11" s="17"/>
      <c r="R11" s="15"/>
    </row>
    <row r="12" spans="1:20" x14ac:dyDescent="0.3">
      <c r="A12" t="s">
        <v>7</v>
      </c>
      <c r="B12" t="s">
        <v>28</v>
      </c>
      <c r="C12">
        <v>1.177</v>
      </c>
      <c r="D12">
        <v>9.1210000000000004</v>
      </c>
      <c r="E12">
        <v>2.3740000000000001</v>
      </c>
      <c r="F12">
        <f t="shared" ref="F12:F48" si="0">E12-C12</f>
        <v>1.1970000000000001</v>
      </c>
      <c r="G12">
        <f t="shared" ref="G12:G48" si="1">D12-E12</f>
        <v>6.7469999999999999</v>
      </c>
      <c r="H12" s="12">
        <f t="shared" ref="H12:H48" si="2">G12/(E12-C12)</f>
        <v>5.636591478696741</v>
      </c>
      <c r="I12" s="7">
        <f t="shared" ref="I12:I48" si="3">G12/(D12-C12)</f>
        <v>0.84932024169184284</v>
      </c>
      <c r="J12" s="12">
        <f t="shared" ref="J12:J48" si="4">G12/F12</f>
        <v>5.636591478696741</v>
      </c>
      <c r="K12" s="17"/>
      <c r="L12" s="15"/>
      <c r="M12" s="17"/>
      <c r="N12" s="17"/>
      <c r="O12" s="17"/>
      <c r="P12" s="17"/>
      <c r="Q12" s="17"/>
      <c r="R12" s="15"/>
    </row>
    <row r="13" spans="1:20" x14ac:dyDescent="0.3">
      <c r="A13" t="s">
        <v>8</v>
      </c>
      <c r="B13" t="s">
        <v>29</v>
      </c>
      <c r="C13">
        <v>1.175</v>
      </c>
      <c r="D13">
        <v>7.4219999999999997</v>
      </c>
      <c r="E13">
        <v>2.1720000000000002</v>
      </c>
      <c r="F13">
        <f t="shared" si="0"/>
        <v>0.99700000000000011</v>
      </c>
      <c r="G13">
        <f t="shared" si="1"/>
        <v>5.25</v>
      </c>
      <c r="H13" s="12">
        <f t="shared" si="2"/>
        <v>5.2657973921765286</v>
      </c>
      <c r="I13" s="7">
        <f t="shared" si="3"/>
        <v>0.8404033936289419</v>
      </c>
      <c r="J13" s="12">
        <f t="shared" si="4"/>
        <v>5.2657973921765286</v>
      </c>
      <c r="K13" s="17"/>
      <c r="L13" s="15"/>
      <c r="M13" s="17"/>
      <c r="N13" s="17"/>
      <c r="O13" s="17"/>
      <c r="P13" s="17"/>
      <c r="Q13" s="17"/>
      <c r="R13" s="15"/>
    </row>
    <row r="14" spans="1:20" x14ac:dyDescent="0.3">
      <c r="A14" t="s">
        <v>9</v>
      </c>
      <c r="B14" t="s">
        <v>40</v>
      </c>
      <c r="C14">
        <v>1.1819999999999999</v>
      </c>
      <c r="D14">
        <v>8.048</v>
      </c>
      <c r="E14">
        <v>3.09</v>
      </c>
      <c r="F14">
        <f t="shared" si="0"/>
        <v>1.9079999999999999</v>
      </c>
      <c r="G14">
        <f t="shared" si="1"/>
        <v>4.9580000000000002</v>
      </c>
      <c r="H14" s="12">
        <f t="shared" si="2"/>
        <v>2.5985324947589099</v>
      </c>
      <c r="I14" s="7">
        <f t="shared" si="3"/>
        <v>0.72210894261578795</v>
      </c>
      <c r="J14" s="12">
        <f t="shared" si="4"/>
        <v>2.5985324947589099</v>
      </c>
      <c r="K14" s="17"/>
      <c r="L14" s="15"/>
      <c r="M14" s="17"/>
      <c r="N14" s="17"/>
      <c r="O14" s="17"/>
      <c r="P14" s="17"/>
      <c r="Q14" s="17"/>
      <c r="R14" s="15"/>
    </row>
    <row r="15" spans="1:20" x14ac:dyDescent="0.3">
      <c r="A15" t="s">
        <v>10</v>
      </c>
      <c r="B15" t="s">
        <v>31</v>
      </c>
      <c r="C15">
        <v>1.1879999999999999</v>
      </c>
      <c r="D15">
        <v>8.8379999999999992</v>
      </c>
      <c r="E15">
        <v>3.46</v>
      </c>
      <c r="F15">
        <f t="shared" si="0"/>
        <v>2.2720000000000002</v>
      </c>
      <c r="G15">
        <f t="shared" si="1"/>
        <v>5.3779999999999992</v>
      </c>
      <c r="H15" s="12">
        <f t="shared" si="2"/>
        <v>2.3670774647887316</v>
      </c>
      <c r="I15" s="7">
        <f t="shared" si="3"/>
        <v>0.70300653594771234</v>
      </c>
      <c r="J15" s="12">
        <f t="shared" si="4"/>
        <v>2.3670774647887316</v>
      </c>
      <c r="K15" s="17"/>
      <c r="L15" s="15"/>
      <c r="M15" s="17"/>
      <c r="N15" s="17"/>
      <c r="O15" s="17"/>
      <c r="P15" s="17"/>
      <c r="Q15" s="17"/>
      <c r="R15" s="15"/>
    </row>
    <row r="16" spans="1:20" x14ac:dyDescent="0.3">
      <c r="A16" t="s">
        <v>11</v>
      </c>
      <c r="B16" t="s">
        <v>32</v>
      </c>
      <c r="C16">
        <v>1.171</v>
      </c>
      <c r="D16">
        <v>7.766</v>
      </c>
      <c r="E16">
        <v>2.0819999999999999</v>
      </c>
      <c r="F16">
        <f t="shared" si="0"/>
        <v>0.91099999999999981</v>
      </c>
      <c r="G16">
        <f t="shared" si="1"/>
        <v>5.6840000000000002</v>
      </c>
      <c r="H16" s="12">
        <f t="shared" si="2"/>
        <v>6.2392974753018677</v>
      </c>
      <c r="I16" s="7">
        <f t="shared" si="3"/>
        <v>0.86186504927975749</v>
      </c>
      <c r="J16" s="12">
        <f t="shared" si="4"/>
        <v>6.2392974753018677</v>
      </c>
      <c r="K16" s="17"/>
      <c r="L16" s="15"/>
      <c r="M16" s="17"/>
      <c r="N16" s="17"/>
      <c r="O16" s="17"/>
      <c r="P16" s="17"/>
      <c r="Q16" s="17"/>
      <c r="R16" s="15"/>
    </row>
    <row r="17" spans="1:18" x14ac:dyDescent="0.3">
      <c r="A17" t="s">
        <v>12</v>
      </c>
      <c r="B17" t="s">
        <v>33</v>
      </c>
      <c r="C17">
        <v>1.175</v>
      </c>
      <c r="D17">
        <v>8.5869999999999997</v>
      </c>
      <c r="E17">
        <v>1.9790000000000001</v>
      </c>
      <c r="F17">
        <f t="shared" si="0"/>
        <v>0.80400000000000005</v>
      </c>
      <c r="G17">
        <f t="shared" si="1"/>
        <v>6.6079999999999997</v>
      </c>
      <c r="H17" s="12">
        <f t="shared" si="2"/>
        <v>8.2189054726368145</v>
      </c>
      <c r="I17" s="7">
        <f t="shared" si="3"/>
        <v>0.89152725310307601</v>
      </c>
      <c r="J17" s="12">
        <f t="shared" si="4"/>
        <v>8.2189054726368145</v>
      </c>
      <c r="K17" s="17"/>
      <c r="L17" s="15"/>
      <c r="M17" s="17"/>
      <c r="N17" s="17"/>
      <c r="O17" s="17"/>
      <c r="P17" s="17"/>
      <c r="Q17" s="17"/>
      <c r="R17" s="15"/>
    </row>
    <row r="18" spans="1:18" x14ac:dyDescent="0.3">
      <c r="A18" t="s">
        <v>13</v>
      </c>
      <c r="B18" t="s">
        <v>34</v>
      </c>
      <c r="C18">
        <v>1.179</v>
      </c>
      <c r="D18">
        <v>8.9949999999999992</v>
      </c>
      <c r="E18">
        <v>2.0489999999999999</v>
      </c>
      <c r="F18">
        <f t="shared" si="0"/>
        <v>0.86999999999999988</v>
      </c>
      <c r="G18">
        <f t="shared" si="1"/>
        <v>6.9459999999999997</v>
      </c>
      <c r="H18" s="12">
        <f t="shared" si="2"/>
        <v>7.983908045977012</v>
      </c>
      <c r="I18" s="7">
        <f t="shared" si="3"/>
        <v>0.88868986693961116</v>
      </c>
      <c r="J18" s="12">
        <f t="shared" si="4"/>
        <v>7.983908045977012</v>
      </c>
      <c r="K18" s="17"/>
      <c r="L18" s="15"/>
      <c r="M18" s="17"/>
      <c r="N18" s="17"/>
      <c r="O18" s="17"/>
      <c r="P18" s="17"/>
      <c r="Q18" s="17"/>
      <c r="R18" s="15"/>
    </row>
    <row r="19" spans="1:18" x14ac:dyDescent="0.3">
      <c r="A19" t="s">
        <v>14</v>
      </c>
      <c r="B19" t="s">
        <v>35</v>
      </c>
      <c r="H19" s="12"/>
      <c r="I19" s="7"/>
      <c r="J19" s="12"/>
      <c r="K19" s="17"/>
      <c r="L19" s="15"/>
      <c r="M19" s="17"/>
      <c r="N19" s="17"/>
      <c r="O19" s="17"/>
      <c r="P19" s="17"/>
      <c r="Q19" s="17"/>
      <c r="R19" s="15"/>
    </row>
    <row r="20" spans="1:18" x14ac:dyDescent="0.3">
      <c r="A20" t="s">
        <v>15</v>
      </c>
      <c r="B20" t="s">
        <v>36</v>
      </c>
      <c r="H20" s="12"/>
      <c r="I20" s="7"/>
      <c r="J20" s="12"/>
      <c r="K20" s="17"/>
      <c r="L20" s="15"/>
      <c r="M20" s="17"/>
      <c r="N20" s="17"/>
      <c r="O20" s="17"/>
      <c r="P20" s="17"/>
      <c r="Q20" s="17"/>
      <c r="R20" s="15"/>
    </row>
    <row r="21" spans="1:18" x14ac:dyDescent="0.3">
      <c r="A21" t="s">
        <v>16</v>
      </c>
      <c r="B21" t="s">
        <v>37</v>
      </c>
      <c r="C21">
        <v>1.177</v>
      </c>
      <c r="D21">
        <v>7.3380000000000001</v>
      </c>
      <c r="E21">
        <v>2.1869999999999998</v>
      </c>
      <c r="F21">
        <f t="shared" si="0"/>
        <v>1.0099999999999998</v>
      </c>
      <c r="G21">
        <f t="shared" si="1"/>
        <v>5.1509999999999998</v>
      </c>
      <c r="H21" s="12">
        <f t="shared" si="2"/>
        <v>5.1000000000000005</v>
      </c>
      <c r="I21" s="7">
        <f t="shared" si="3"/>
        <v>0.83606557377049184</v>
      </c>
      <c r="J21" s="12">
        <f t="shared" si="4"/>
        <v>5.1000000000000005</v>
      </c>
      <c r="K21" s="17"/>
      <c r="L21" s="15"/>
      <c r="M21" s="17"/>
      <c r="N21" s="17"/>
      <c r="O21" s="17"/>
      <c r="P21" s="17"/>
      <c r="Q21" s="17"/>
      <c r="R21" s="15"/>
    </row>
    <row r="22" spans="1:18" x14ac:dyDescent="0.3">
      <c r="A22" t="s">
        <v>17</v>
      </c>
      <c r="B22" t="s">
        <v>38</v>
      </c>
      <c r="C22">
        <v>1.1839999999999999</v>
      </c>
      <c r="D22">
        <v>7.5979999999999999</v>
      </c>
      <c r="E22">
        <v>2.2269999999999999</v>
      </c>
      <c r="F22">
        <f t="shared" si="0"/>
        <v>1.0429999999999999</v>
      </c>
      <c r="G22">
        <f t="shared" si="1"/>
        <v>5.3710000000000004</v>
      </c>
      <c r="H22" s="12">
        <f t="shared" si="2"/>
        <v>5.1495685522531165</v>
      </c>
      <c r="I22" s="7">
        <f t="shared" si="3"/>
        <v>0.83738696601184914</v>
      </c>
      <c r="J22" s="12">
        <f t="shared" si="4"/>
        <v>5.1495685522531165</v>
      </c>
      <c r="K22" s="17"/>
      <c r="L22" s="15"/>
      <c r="M22" s="17"/>
      <c r="N22" s="17"/>
      <c r="O22" s="17"/>
      <c r="P22" s="17"/>
      <c r="Q22" s="17"/>
      <c r="R22" s="15"/>
    </row>
    <row r="23" spans="1:18" x14ac:dyDescent="0.3">
      <c r="A23" t="s">
        <v>23</v>
      </c>
      <c r="B23" t="s">
        <v>39</v>
      </c>
      <c r="C23">
        <v>1.1679999999999999</v>
      </c>
      <c r="D23">
        <v>7.6109999999999998</v>
      </c>
      <c r="E23">
        <v>2.0190000000000001</v>
      </c>
      <c r="F23">
        <f t="shared" si="0"/>
        <v>0.8510000000000002</v>
      </c>
      <c r="G23">
        <f t="shared" si="1"/>
        <v>5.5919999999999996</v>
      </c>
      <c r="H23" s="12">
        <f t="shared" si="2"/>
        <v>6.5710928319623951</v>
      </c>
      <c r="I23" s="7">
        <f t="shared" si="3"/>
        <v>0.86791867142635415</v>
      </c>
      <c r="J23" s="12">
        <f t="shared" si="4"/>
        <v>6.5710928319623951</v>
      </c>
      <c r="K23" s="17"/>
      <c r="L23" s="15"/>
      <c r="M23" s="17"/>
      <c r="N23" s="17"/>
      <c r="O23" s="17"/>
      <c r="P23" s="17"/>
      <c r="Q23" s="17"/>
      <c r="R23" s="15"/>
    </row>
    <row r="24" spans="1:18" x14ac:dyDescent="0.3">
      <c r="A24" t="s">
        <v>18</v>
      </c>
      <c r="B24" t="s">
        <v>30</v>
      </c>
      <c r="C24">
        <v>1.1479999999999999</v>
      </c>
      <c r="D24">
        <v>7.9809999999999999</v>
      </c>
      <c r="E24">
        <v>3.1440000000000001</v>
      </c>
      <c r="F24">
        <f t="shared" si="0"/>
        <v>1.9960000000000002</v>
      </c>
      <c r="G24">
        <f t="shared" si="1"/>
        <v>4.8369999999999997</v>
      </c>
      <c r="H24" s="12">
        <f t="shared" si="2"/>
        <v>2.4233466933867733</v>
      </c>
      <c r="I24" s="7">
        <f t="shared" si="3"/>
        <v>0.70788818966778866</v>
      </c>
      <c r="J24" s="12">
        <f t="shared" si="4"/>
        <v>2.4233466933867733</v>
      </c>
      <c r="K24" s="17"/>
      <c r="L24" s="15"/>
      <c r="M24" s="17"/>
      <c r="N24" s="17"/>
      <c r="O24" s="17"/>
      <c r="P24" s="17"/>
      <c r="Q24" s="17"/>
      <c r="R24" s="15"/>
    </row>
    <row r="25" spans="1:18" x14ac:dyDescent="0.3">
      <c r="A25" t="s">
        <v>19</v>
      </c>
      <c r="B25" t="s">
        <v>41</v>
      </c>
      <c r="C25">
        <v>1.17</v>
      </c>
      <c r="D25">
        <v>8.391</v>
      </c>
      <c r="E25">
        <v>2.952</v>
      </c>
      <c r="F25">
        <f t="shared" si="0"/>
        <v>1.782</v>
      </c>
      <c r="G25">
        <f t="shared" si="1"/>
        <v>5.4390000000000001</v>
      </c>
      <c r="H25" s="12">
        <f t="shared" si="2"/>
        <v>3.0521885521885523</v>
      </c>
      <c r="I25" s="7">
        <f t="shared" si="3"/>
        <v>0.75321977565434151</v>
      </c>
      <c r="J25" s="12">
        <f t="shared" si="4"/>
        <v>3.0521885521885523</v>
      </c>
      <c r="K25" s="17"/>
      <c r="L25" s="15"/>
      <c r="M25" s="17"/>
      <c r="N25" s="17"/>
      <c r="O25" s="17"/>
      <c r="P25" s="17"/>
      <c r="Q25" s="17"/>
      <c r="R25" s="15"/>
    </row>
    <row r="26" spans="1:18" x14ac:dyDescent="0.3">
      <c r="A26" t="s">
        <v>20</v>
      </c>
      <c r="B26" t="s">
        <v>42</v>
      </c>
      <c r="C26">
        <v>1.107</v>
      </c>
      <c r="D26">
        <v>6.58</v>
      </c>
      <c r="E26">
        <v>2.1179999999999999</v>
      </c>
      <c r="F26">
        <f t="shared" si="0"/>
        <v>1.0109999999999999</v>
      </c>
      <c r="G26">
        <f t="shared" si="1"/>
        <v>4.4619999999999997</v>
      </c>
      <c r="H26" s="12">
        <f t="shared" si="2"/>
        <v>4.4134520276953513</v>
      </c>
      <c r="I26" s="7">
        <f t="shared" si="3"/>
        <v>0.81527498629636397</v>
      </c>
      <c r="J26" s="12">
        <f t="shared" si="4"/>
        <v>4.4134520276953513</v>
      </c>
      <c r="K26" s="17"/>
      <c r="L26" s="15"/>
      <c r="M26" s="17"/>
      <c r="N26" s="17"/>
      <c r="O26" s="17"/>
      <c r="P26" s="17"/>
      <c r="Q26" s="17"/>
      <c r="R26" s="15"/>
    </row>
    <row r="27" spans="1:18" x14ac:dyDescent="0.3">
      <c r="A27" t="s">
        <v>21</v>
      </c>
      <c r="B27" t="s">
        <v>43</v>
      </c>
      <c r="C27">
        <v>1.1890000000000001</v>
      </c>
      <c r="D27">
        <v>8.5289999999999999</v>
      </c>
      <c r="E27">
        <v>1.87</v>
      </c>
      <c r="F27">
        <f t="shared" si="0"/>
        <v>0.68100000000000005</v>
      </c>
      <c r="G27">
        <f t="shared" si="1"/>
        <v>6.6589999999999998</v>
      </c>
      <c r="H27" s="12">
        <f t="shared" si="2"/>
        <v>9.7782672540381785</v>
      </c>
      <c r="I27" s="7">
        <f t="shared" si="3"/>
        <v>0.90722070844686653</v>
      </c>
      <c r="J27" s="12">
        <f t="shared" si="4"/>
        <v>9.7782672540381785</v>
      </c>
      <c r="K27" s="17"/>
      <c r="L27" s="15"/>
      <c r="M27" s="17"/>
      <c r="N27" s="17"/>
      <c r="O27" s="17"/>
      <c r="P27" s="17"/>
      <c r="Q27" s="17"/>
      <c r="R27" s="15"/>
    </row>
    <row r="28" spans="1:18" x14ac:dyDescent="0.3">
      <c r="A28" t="s">
        <v>22</v>
      </c>
      <c r="B28" t="s">
        <v>44</v>
      </c>
      <c r="C28">
        <v>1.167</v>
      </c>
      <c r="D28">
        <v>7.742</v>
      </c>
      <c r="E28">
        <v>1.665</v>
      </c>
      <c r="F28">
        <f t="shared" si="0"/>
        <v>0.498</v>
      </c>
      <c r="G28">
        <f t="shared" si="1"/>
        <v>6.077</v>
      </c>
      <c r="H28" s="12">
        <f t="shared" si="2"/>
        <v>12.20281124497992</v>
      </c>
      <c r="I28" s="7">
        <f t="shared" si="3"/>
        <v>0.92425855513307986</v>
      </c>
      <c r="J28" s="12">
        <f t="shared" si="4"/>
        <v>12.20281124497992</v>
      </c>
      <c r="K28" s="17"/>
      <c r="L28" s="15"/>
      <c r="M28" s="17"/>
      <c r="N28" s="17"/>
      <c r="O28" s="17"/>
      <c r="P28" s="17"/>
      <c r="Q28" s="17"/>
      <c r="R28" s="15"/>
    </row>
    <row r="29" spans="1:18" x14ac:dyDescent="0.3">
      <c r="A29" t="s">
        <v>45</v>
      </c>
      <c r="B29" t="s">
        <v>66</v>
      </c>
      <c r="C29">
        <v>1.1779999999999999</v>
      </c>
      <c r="D29">
        <v>8.5250000000000004</v>
      </c>
      <c r="E29">
        <v>1.5109999999999999</v>
      </c>
      <c r="F29">
        <f t="shared" si="0"/>
        <v>0.33299999999999996</v>
      </c>
      <c r="G29">
        <f t="shared" si="1"/>
        <v>7.0140000000000002</v>
      </c>
      <c r="H29" s="12">
        <f t="shared" si="2"/>
        <v>21.063063063063066</v>
      </c>
      <c r="I29" s="7">
        <f t="shared" si="3"/>
        <v>0.95467537770518573</v>
      </c>
      <c r="J29" s="12">
        <f t="shared" si="4"/>
        <v>21.063063063063066</v>
      </c>
      <c r="K29" s="17"/>
      <c r="L29" s="15"/>
      <c r="M29" s="17"/>
      <c r="N29" s="17"/>
      <c r="O29" s="17"/>
      <c r="P29" s="17"/>
      <c r="Q29" s="17"/>
      <c r="R29" s="15"/>
    </row>
    <row r="30" spans="1:18" x14ac:dyDescent="0.3">
      <c r="A30" t="s">
        <v>46</v>
      </c>
      <c r="B30" t="s">
        <v>67</v>
      </c>
      <c r="C30">
        <v>1.1759999999999999</v>
      </c>
      <c r="D30">
        <v>8.2249999999999996</v>
      </c>
      <c r="E30">
        <v>2.327</v>
      </c>
      <c r="F30">
        <f t="shared" si="0"/>
        <v>1.151</v>
      </c>
      <c r="G30">
        <f t="shared" si="1"/>
        <v>5.8979999999999997</v>
      </c>
      <c r="H30" s="12">
        <f t="shared" si="2"/>
        <v>5.1242397914856639</v>
      </c>
      <c r="I30" s="7">
        <f t="shared" si="3"/>
        <v>0.83671442757837988</v>
      </c>
      <c r="J30" s="12">
        <f t="shared" si="4"/>
        <v>5.1242397914856639</v>
      </c>
      <c r="K30" s="17"/>
      <c r="L30" s="15"/>
      <c r="M30" s="17"/>
      <c r="N30" s="17"/>
      <c r="O30" s="17"/>
      <c r="P30" s="17"/>
      <c r="Q30" s="17"/>
      <c r="R30" s="15"/>
    </row>
    <row r="31" spans="1:18" x14ac:dyDescent="0.3">
      <c r="A31" t="s">
        <v>47</v>
      </c>
      <c r="B31" t="s">
        <v>68</v>
      </c>
      <c r="C31">
        <v>1.165</v>
      </c>
      <c r="D31">
        <v>8.6959999999999997</v>
      </c>
      <c r="E31">
        <v>2.5830000000000002</v>
      </c>
      <c r="F31">
        <f t="shared" si="0"/>
        <v>1.4180000000000001</v>
      </c>
      <c r="G31">
        <f t="shared" si="1"/>
        <v>6.1129999999999995</v>
      </c>
      <c r="H31" s="12">
        <f t="shared" si="2"/>
        <v>4.3110014104372345</v>
      </c>
      <c r="I31" s="7">
        <f t="shared" si="3"/>
        <v>0.81171159208604438</v>
      </c>
      <c r="J31" s="12">
        <f t="shared" si="4"/>
        <v>4.3110014104372345</v>
      </c>
      <c r="K31" s="17"/>
      <c r="L31" s="15"/>
      <c r="M31" s="17"/>
      <c r="N31" s="17"/>
      <c r="O31" s="17"/>
      <c r="P31" s="17"/>
      <c r="Q31" s="17"/>
      <c r="R31" s="15"/>
    </row>
    <row r="32" spans="1:18" x14ac:dyDescent="0.3">
      <c r="A32" t="s">
        <v>48</v>
      </c>
      <c r="B32" t="s">
        <v>69</v>
      </c>
      <c r="C32">
        <v>1.1719999999999999</v>
      </c>
      <c r="D32">
        <v>8.8070000000000004</v>
      </c>
      <c r="E32">
        <v>2.0310000000000001</v>
      </c>
      <c r="F32">
        <f t="shared" si="0"/>
        <v>0.85900000000000021</v>
      </c>
      <c r="G32">
        <f t="shared" si="1"/>
        <v>6.7759999999999998</v>
      </c>
      <c r="H32" s="12">
        <f t="shared" si="2"/>
        <v>7.888242142025609</v>
      </c>
      <c r="I32" s="7">
        <f t="shared" si="3"/>
        <v>0.88749181401440724</v>
      </c>
      <c r="J32" s="12">
        <f t="shared" si="4"/>
        <v>7.888242142025609</v>
      </c>
      <c r="K32" s="17"/>
      <c r="L32" s="15"/>
      <c r="M32" s="17"/>
      <c r="N32" s="17"/>
      <c r="O32" s="17"/>
      <c r="P32" s="17"/>
      <c r="Q32" s="17"/>
      <c r="R32" s="15"/>
    </row>
    <row r="33" spans="1:18" x14ac:dyDescent="0.3">
      <c r="A33" t="s">
        <v>49</v>
      </c>
      <c r="B33" t="s">
        <v>70</v>
      </c>
      <c r="C33">
        <v>1.1859999999999999</v>
      </c>
      <c r="D33">
        <v>10.884</v>
      </c>
      <c r="E33">
        <v>2.1629999999999998</v>
      </c>
      <c r="F33">
        <f t="shared" si="0"/>
        <v>0.97699999999999987</v>
      </c>
      <c r="G33">
        <f t="shared" si="1"/>
        <v>8.7210000000000001</v>
      </c>
      <c r="H33" s="12">
        <f t="shared" si="2"/>
        <v>8.9263050153531225</v>
      </c>
      <c r="I33" s="7">
        <f t="shared" si="3"/>
        <v>0.89925757888224378</v>
      </c>
      <c r="J33" s="12">
        <f t="shared" si="4"/>
        <v>8.9263050153531225</v>
      </c>
      <c r="K33" s="17"/>
      <c r="L33" s="15"/>
      <c r="M33" s="17"/>
      <c r="N33" s="17"/>
      <c r="O33" s="17"/>
      <c r="P33" s="17"/>
      <c r="Q33" s="17"/>
      <c r="R33" s="15"/>
    </row>
    <row r="34" spans="1:18" x14ac:dyDescent="0.3">
      <c r="A34" t="s">
        <v>50</v>
      </c>
      <c r="B34" t="s">
        <v>71</v>
      </c>
      <c r="C34">
        <v>1.1830000000000001</v>
      </c>
      <c r="D34">
        <v>9.2690000000000001</v>
      </c>
      <c r="E34">
        <v>1.7370000000000001</v>
      </c>
      <c r="F34">
        <f t="shared" si="0"/>
        <v>0.55400000000000005</v>
      </c>
      <c r="G34">
        <f t="shared" si="1"/>
        <v>7.532</v>
      </c>
      <c r="H34" s="12">
        <f t="shared" si="2"/>
        <v>13.595667870036101</v>
      </c>
      <c r="I34" s="7">
        <f t="shared" si="3"/>
        <v>0.93148651991095721</v>
      </c>
      <c r="J34" s="12">
        <f t="shared" si="4"/>
        <v>13.595667870036101</v>
      </c>
      <c r="K34" s="17"/>
      <c r="L34" s="15"/>
      <c r="M34" s="17"/>
      <c r="N34" s="17"/>
      <c r="O34" s="17"/>
      <c r="P34" s="17"/>
      <c r="Q34" s="17"/>
      <c r="R34" s="15"/>
    </row>
    <row r="35" spans="1:18" x14ac:dyDescent="0.3">
      <c r="A35" t="s">
        <v>51</v>
      </c>
      <c r="B35" t="s">
        <v>72</v>
      </c>
      <c r="C35">
        <v>1.1679999999999999</v>
      </c>
      <c r="D35">
        <v>8.3569999999999993</v>
      </c>
      <c r="E35">
        <v>2.7879999999999998</v>
      </c>
      <c r="F35">
        <f t="shared" si="0"/>
        <v>1.6199999999999999</v>
      </c>
      <c r="G35">
        <f t="shared" si="1"/>
        <v>5.5689999999999991</v>
      </c>
      <c r="H35" s="12">
        <f t="shared" si="2"/>
        <v>3.437654320987654</v>
      </c>
      <c r="I35" s="7">
        <f t="shared" si="3"/>
        <v>0.77465572402281258</v>
      </c>
      <c r="J35" s="12">
        <f t="shared" si="4"/>
        <v>3.437654320987654</v>
      </c>
      <c r="K35" s="17"/>
      <c r="L35" s="15"/>
      <c r="M35" s="17"/>
      <c r="N35" s="17"/>
      <c r="O35" s="17"/>
      <c r="P35" s="17"/>
      <c r="Q35" s="17"/>
      <c r="R35" s="15"/>
    </row>
    <row r="36" spans="1:18" x14ac:dyDescent="0.3">
      <c r="A36" t="s">
        <v>52</v>
      </c>
      <c r="B36" t="s">
        <v>73</v>
      </c>
      <c r="C36">
        <v>1.1830000000000001</v>
      </c>
      <c r="D36">
        <v>9.9009999999999998</v>
      </c>
      <c r="E36">
        <v>2.8069999999999999</v>
      </c>
      <c r="F36">
        <f t="shared" si="0"/>
        <v>1.6239999999999999</v>
      </c>
      <c r="G36">
        <f t="shared" si="1"/>
        <v>7.0939999999999994</v>
      </c>
      <c r="H36" s="12">
        <f t="shared" si="2"/>
        <v>4.3682266009852215</v>
      </c>
      <c r="I36" s="7">
        <f t="shared" si="3"/>
        <v>0.81371874283092449</v>
      </c>
      <c r="J36" s="12">
        <f t="shared" si="4"/>
        <v>4.3682266009852215</v>
      </c>
      <c r="K36" s="17"/>
      <c r="L36" s="15"/>
      <c r="M36" s="17"/>
      <c r="N36" s="17"/>
      <c r="O36" s="17"/>
      <c r="P36" s="17"/>
      <c r="Q36" s="17"/>
      <c r="R36" s="15"/>
    </row>
    <row r="37" spans="1:18" x14ac:dyDescent="0.3">
      <c r="A37" t="s">
        <v>53</v>
      </c>
      <c r="B37" t="s">
        <v>74</v>
      </c>
      <c r="C37">
        <v>1.1759999999999999</v>
      </c>
      <c r="D37">
        <v>10.292999999999999</v>
      </c>
      <c r="E37">
        <v>2.077</v>
      </c>
      <c r="F37">
        <f t="shared" si="0"/>
        <v>0.90100000000000002</v>
      </c>
      <c r="G37">
        <f t="shared" si="1"/>
        <v>8.2159999999999993</v>
      </c>
      <c r="H37" s="12">
        <f t="shared" si="2"/>
        <v>9.1187569367369576</v>
      </c>
      <c r="I37" s="7">
        <f t="shared" si="3"/>
        <v>0.90117363167708675</v>
      </c>
      <c r="J37" s="12">
        <f t="shared" si="4"/>
        <v>9.1187569367369576</v>
      </c>
      <c r="K37" s="17"/>
      <c r="L37" s="15"/>
      <c r="M37" s="17"/>
      <c r="N37" s="17"/>
      <c r="O37" s="17"/>
      <c r="P37" s="17"/>
      <c r="Q37" s="17"/>
      <c r="R37" s="15"/>
    </row>
    <row r="38" spans="1:18" x14ac:dyDescent="0.3">
      <c r="A38" t="s">
        <v>54</v>
      </c>
      <c r="B38" t="s">
        <v>75</v>
      </c>
      <c r="C38">
        <v>1.1779999999999999</v>
      </c>
      <c r="D38">
        <v>9.24</v>
      </c>
      <c r="E38">
        <v>2.0339999999999998</v>
      </c>
      <c r="F38">
        <f t="shared" si="0"/>
        <v>0.85599999999999987</v>
      </c>
      <c r="G38">
        <f t="shared" si="1"/>
        <v>7.2060000000000004</v>
      </c>
      <c r="H38" s="12">
        <f t="shared" si="2"/>
        <v>8.4182242990654217</v>
      </c>
      <c r="I38" s="7">
        <f t="shared" si="3"/>
        <v>0.89382287273629368</v>
      </c>
      <c r="J38" s="12">
        <f t="shared" si="4"/>
        <v>8.4182242990654217</v>
      </c>
      <c r="K38" s="17"/>
      <c r="L38" s="15"/>
      <c r="M38" s="17"/>
      <c r="N38" s="17"/>
      <c r="O38" s="17"/>
      <c r="P38" s="17"/>
      <c r="Q38" s="17"/>
      <c r="R38" s="15"/>
    </row>
    <row r="39" spans="1:18" x14ac:dyDescent="0.3">
      <c r="A39" t="s">
        <v>55</v>
      </c>
      <c r="B39" t="s">
        <v>76</v>
      </c>
      <c r="C39">
        <v>1.181</v>
      </c>
      <c r="D39">
        <v>8.8219999999999992</v>
      </c>
      <c r="E39">
        <v>1.601</v>
      </c>
      <c r="F39">
        <f t="shared" si="0"/>
        <v>0.41999999999999993</v>
      </c>
      <c r="G39">
        <f t="shared" si="1"/>
        <v>7.2209999999999992</v>
      </c>
      <c r="H39" s="12">
        <f t="shared" si="2"/>
        <v>17.192857142857143</v>
      </c>
      <c r="I39" s="7">
        <f t="shared" si="3"/>
        <v>0.94503337259521003</v>
      </c>
      <c r="J39" s="12">
        <f t="shared" si="4"/>
        <v>17.192857142857143</v>
      </c>
      <c r="K39" s="17"/>
      <c r="L39" s="15"/>
      <c r="M39" s="17"/>
      <c r="N39" s="17"/>
      <c r="O39" s="17"/>
      <c r="P39" s="17"/>
      <c r="Q39" s="17"/>
      <c r="R39" s="15"/>
    </row>
    <row r="40" spans="1:18" x14ac:dyDescent="0.3">
      <c r="A40" t="s">
        <v>56</v>
      </c>
      <c r="B40" t="s">
        <v>77</v>
      </c>
      <c r="C40">
        <v>1.177</v>
      </c>
      <c r="D40">
        <v>8.9920000000000009</v>
      </c>
      <c r="E40">
        <v>2.6760000000000002</v>
      </c>
      <c r="F40">
        <f t="shared" si="0"/>
        <v>1.4990000000000001</v>
      </c>
      <c r="G40">
        <f t="shared" si="1"/>
        <v>6.3160000000000007</v>
      </c>
      <c r="H40" s="12">
        <f t="shared" si="2"/>
        <v>4.2134756504336224</v>
      </c>
      <c r="I40" s="7">
        <f t="shared" si="3"/>
        <v>0.80818937939859237</v>
      </c>
      <c r="J40" s="12">
        <f t="shared" si="4"/>
        <v>4.2134756504336224</v>
      </c>
      <c r="K40" s="17"/>
      <c r="L40" s="15"/>
      <c r="M40" s="17"/>
      <c r="N40" s="17"/>
      <c r="O40" s="17"/>
      <c r="P40" s="17"/>
      <c r="Q40" s="17"/>
      <c r="R40" s="15"/>
    </row>
    <row r="41" spans="1:18" x14ac:dyDescent="0.3">
      <c r="A41" t="s">
        <v>57</v>
      </c>
      <c r="B41" t="s">
        <v>78</v>
      </c>
      <c r="C41">
        <v>1.19</v>
      </c>
      <c r="D41">
        <v>10.802</v>
      </c>
      <c r="E41">
        <v>2.9049999999999998</v>
      </c>
      <c r="F41">
        <f t="shared" si="0"/>
        <v>1.7149999999999999</v>
      </c>
      <c r="G41">
        <f t="shared" si="1"/>
        <v>7.8970000000000002</v>
      </c>
      <c r="H41" s="12">
        <f t="shared" si="2"/>
        <v>4.6046647230320703</v>
      </c>
      <c r="I41" s="7">
        <f t="shared" si="3"/>
        <v>0.82157719517270078</v>
      </c>
      <c r="J41" s="12">
        <f t="shared" si="4"/>
        <v>4.6046647230320703</v>
      </c>
      <c r="K41" s="17"/>
      <c r="L41" s="15"/>
      <c r="M41" s="17"/>
      <c r="N41" s="17"/>
      <c r="O41" s="17"/>
      <c r="P41" s="17"/>
      <c r="Q41" s="17"/>
      <c r="R41" s="15"/>
    </row>
    <row r="42" spans="1:18" x14ac:dyDescent="0.3">
      <c r="A42" t="s">
        <v>58</v>
      </c>
      <c r="B42" t="s">
        <v>79</v>
      </c>
      <c r="C42">
        <v>1.1779999999999999</v>
      </c>
      <c r="D42">
        <v>9.89</v>
      </c>
      <c r="E42">
        <v>2.0339999999999998</v>
      </c>
      <c r="F42">
        <f t="shared" si="0"/>
        <v>0.85599999999999987</v>
      </c>
      <c r="G42">
        <f t="shared" si="1"/>
        <v>7.8560000000000008</v>
      </c>
      <c r="H42" s="12">
        <f t="shared" si="2"/>
        <v>9.1775700934579465</v>
      </c>
      <c r="I42" s="7">
        <f t="shared" si="3"/>
        <v>0.90174471992653826</v>
      </c>
      <c r="J42" s="12">
        <f t="shared" si="4"/>
        <v>9.1775700934579465</v>
      </c>
      <c r="K42" s="17"/>
      <c r="L42" s="15"/>
      <c r="M42" s="17"/>
      <c r="N42" s="17"/>
      <c r="O42" s="17"/>
      <c r="P42" s="17"/>
      <c r="Q42" s="17"/>
      <c r="R42" s="15"/>
    </row>
    <row r="43" spans="1:18" x14ac:dyDescent="0.3">
      <c r="A43" t="s">
        <v>59</v>
      </c>
      <c r="B43" t="s">
        <v>80</v>
      </c>
      <c r="C43">
        <v>1.1910000000000001</v>
      </c>
      <c r="D43">
        <v>8.3889999999999993</v>
      </c>
      <c r="E43">
        <v>1.998</v>
      </c>
      <c r="F43">
        <f t="shared" si="0"/>
        <v>0.80699999999999994</v>
      </c>
      <c r="G43">
        <f t="shared" si="1"/>
        <v>6.3909999999999991</v>
      </c>
      <c r="H43" s="12">
        <f t="shared" si="2"/>
        <v>7.9194547707558858</v>
      </c>
      <c r="I43" s="7">
        <f t="shared" si="3"/>
        <v>0.88788552375659902</v>
      </c>
      <c r="J43" s="12">
        <f t="shared" si="4"/>
        <v>7.9194547707558858</v>
      </c>
      <c r="K43" s="17"/>
      <c r="L43" s="15"/>
      <c r="M43" s="17"/>
      <c r="N43" s="17"/>
      <c r="O43" s="17"/>
      <c r="P43" s="17"/>
      <c r="Q43" s="17"/>
      <c r="R43" s="15"/>
    </row>
    <row r="44" spans="1:18" x14ac:dyDescent="0.3">
      <c r="A44" t="s">
        <v>60</v>
      </c>
      <c r="B44" t="s">
        <v>81</v>
      </c>
      <c r="C44">
        <v>1.1839999999999999</v>
      </c>
      <c r="D44">
        <v>10.695</v>
      </c>
      <c r="E44">
        <v>1.8169999999999999</v>
      </c>
      <c r="F44">
        <f t="shared" si="0"/>
        <v>0.63300000000000001</v>
      </c>
      <c r="G44">
        <f t="shared" si="1"/>
        <v>8.8780000000000001</v>
      </c>
      <c r="H44" s="12">
        <f t="shared" si="2"/>
        <v>14.025276461295419</v>
      </c>
      <c r="I44" s="7">
        <f t="shared" si="3"/>
        <v>0.93344548417621698</v>
      </c>
      <c r="J44" s="12">
        <f t="shared" si="4"/>
        <v>14.025276461295419</v>
      </c>
      <c r="K44" s="17"/>
      <c r="L44" s="15"/>
      <c r="M44" s="17"/>
      <c r="N44" s="17"/>
      <c r="O44" s="17"/>
      <c r="P44" s="17"/>
      <c r="Q44" s="17"/>
      <c r="R44" s="15"/>
    </row>
    <row r="45" spans="1:18" x14ac:dyDescent="0.3">
      <c r="A45" t="s">
        <v>61</v>
      </c>
      <c r="B45" t="s">
        <v>82</v>
      </c>
      <c r="C45">
        <v>1.18</v>
      </c>
      <c r="D45">
        <v>7.9749999999999996</v>
      </c>
      <c r="E45">
        <v>1.633</v>
      </c>
      <c r="F45">
        <f t="shared" si="0"/>
        <v>0.45300000000000007</v>
      </c>
      <c r="G45">
        <f t="shared" si="1"/>
        <v>6.3419999999999996</v>
      </c>
      <c r="H45" s="12">
        <f t="shared" si="2"/>
        <v>13.999999999999996</v>
      </c>
      <c r="I45" s="7">
        <f t="shared" si="3"/>
        <v>0.93333333333333324</v>
      </c>
      <c r="J45" s="12">
        <f t="shared" si="4"/>
        <v>13.999999999999996</v>
      </c>
      <c r="K45" s="17"/>
      <c r="L45" s="15"/>
      <c r="M45" s="17"/>
      <c r="N45" s="17"/>
      <c r="O45" s="17"/>
      <c r="P45" s="17"/>
      <c r="Q45" s="17"/>
      <c r="R45" s="15"/>
    </row>
    <row r="46" spans="1:18" x14ac:dyDescent="0.3">
      <c r="A46" t="s">
        <v>62</v>
      </c>
      <c r="B46" t="s">
        <v>83</v>
      </c>
      <c r="C46">
        <v>1.165</v>
      </c>
      <c r="D46">
        <v>10.366</v>
      </c>
      <c r="E46">
        <v>2.927</v>
      </c>
      <c r="F46">
        <f t="shared" si="0"/>
        <v>1.762</v>
      </c>
      <c r="G46">
        <f t="shared" si="1"/>
        <v>7.4390000000000001</v>
      </c>
      <c r="H46" s="12">
        <f t="shared" si="2"/>
        <v>4.2219069239500566</v>
      </c>
      <c r="I46" s="7">
        <f t="shared" si="3"/>
        <v>0.80849907618737094</v>
      </c>
      <c r="J46" s="12">
        <f t="shared" si="4"/>
        <v>4.2219069239500566</v>
      </c>
      <c r="K46" s="17"/>
      <c r="L46" s="15"/>
      <c r="M46" s="17"/>
      <c r="N46" s="17"/>
      <c r="O46" s="17"/>
      <c r="P46" s="17"/>
      <c r="Q46" s="17"/>
      <c r="R46" s="15"/>
    </row>
    <row r="47" spans="1:18" x14ac:dyDescent="0.3">
      <c r="A47" t="s">
        <v>63</v>
      </c>
      <c r="B47" t="s">
        <v>84</v>
      </c>
      <c r="C47">
        <v>1.177</v>
      </c>
      <c r="D47">
        <v>9.0399999999999991</v>
      </c>
      <c r="E47">
        <v>1.9279999999999999</v>
      </c>
      <c r="F47">
        <f t="shared" si="0"/>
        <v>0.75099999999999989</v>
      </c>
      <c r="G47">
        <f t="shared" si="1"/>
        <v>7.1119999999999992</v>
      </c>
      <c r="H47" s="12">
        <f t="shared" si="2"/>
        <v>9.4700399467376837</v>
      </c>
      <c r="I47" s="7">
        <f t="shared" si="3"/>
        <v>0.90448938064352025</v>
      </c>
      <c r="J47" s="12">
        <f t="shared" si="4"/>
        <v>9.4700399467376837</v>
      </c>
      <c r="K47" s="17"/>
      <c r="L47" s="15"/>
      <c r="M47" s="17"/>
      <c r="N47" s="17"/>
      <c r="O47" s="17"/>
      <c r="P47" s="17"/>
      <c r="Q47" s="17"/>
      <c r="R47" s="15"/>
    </row>
    <row r="48" spans="1:18" x14ac:dyDescent="0.3">
      <c r="A48" t="s">
        <v>64</v>
      </c>
      <c r="B48" t="s">
        <v>85</v>
      </c>
      <c r="C48">
        <v>1.19</v>
      </c>
      <c r="D48">
        <v>8.4870000000000001</v>
      </c>
      <c r="E48">
        <v>1.8360000000000001</v>
      </c>
      <c r="F48">
        <f t="shared" si="0"/>
        <v>0.64600000000000013</v>
      </c>
      <c r="G48">
        <f t="shared" si="1"/>
        <v>6.6509999999999998</v>
      </c>
      <c r="H48" s="12">
        <f t="shared" si="2"/>
        <v>10.29566563467492</v>
      </c>
      <c r="I48" s="7">
        <f t="shared" si="3"/>
        <v>0.91147046731533499</v>
      </c>
      <c r="J48" s="12">
        <f t="shared" si="4"/>
        <v>10.29566563467492</v>
      </c>
      <c r="K48" s="17"/>
      <c r="L48" s="15"/>
      <c r="M48" s="17"/>
      <c r="N48" s="17"/>
      <c r="O48" s="17"/>
      <c r="P48" s="17"/>
      <c r="Q48" s="17"/>
      <c r="R48" s="15"/>
    </row>
    <row r="49" spans="1:18" x14ac:dyDescent="0.3">
      <c r="K49" s="15"/>
      <c r="L49" s="15"/>
      <c r="M49" s="15"/>
      <c r="N49" s="15"/>
      <c r="O49" s="15"/>
      <c r="P49" s="15"/>
      <c r="Q49" s="15"/>
      <c r="R49" s="15"/>
    </row>
    <row r="57" spans="1:18" ht="18" x14ac:dyDescent="0.35">
      <c r="A57" s="3"/>
    </row>
    <row r="58" spans="1:18" x14ac:dyDescent="0.3">
      <c r="A58" s="5"/>
    </row>
    <row r="59" spans="1:18" x14ac:dyDescent="0.3">
      <c r="G59" s="1"/>
      <c r="H59" s="1"/>
      <c r="I59" s="1"/>
      <c r="J59" s="1"/>
      <c r="K59" s="1"/>
    </row>
    <row r="61" spans="1:18" x14ac:dyDescent="0.3">
      <c r="A61" s="1"/>
      <c r="B61" s="1"/>
      <c r="C61" s="1"/>
      <c r="D61" s="6"/>
      <c r="E61" s="6"/>
      <c r="F61" s="6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281D-4568-4163-A7F0-00FBFD9FCB76}">
  <dimension ref="A1:R27"/>
  <sheetViews>
    <sheetView tabSelected="1" workbookViewId="0">
      <selection activeCell="H17" sqref="H17"/>
    </sheetView>
  </sheetViews>
  <sheetFormatPr baseColWidth="10" defaultRowHeight="14.4" x14ac:dyDescent="0.3"/>
  <cols>
    <col min="1" max="1" width="25.6640625" bestFit="1" customWidth="1"/>
    <col min="2" max="2" width="10.33203125" bestFit="1" customWidth="1"/>
    <col min="3" max="3" width="20.33203125" bestFit="1" customWidth="1"/>
    <col min="4" max="4" width="20.44140625" bestFit="1" customWidth="1"/>
    <col min="5" max="5" width="23.109375" bestFit="1" customWidth="1"/>
    <col min="6" max="6" width="23.44140625" bestFit="1" customWidth="1"/>
    <col min="7" max="7" width="30.77734375" bestFit="1" customWidth="1"/>
    <col min="8" max="8" width="31.88671875" bestFit="1" customWidth="1"/>
    <col min="9" max="9" width="33.5546875" bestFit="1" customWidth="1"/>
    <col min="10" max="10" width="40.21875" bestFit="1" customWidth="1"/>
    <col min="11" max="11" width="40.21875" customWidth="1"/>
    <col min="12" max="12" width="26.88671875" bestFit="1" customWidth="1"/>
    <col min="13" max="13" width="20.6640625" bestFit="1" customWidth="1"/>
    <col min="14" max="14" width="17.44140625" bestFit="1" customWidth="1"/>
    <col min="15" max="15" width="23.109375" bestFit="1" customWidth="1"/>
    <col min="16" max="16" width="38.21875" bestFit="1" customWidth="1"/>
    <col min="17" max="17" width="44.33203125" bestFit="1" customWidth="1"/>
    <col min="18" max="18" width="35.109375" bestFit="1" customWidth="1"/>
  </cols>
  <sheetData>
    <row r="1" spans="1:15" ht="18" x14ac:dyDescent="0.35">
      <c r="A1" s="3" t="s">
        <v>95</v>
      </c>
    </row>
    <row r="2" spans="1:15" x14ac:dyDescent="0.3">
      <c r="A2" s="5">
        <v>45603</v>
      </c>
    </row>
    <row r="3" spans="1:15" x14ac:dyDescent="0.3">
      <c r="A3" t="s">
        <v>96</v>
      </c>
    </row>
    <row r="4" spans="1:15" x14ac:dyDescent="0.3">
      <c r="A4" s="8" t="s">
        <v>110</v>
      </c>
    </row>
    <row r="5" spans="1:15" x14ac:dyDescent="0.3">
      <c r="I5" s="4"/>
    </row>
    <row r="7" spans="1:15" x14ac:dyDescent="0.3">
      <c r="A7" s="1" t="s">
        <v>2</v>
      </c>
      <c r="B7" s="1" t="s">
        <v>89</v>
      </c>
      <c r="C7" s="1" t="s">
        <v>97</v>
      </c>
      <c r="D7" s="1" t="s">
        <v>98</v>
      </c>
      <c r="E7" s="1" t="s">
        <v>112</v>
      </c>
      <c r="F7" s="1" t="s">
        <v>111</v>
      </c>
      <c r="G7" s="1" t="s">
        <v>99</v>
      </c>
      <c r="H7" s="1" t="s">
        <v>100</v>
      </c>
      <c r="I7" s="6" t="s">
        <v>101</v>
      </c>
      <c r="J7" s="6" t="s">
        <v>106</v>
      </c>
      <c r="K7" s="6" t="s">
        <v>107</v>
      </c>
      <c r="O7" s="1"/>
    </row>
    <row r="8" spans="1:15" x14ac:dyDescent="0.3">
      <c r="A8" t="s">
        <v>4</v>
      </c>
      <c r="B8" t="s">
        <v>25</v>
      </c>
      <c r="C8">
        <v>29</v>
      </c>
      <c r="D8">
        <v>13.978999999999999</v>
      </c>
      <c r="E8">
        <v>13.991</v>
      </c>
      <c r="F8">
        <f>D8+0.0865</f>
        <v>14.065499999999998</v>
      </c>
      <c r="G8">
        <v>0.81200000000000006</v>
      </c>
      <c r="H8">
        <v>16.544</v>
      </c>
      <c r="I8">
        <f>H8-F8</f>
        <v>2.4785000000000021</v>
      </c>
      <c r="J8">
        <v>15.503</v>
      </c>
      <c r="K8">
        <f>J8-F8</f>
        <v>1.4375000000000018</v>
      </c>
    </row>
    <row r="9" spans="1:15" x14ac:dyDescent="0.3">
      <c r="A9" t="s">
        <v>5</v>
      </c>
      <c r="B9" t="s">
        <v>26</v>
      </c>
      <c r="C9">
        <v>30</v>
      </c>
      <c r="D9">
        <v>13.944000000000001</v>
      </c>
      <c r="E9">
        <v>13.956</v>
      </c>
      <c r="F9">
        <f t="shared" ref="F9:F11" si="0">D9+0.0865</f>
        <v>14.0305</v>
      </c>
      <c r="G9">
        <v>1.1279999999999999</v>
      </c>
      <c r="H9">
        <v>16.597000000000001</v>
      </c>
      <c r="I9">
        <f t="shared" ref="I9:I11" si="1">H9-F9</f>
        <v>2.5665000000000013</v>
      </c>
      <c r="J9">
        <v>16.452999999999999</v>
      </c>
      <c r="K9">
        <f>J9-F9</f>
        <v>2.4224999999999994</v>
      </c>
    </row>
    <row r="10" spans="1:15" x14ac:dyDescent="0.3">
      <c r="A10" t="s">
        <v>14</v>
      </c>
      <c r="B10" t="s">
        <v>35</v>
      </c>
      <c r="C10">
        <v>47</v>
      </c>
      <c r="D10">
        <v>13.976000000000001</v>
      </c>
      <c r="E10">
        <v>13.987</v>
      </c>
      <c r="F10">
        <f t="shared" si="0"/>
        <v>14.0625</v>
      </c>
      <c r="G10">
        <v>0.69199999999999995</v>
      </c>
      <c r="H10">
        <v>16</v>
      </c>
      <c r="I10">
        <f t="shared" si="1"/>
        <v>1.9375</v>
      </c>
      <c r="J10">
        <v>15.672000000000001</v>
      </c>
      <c r="K10">
        <f>J10-F10</f>
        <v>1.6095000000000006</v>
      </c>
    </row>
    <row r="11" spans="1:15" x14ac:dyDescent="0.3">
      <c r="A11" t="s">
        <v>15</v>
      </c>
      <c r="B11" t="s">
        <v>36</v>
      </c>
      <c r="C11">
        <v>49</v>
      </c>
      <c r="D11">
        <v>13.959</v>
      </c>
      <c r="E11">
        <v>13.971</v>
      </c>
      <c r="F11">
        <f t="shared" si="0"/>
        <v>14.045499999999999</v>
      </c>
      <c r="G11">
        <v>1.363</v>
      </c>
      <c r="H11">
        <v>16.951000000000001</v>
      </c>
      <c r="I11">
        <f t="shared" si="1"/>
        <v>2.9055000000000017</v>
      </c>
      <c r="J11">
        <v>16.547000000000001</v>
      </c>
      <c r="K11">
        <f>J11-F11</f>
        <v>2.5015000000000018</v>
      </c>
    </row>
    <row r="17" spans="1:18" ht="18" x14ac:dyDescent="0.35">
      <c r="A17" s="3" t="s">
        <v>86</v>
      </c>
      <c r="K17" s="13"/>
      <c r="L17" s="15"/>
      <c r="M17" s="13"/>
      <c r="N17" s="15"/>
      <c r="O17" s="15"/>
      <c r="P17" s="15"/>
      <c r="Q17" s="15"/>
      <c r="R17" s="15"/>
    </row>
    <row r="18" spans="1:18" x14ac:dyDescent="0.3">
      <c r="A18" s="9">
        <v>45604</v>
      </c>
      <c r="K18" s="14"/>
      <c r="L18" s="15"/>
      <c r="M18" s="14"/>
      <c r="N18" s="15"/>
      <c r="O18" s="15"/>
      <c r="P18" s="15"/>
      <c r="Q18" s="15"/>
      <c r="R18" s="15"/>
    </row>
    <row r="19" spans="1:18" x14ac:dyDescent="0.3">
      <c r="A19" s="10" t="s">
        <v>109</v>
      </c>
      <c r="K19" s="15"/>
      <c r="L19" s="15"/>
      <c r="M19" s="15"/>
      <c r="N19" s="15"/>
      <c r="O19" s="15"/>
      <c r="P19" s="15"/>
      <c r="Q19" s="15"/>
      <c r="R19" s="15"/>
    </row>
    <row r="20" spans="1:18" x14ac:dyDescent="0.3">
      <c r="A20" s="8" t="s">
        <v>113</v>
      </c>
      <c r="K20" s="15"/>
      <c r="L20" s="18"/>
      <c r="M20" s="18"/>
      <c r="N20" s="15"/>
      <c r="O20" s="15"/>
      <c r="P20" s="15"/>
      <c r="Q20" s="15"/>
      <c r="R20" s="15"/>
    </row>
    <row r="21" spans="1:18" x14ac:dyDescent="0.3">
      <c r="K21" s="15"/>
      <c r="L21" s="15"/>
      <c r="M21" s="15"/>
      <c r="N21" s="15"/>
      <c r="O21" s="15"/>
      <c r="P21" s="15"/>
      <c r="Q21" s="15"/>
      <c r="R21" s="15"/>
    </row>
    <row r="22" spans="1:18" x14ac:dyDescent="0.3">
      <c r="A22" s="6" t="s">
        <v>2</v>
      </c>
      <c r="B22" s="6" t="s">
        <v>89</v>
      </c>
      <c r="C22" s="6" t="s">
        <v>90</v>
      </c>
      <c r="D22" s="6" t="s">
        <v>91</v>
      </c>
      <c r="E22" s="6" t="s">
        <v>92</v>
      </c>
      <c r="F22" s="6" t="s">
        <v>102</v>
      </c>
      <c r="G22" s="6" t="s">
        <v>93</v>
      </c>
      <c r="H22" s="6" t="s">
        <v>94</v>
      </c>
      <c r="I22" s="6" t="s">
        <v>104</v>
      </c>
      <c r="J22" s="6" t="s">
        <v>103</v>
      </c>
      <c r="K22" s="16"/>
      <c r="L22" s="16"/>
      <c r="M22" s="16"/>
      <c r="N22" s="16"/>
      <c r="O22" s="16"/>
      <c r="P22" s="16"/>
      <c r="Q22" s="16"/>
      <c r="R22" s="18"/>
    </row>
    <row r="23" spans="1:18" x14ac:dyDescent="0.3">
      <c r="A23" s="8" t="s">
        <v>4</v>
      </c>
      <c r="B23" s="8" t="s">
        <v>25</v>
      </c>
      <c r="C23" s="8">
        <f>D8</f>
        <v>13.978999999999999</v>
      </c>
      <c r="D23" s="8">
        <f>J8</f>
        <v>15.503</v>
      </c>
      <c r="E23" s="8">
        <v>14.157999999999999</v>
      </c>
      <c r="F23" s="8">
        <f>E23-C23</f>
        <v>0.17900000000000027</v>
      </c>
      <c r="G23" s="8">
        <f>D23-E23</f>
        <v>1.3450000000000006</v>
      </c>
      <c r="H23" s="20">
        <f>G23/(E23-C23)</f>
        <v>7.5139664804469195</v>
      </c>
      <c r="I23" s="11">
        <f>G23/(D23-C23)</f>
        <v>0.88254593175853002</v>
      </c>
      <c r="J23" s="20">
        <f>G23/F23</f>
        <v>7.5139664804469195</v>
      </c>
      <c r="K23" s="19"/>
      <c r="L23" s="15"/>
      <c r="M23" s="15"/>
      <c r="N23" s="15"/>
      <c r="O23" s="15"/>
      <c r="P23" s="15"/>
      <c r="Q23" s="15"/>
      <c r="R23" s="15"/>
    </row>
    <row r="24" spans="1:18" x14ac:dyDescent="0.3">
      <c r="A24" s="8" t="s">
        <v>5</v>
      </c>
      <c r="B24" s="8" t="s">
        <v>26</v>
      </c>
      <c r="C24" s="8">
        <f t="shared" ref="C24:C26" si="2">D9</f>
        <v>13.944000000000001</v>
      </c>
      <c r="D24" s="8">
        <f t="shared" ref="D24:D26" si="3">J9</f>
        <v>16.452999999999999</v>
      </c>
      <c r="E24" s="8">
        <v>14.115</v>
      </c>
      <c r="F24" s="8">
        <f>E24-C24</f>
        <v>0.17099999999999937</v>
      </c>
      <c r="G24" s="8">
        <f>D24-E24</f>
        <v>2.3379999999999992</v>
      </c>
      <c r="H24" s="20">
        <f>G24/(E24-C24)</f>
        <v>13.672514619883087</v>
      </c>
      <c r="I24" s="11">
        <f>G24/(D24-C24)</f>
        <v>0.93184535671582325</v>
      </c>
      <c r="J24" s="20">
        <f t="shared" ref="J24:J26" si="4">G24/F24</f>
        <v>13.672514619883087</v>
      </c>
      <c r="K24" s="19"/>
      <c r="L24" s="15"/>
      <c r="M24" s="15"/>
      <c r="N24" s="15"/>
      <c r="O24" s="15"/>
      <c r="P24" s="15"/>
      <c r="Q24" s="15"/>
      <c r="R24" s="15"/>
    </row>
    <row r="25" spans="1:18" x14ac:dyDescent="0.3">
      <c r="A25" s="8" t="s">
        <v>14</v>
      </c>
      <c r="B25" s="8" t="s">
        <v>35</v>
      </c>
      <c r="C25" s="8">
        <f t="shared" si="2"/>
        <v>13.976000000000001</v>
      </c>
      <c r="D25" s="8">
        <f t="shared" si="3"/>
        <v>15.672000000000001</v>
      </c>
      <c r="E25" s="8">
        <v>14.147</v>
      </c>
      <c r="F25" s="8">
        <f>E25-C25</f>
        <v>0.17099999999999937</v>
      </c>
      <c r="G25" s="8">
        <f>D25-E25</f>
        <v>1.5250000000000004</v>
      </c>
      <c r="H25" s="20">
        <f>G25/(E25-C25)</f>
        <v>8.9181286549707952</v>
      </c>
      <c r="I25" s="11">
        <f>G25/(D25-C25)</f>
        <v>0.89917452830188715</v>
      </c>
      <c r="J25" s="20">
        <f t="shared" si="4"/>
        <v>8.9181286549707952</v>
      </c>
      <c r="K25" s="19"/>
      <c r="L25" s="15"/>
      <c r="M25" s="15"/>
      <c r="N25" s="15"/>
      <c r="O25" s="15"/>
      <c r="P25" s="15"/>
      <c r="Q25" s="15"/>
      <c r="R25" s="15"/>
    </row>
    <row r="26" spans="1:18" x14ac:dyDescent="0.3">
      <c r="A26" s="8" t="s">
        <v>15</v>
      </c>
      <c r="B26" s="8" t="s">
        <v>36</v>
      </c>
      <c r="C26" s="8">
        <f t="shared" si="2"/>
        <v>13.959</v>
      </c>
      <c r="D26" s="8">
        <f t="shared" si="3"/>
        <v>16.547000000000001</v>
      </c>
      <c r="E26" s="8">
        <v>14.16</v>
      </c>
      <c r="F26" s="8">
        <f>E26-C26</f>
        <v>0.20100000000000051</v>
      </c>
      <c r="G26" s="8">
        <f>D26-E26</f>
        <v>2.3870000000000005</v>
      </c>
      <c r="H26" s="20">
        <f>G26/(E26-C26)</f>
        <v>11.875621890547237</v>
      </c>
      <c r="I26" s="11">
        <f>G26/(D26-C26)</f>
        <v>0.92233384853168454</v>
      </c>
      <c r="J26" s="20">
        <f t="shared" si="4"/>
        <v>11.875621890547237</v>
      </c>
      <c r="K26" s="19"/>
      <c r="L26" s="15"/>
      <c r="M26" s="15"/>
      <c r="N26" s="15"/>
      <c r="O26" s="15"/>
      <c r="P26" s="15"/>
      <c r="Q26" s="15"/>
      <c r="R26" s="15"/>
    </row>
    <row r="27" spans="1:18" x14ac:dyDescent="0.3">
      <c r="K27" s="15"/>
      <c r="L27" s="15"/>
      <c r="M27" s="15"/>
      <c r="N27" s="15"/>
      <c r="O27" s="15"/>
      <c r="P27" s="15"/>
      <c r="Q27" s="15"/>
      <c r="R27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0_Sampling</vt:lpstr>
      <vt:lpstr>1_Water content</vt:lpstr>
      <vt:lpstr>2_Water holding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Mariele Castan</dc:creator>
  <cp:lastModifiedBy>Mariele Castan</cp:lastModifiedBy>
  <dcterms:created xsi:type="dcterms:W3CDTF">2024-11-07T15:09:28Z</dcterms:created>
  <dcterms:modified xsi:type="dcterms:W3CDTF">2024-11-15T20:33:12Z</dcterms:modified>
</cp:coreProperties>
</file>