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63005C6C-633D-42B3-9B87-C0A63EE8AC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  <workbookView xWindow="-108" yWindow="-108" windowWidth="23256" windowHeight="12456" activeTab="1" xr2:uid="{19D06AE9-E854-4752-AC82-822F6BB97C4C}"/>
  </bookViews>
  <sheets>
    <sheet name="Total" sheetId="1" r:id="rId1"/>
    <sheet name="Prod. Mass Flow" sheetId="2" r:id="rId2"/>
    <sheet name="TFT Measurement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2" l="1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6" i="2"/>
  <c r="U30" i="2"/>
  <c r="U38" i="2"/>
  <c r="AH7" i="2"/>
  <c r="AH8" i="2"/>
  <c r="AH9" i="2"/>
  <c r="AH10" i="2"/>
  <c r="AH14" i="2"/>
  <c r="AH15" i="2"/>
  <c r="AH16" i="2"/>
  <c r="AH17" i="2"/>
  <c r="AH18" i="2"/>
  <c r="AH22" i="2"/>
  <c r="AH23" i="2"/>
  <c r="AH24" i="2"/>
  <c r="AH25" i="2"/>
  <c r="AH26" i="2"/>
  <c r="AH30" i="2"/>
  <c r="AH31" i="2"/>
  <c r="AH32" i="2"/>
  <c r="AH33" i="2"/>
  <c r="AH34" i="2"/>
  <c r="AH38" i="2"/>
  <c r="AH39" i="2"/>
  <c r="AH40" i="2"/>
  <c r="AH41" i="2"/>
  <c r="AH42" i="2"/>
  <c r="AH46" i="2"/>
  <c r="AH6" i="2"/>
  <c r="AA7" i="2"/>
  <c r="AA8" i="2"/>
  <c r="AA9" i="2"/>
  <c r="AA14" i="2"/>
  <c r="AA15" i="2"/>
  <c r="AA16" i="2"/>
  <c r="AA17" i="2"/>
  <c r="AA22" i="2"/>
  <c r="AA23" i="2"/>
  <c r="AA24" i="2"/>
  <c r="AA25" i="2"/>
  <c r="AA30" i="2"/>
  <c r="AA31" i="2"/>
  <c r="AA32" i="2"/>
  <c r="AA33" i="2"/>
  <c r="AA38" i="2"/>
  <c r="AA39" i="2"/>
  <c r="AA40" i="2"/>
  <c r="AA41" i="2"/>
  <c r="AA46" i="2"/>
  <c r="AA6" i="2"/>
  <c r="F7" i="2"/>
  <c r="F8" i="2"/>
  <c r="F14" i="2"/>
  <c r="F15" i="2"/>
  <c r="F16" i="2"/>
  <c r="F22" i="2"/>
  <c r="F23" i="2"/>
  <c r="F24" i="2"/>
  <c r="F30" i="2"/>
  <c r="F31" i="2"/>
  <c r="F32" i="2"/>
  <c r="F38" i="2"/>
  <c r="F39" i="2"/>
  <c r="F40" i="2"/>
  <c r="F46" i="2"/>
  <c r="F6" i="2"/>
  <c r="M7" i="2"/>
  <c r="N7" i="2" s="1"/>
  <c r="J7" i="2" s="1"/>
  <c r="M14" i="2"/>
  <c r="N14" i="2" s="1"/>
  <c r="J14" i="2" s="1"/>
  <c r="M15" i="2"/>
  <c r="N15" i="2" s="1"/>
  <c r="J15" i="2" s="1"/>
  <c r="M22" i="2"/>
  <c r="N22" i="2" s="1"/>
  <c r="J22" i="2" s="1"/>
  <c r="M23" i="2"/>
  <c r="N23" i="2" s="1"/>
  <c r="J23" i="2" s="1"/>
  <c r="M29" i="2"/>
  <c r="N29" i="2" s="1"/>
  <c r="J29" i="2" s="1"/>
  <c r="M30" i="2"/>
  <c r="N30" i="2" s="1"/>
  <c r="J30" i="2" s="1"/>
  <c r="M31" i="2"/>
  <c r="N31" i="2" s="1"/>
  <c r="J31" i="2" s="1"/>
  <c r="M38" i="2"/>
  <c r="N38" i="2" s="1"/>
  <c r="J38" i="2" s="1"/>
  <c r="M39" i="2"/>
  <c r="N39" i="2" s="1"/>
  <c r="J39" i="2" s="1"/>
  <c r="M46" i="2"/>
  <c r="N46" i="2" s="1"/>
  <c r="J46" i="2" s="1"/>
  <c r="M6" i="2"/>
  <c r="N6" i="2" s="1"/>
  <c r="J6" i="2" s="1"/>
  <c r="T28" i="2"/>
  <c r="U28" i="2" s="1"/>
  <c r="T29" i="2"/>
  <c r="U29" i="2" s="1"/>
  <c r="T30" i="2"/>
  <c r="T38" i="2"/>
  <c r="T46" i="2"/>
  <c r="U46" i="2" s="1"/>
  <c r="AP7" i="2"/>
  <c r="T7" i="2" s="1"/>
  <c r="U7" i="2" s="1"/>
  <c r="AP8" i="2"/>
  <c r="M8" i="2" s="1"/>
  <c r="N8" i="2" s="1"/>
  <c r="J8" i="2" s="1"/>
  <c r="AP9" i="2"/>
  <c r="F9" i="2" s="1"/>
  <c r="AP10" i="2"/>
  <c r="AA10" i="2" s="1"/>
  <c r="AP11" i="2"/>
  <c r="AP12" i="2"/>
  <c r="AP13" i="2"/>
  <c r="M13" i="2" s="1"/>
  <c r="N13" i="2" s="1"/>
  <c r="J13" i="2" s="1"/>
  <c r="AP14" i="2"/>
  <c r="T14" i="2" s="1"/>
  <c r="U14" i="2" s="1"/>
  <c r="AP15" i="2"/>
  <c r="T15" i="2" s="1"/>
  <c r="U15" i="2" s="1"/>
  <c r="AP16" i="2"/>
  <c r="M16" i="2" s="1"/>
  <c r="N16" i="2" s="1"/>
  <c r="J16" i="2" s="1"/>
  <c r="AP17" i="2"/>
  <c r="F17" i="2" s="1"/>
  <c r="AP18" i="2"/>
  <c r="AA18" i="2" s="1"/>
  <c r="AP19" i="2"/>
  <c r="AP20" i="2"/>
  <c r="T20" i="2" s="1"/>
  <c r="U20" i="2" s="1"/>
  <c r="AP21" i="2"/>
  <c r="AP22" i="2"/>
  <c r="T22" i="2" s="1"/>
  <c r="U22" i="2" s="1"/>
  <c r="AP23" i="2"/>
  <c r="T23" i="2" s="1"/>
  <c r="U23" i="2" s="1"/>
  <c r="AP24" i="2"/>
  <c r="M24" i="2" s="1"/>
  <c r="N24" i="2" s="1"/>
  <c r="J24" i="2" s="1"/>
  <c r="AP25" i="2"/>
  <c r="F25" i="2" s="1"/>
  <c r="AP26" i="2"/>
  <c r="AA26" i="2" s="1"/>
  <c r="AP27" i="2"/>
  <c r="AP28" i="2"/>
  <c r="AP29" i="2"/>
  <c r="AP30" i="2"/>
  <c r="AP31" i="2"/>
  <c r="T31" i="2" s="1"/>
  <c r="U31" i="2" s="1"/>
  <c r="AP32" i="2"/>
  <c r="M32" i="2" s="1"/>
  <c r="N32" i="2" s="1"/>
  <c r="J32" i="2" s="1"/>
  <c r="AP33" i="2"/>
  <c r="F33" i="2" s="1"/>
  <c r="G33" i="2" s="1"/>
  <c r="AP34" i="2"/>
  <c r="AA34" i="2" s="1"/>
  <c r="AP35" i="2"/>
  <c r="AP36" i="2"/>
  <c r="AP37" i="2"/>
  <c r="M37" i="2" s="1"/>
  <c r="N37" i="2" s="1"/>
  <c r="J37" i="2" s="1"/>
  <c r="AP38" i="2"/>
  <c r="AP39" i="2"/>
  <c r="T39" i="2" s="1"/>
  <c r="U39" i="2" s="1"/>
  <c r="AP40" i="2"/>
  <c r="M40" i="2" s="1"/>
  <c r="N40" i="2" s="1"/>
  <c r="J40" i="2" s="1"/>
  <c r="AP41" i="2"/>
  <c r="F41" i="2" s="1"/>
  <c r="AP42" i="2"/>
  <c r="AA42" i="2" s="1"/>
  <c r="AP43" i="2"/>
  <c r="AP44" i="2"/>
  <c r="AP45" i="2"/>
  <c r="AP46" i="2"/>
  <c r="AP6" i="2"/>
  <c r="T6" i="2" s="1"/>
  <c r="U6" i="2" s="1"/>
  <c r="K12" i="8"/>
  <c r="K7" i="8"/>
  <c r="K9" i="8"/>
  <c r="K10" i="8"/>
  <c r="K11" i="8"/>
  <c r="K6" i="8"/>
  <c r="K4" i="8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6" i="2"/>
  <c r="G24" i="2" l="1"/>
  <c r="AO23" i="2"/>
  <c r="G23" i="2"/>
  <c r="AA45" i="2"/>
  <c r="F45" i="2"/>
  <c r="AH45" i="2"/>
  <c r="AH29" i="2"/>
  <c r="AA29" i="2"/>
  <c r="F29" i="2"/>
  <c r="T45" i="2"/>
  <c r="U45" i="2" s="1"/>
  <c r="M45" i="2"/>
  <c r="N45" i="2" s="1"/>
  <c r="J45" i="2" s="1"/>
  <c r="AH36" i="2"/>
  <c r="AA36" i="2"/>
  <c r="F36" i="2"/>
  <c r="M36" i="2"/>
  <c r="N36" i="2" s="1"/>
  <c r="J36" i="2" s="1"/>
  <c r="AH12" i="2"/>
  <c r="AA12" i="2"/>
  <c r="F12" i="2"/>
  <c r="M12" i="2"/>
  <c r="N12" i="2" s="1"/>
  <c r="G39" i="2"/>
  <c r="AM39" i="2" s="1"/>
  <c r="AO39" i="2"/>
  <c r="AH35" i="2"/>
  <c r="T35" i="2"/>
  <c r="U35" i="2" s="1"/>
  <c r="AA35" i="2"/>
  <c r="M35" i="2"/>
  <c r="N35" i="2" s="1"/>
  <c r="J35" i="2" s="1"/>
  <c r="F35" i="2"/>
  <c r="AH19" i="2"/>
  <c r="AA19" i="2"/>
  <c r="F19" i="2"/>
  <c r="M19" i="2"/>
  <c r="N19" i="2" s="1"/>
  <c r="J19" i="2" s="1"/>
  <c r="G15" i="2"/>
  <c r="AM15" i="2" s="1"/>
  <c r="AO15" i="2"/>
  <c r="T37" i="2"/>
  <c r="U37" i="2" s="1"/>
  <c r="T13" i="2"/>
  <c r="U13" i="2" s="1"/>
  <c r="G32" i="2"/>
  <c r="C32" i="2" s="1"/>
  <c r="G14" i="2"/>
  <c r="AM14" i="2" s="1"/>
  <c r="AO14" i="2"/>
  <c r="AO6" i="2"/>
  <c r="G6" i="2"/>
  <c r="G46" i="2"/>
  <c r="C46" i="2" s="1"/>
  <c r="AO46" i="2"/>
  <c r="AA21" i="2"/>
  <c r="F21" i="2"/>
  <c r="AH21" i="2"/>
  <c r="G22" i="2"/>
  <c r="C22" i="2" s="1"/>
  <c r="AL22" i="2" s="1"/>
  <c r="AO22" i="2"/>
  <c r="F44" i="2"/>
  <c r="AH44" i="2"/>
  <c r="M44" i="2"/>
  <c r="N44" i="2" s="1"/>
  <c r="J44" i="2" s="1"/>
  <c r="AA44" i="2"/>
  <c r="F20" i="2"/>
  <c r="AH20" i="2"/>
  <c r="M20" i="2"/>
  <c r="N20" i="2" s="1"/>
  <c r="J20" i="2" s="1"/>
  <c r="AA20" i="2"/>
  <c r="T44" i="2"/>
  <c r="U44" i="2" s="1"/>
  <c r="M21" i="2"/>
  <c r="N21" i="2" s="1"/>
  <c r="J21" i="2" s="1"/>
  <c r="AH27" i="2"/>
  <c r="M27" i="2"/>
  <c r="N27" i="2" s="1"/>
  <c r="J27" i="2" s="1"/>
  <c r="AA27" i="2"/>
  <c r="T27" i="2"/>
  <c r="U27" i="2" s="1"/>
  <c r="F27" i="2"/>
  <c r="G41" i="2"/>
  <c r="G25" i="2"/>
  <c r="G17" i="2"/>
  <c r="AM17" i="2" s="1"/>
  <c r="G9" i="2"/>
  <c r="C9" i="2" s="1"/>
  <c r="AL9" i="2" s="1"/>
  <c r="AO9" i="2"/>
  <c r="T36" i="2"/>
  <c r="U36" i="2" s="1"/>
  <c r="T12" i="2"/>
  <c r="U12" i="2" s="1"/>
  <c r="AO31" i="2"/>
  <c r="G31" i="2"/>
  <c r="C31" i="2" s="1"/>
  <c r="G8" i="2"/>
  <c r="C8" i="2" s="1"/>
  <c r="AL8" i="2" s="1"/>
  <c r="AA37" i="2"/>
  <c r="F37" i="2"/>
  <c r="AH37" i="2"/>
  <c r="AA13" i="2"/>
  <c r="F13" i="2"/>
  <c r="AH13" i="2"/>
  <c r="T21" i="2"/>
  <c r="U21" i="2" s="1"/>
  <c r="G40" i="2"/>
  <c r="C40" i="2" s="1"/>
  <c r="AL40" i="2" s="1"/>
  <c r="AO40" i="2"/>
  <c r="M28" i="2"/>
  <c r="N28" i="2" s="1"/>
  <c r="J28" i="2" s="1"/>
  <c r="AH28" i="2"/>
  <c r="F28" i="2"/>
  <c r="AA28" i="2"/>
  <c r="G16" i="2"/>
  <c r="C16" i="2" s="1"/>
  <c r="AH43" i="2"/>
  <c r="AA43" i="2"/>
  <c r="F43" i="2"/>
  <c r="M43" i="2"/>
  <c r="N43" i="2" s="1"/>
  <c r="J43" i="2" s="1"/>
  <c r="T43" i="2"/>
  <c r="U43" i="2" s="1"/>
  <c r="AH11" i="2"/>
  <c r="AA11" i="2"/>
  <c r="M11" i="2"/>
  <c r="N11" i="2" s="1"/>
  <c r="F11" i="2"/>
  <c r="T19" i="2"/>
  <c r="U19" i="2" s="1"/>
  <c r="G38" i="2"/>
  <c r="C38" i="2" s="1"/>
  <c r="AL38" i="2" s="1"/>
  <c r="AO38" i="2"/>
  <c r="T11" i="2"/>
  <c r="U11" i="2" s="1"/>
  <c r="G30" i="2"/>
  <c r="AM30" i="2" s="1"/>
  <c r="AO30" i="2"/>
  <c r="AO7" i="2"/>
  <c r="G7" i="2"/>
  <c r="C7" i="2" s="1"/>
  <c r="T18" i="2"/>
  <c r="U18" i="2" s="1"/>
  <c r="T26" i="2"/>
  <c r="U26" i="2" s="1"/>
  <c r="T41" i="2"/>
  <c r="U41" i="2" s="1"/>
  <c r="AM41" i="2" s="1"/>
  <c r="T33" i="2"/>
  <c r="U33" i="2" s="1"/>
  <c r="T25" i="2"/>
  <c r="U25" i="2" s="1"/>
  <c r="T16" i="2"/>
  <c r="U16" i="2" s="1"/>
  <c r="T8" i="2"/>
  <c r="U8" i="2" s="1"/>
  <c r="M42" i="2"/>
  <c r="N42" i="2" s="1"/>
  <c r="J42" i="2" s="1"/>
  <c r="M34" i="2"/>
  <c r="N34" i="2" s="1"/>
  <c r="J34" i="2" s="1"/>
  <c r="M26" i="2"/>
  <c r="N26" i="2" s="1"/>
  <c r="J26" i="2" s="1"/>
  <c r="M18" i="2"/>
  <c r="N18" i="2" s="1"/>
  <c r="J18" i="2" s="1"/>
  <c r="M10" i="2"/>
  <c r="N10" i="2" s="1"/>
  <c r="J10" i="2" s="1"/>
  <c r="T42" i="2"/>
  <c r="U42" i="2" s="1"/>
  <c r="T17" i="2"/>
  <c r="U17" i="2" s="1"/>
  <c r="T40" i="2"/>
  <c r="U40" i="2" s="1"/>
  <c r="T32" i="2"/>
  <c r="U32" i="2" s="1"/>
  <c r="M41" i="2"/>
  <c r="N41" i="2" s="1"/>
  <c r="J41" i="2" s="1"/>
  <c r="M33" i="2"/>
  <c r="M25" i="2"/>
  <c r="N25" i="2" s="1"/>
  <c r="J25" i="2" s="1"/>
  <c r="M17" i="2"/>
  <c r="N17" i="2" s="1"/>
  <c r="J17" i="2" s="1"/>
  <c r="M9" i="2"/>
  <c r="N9" i="2" s="1"/>
  <c r="J9" i="2" s="1"/>
  <c r="F42" i="2"/>
  <c r="F34" i="2"/>
  <c r="F26" i="2"/>
  <c r="F18" i="2"/>
  <c r="F10" i="2"/>
  <c r="T10" i="2"/>
  <c r="U10" i="2" s="1"/>
  <c r="T34" i="2"/>
  <c r="U34" i="2" s="1"/>
  <c r="T9" i="2"/>
  <c r="U9" i="2" s="1"/>
  <c r="T24" i="2"/>
  <c r="U24" i="2" s="1"/>
  <c r="AM23" i="2"/>
  <c r="AL7" i="2"/>
  <c r="AM38" i="2"/>
  <c r="AM22" i="2"/>
  <c r="AL31" i="2"/>
  <c r="AM6" i="2"/>
  <c r="AL46" i="2"/>
  <c r="AM25" i="2"/>
  <c r="AL32" i="2"/>
  <c r="AM24" i="2"/>
  <c r="AL16" i="2"/>
  <c r="AM8" i="2"/>
  <c r="C6" i="2"/>
  <c r="AL6" i="2" s="1"/>
  <c r="AM46" i="2"/>
  <c r="AM31" i="2"/>
  <c r="C41" i="2"/>
  <c r="AL41" i="2" s="1"/>
  <c r="C25" i="2"/>
  <c r="AM32" i="2"/>
  <c r="J12" i="2"/>
  <c r="C30" i="2"/>
  <c r="AL30" i="2" s="1"/>
  <c r="AM9" i="2"/>
  <c r="C33" i="2"/>
  <c r="C24" i="2"/>
  <c r="AL24" i="2" s="1"/>
  <c r="AM7" i="2"/>
  <c r="C23" i="2"/>
  <c r="AL23" i="2" s="1"/>
  <c r="J11" i="2"/>
  <c r="AM16" i="2"/>
  <c r="G37" i="2" l="1"/>
  <c r="AO37" i="2"/>
  <c r="C15" i="2"/>
  <c r="AL15" i="2" s="1"/>
  <c r="AO11" i="2"/>
  <c r="G11" i="2"/>
  <c r="AO20" i="2"/>
  <c r="G20" i="2"/>
  <c r="G21" i="2"/>
  <c r="AO21" i="2"/>
  <c r="C17" i="2"/>
  <c r="AL17" i="2" s="1"/>
  <c r="C39" i="2"/>
  <c r="AL39" i="2" s="1"/>
  <c r="AM40" i="2"/>
  <c r="G34" i="2"/>
  <c r="AO34" i="2"/>
  <c r="AO16" i="2"/>
  <c r="AO8" i="2"/>
  <c r="AO17" i="2"/>
  <c r="AO32" i="2"/>
  <c r="AO41" i="2"/>
  <c r="G10" i="2"/>
  <c r="AO10" i="2"/>
  <c r="G27" i="2"/>
  <c r="AO27" i="2"/>
  <c r="G45" i="2"/>
  <c r="AO45" i="2"/>
  <c r="G42" i="2"/>
  <c r="AO42" i="2"/>
  <c r="AO25" i="2"/>
  <c r="AO35" i="2"/>
  <c r="G35" i="2"/>
  <c r="AO12" i="2"/>
  <c r="G12" i="2"/>
  <c r="AO43" i="2"/>
  <c r="G43" i="2"/>
  <c r="AO36" i="2"/>
  <c r="G36" i="2"/>
  <c r="G18" i="2"/>
  <c r="AO18" i="2"/>
  <c r="AO19" i="2"/>
  <c r="G19" i="2"/>
  <c r="G26" i="2"/>
  <c r="AO26" i="2"/>
  <c r="C14" i="2"/>
  <c r="AL14" i="2" s="1"/>
  <c r="G13" i="2"/>
  <c r="AO13" i="2"/>
  <c r="G29" i="2"/>
  <c r="AO29" i="2"/>
  <c r="AO24" i="2"/>
  <c r="AL25" i="2"/>
  <c r="N33" i="2"/>
  <c r="AO33" i="2"/>
  <c r="AO28" i="2"/>
  <c r="G28" i="2"/>
  <c r="AO44" i="2"/>
  <c r="G44" i="2"/>
  <c r="C10" i="2" l="1"/>
  <c r="AL10" i="2" s="1"/>
  <c r="AM10" i="2"/>
  <c r="C44" i="2"/>
  <c r="AL44" i="2" s="1"/>
  <c r="AM44" i="2"/>
  <c r="C37" i="2"/>
  <c r="AL37" i="2" s="1"/>
  <c r="AM37" i="2"/>
  <c r="AM28" i="2"/>
  <c r="C28" i="2"/>
  <c r="AL28" i="2" s="1"/>
  <c r="C29" i="2"/>
  <c r="AL29" i="2" s="1"/>
  <c r="AM29" i="2"/>
  <c r="C12" i="2"/>
  <c r="AL12" i="2" s="1"/>
  <c r="AM12" i="2"/>
  <c r="C45" i="2"/>
  <c r="AL45" i="2" s="1"/>
  <c r="AM45" i="2"/>
  <c r="C21" i="2"/>
  <c r="AL21" i="2" s="1"/>
  <c r="AM21" i="2"/>
  <c r="J33" i="2"/>
  <c r="AL33" i="2" s="1"/>
  <c r="AM33" i="2"/>
  <c r="C26" i="2"/>
  <c r="AL26" i="2" s="1"/>
  <c r="AM26" i="2"/>
  <c r="C42" i="2"/>
  <c r="AL42" i="2" s="1"/>
  <c r="AM42" i="2"/>
  <c r="C35" i="2"/>
  <c r="AL35" i="2" s="1"/>
  <c r="AM35" i="2"/>
  <c r="C43" i="2"/>
  <c r="AL43" i="2" s="1"/>
  <c r="AM43" i="2"/>
  <c r="C19" i="2"/>
  <c r="AL19" i="2" s="1"/>
  <c r="AM19" i="2"/>
  <c r="C20" i="2"/>
  <c r="AL20" i="2" s="1"/>
  <c r="AM20" i="2"/>
  <c r="C13" i="2"/>
  <c r="AL13" i="2" s="1"/>
  <c r="AM13" i="2"/>
  <c r="C18" i="2"/>
  <c r="AL18" i="2" s="1"/>
  <c r="AM18" i="2"/>
  <c r="AM27" i="2"/>
  <c r="C27" i="2"/>
  <c r="AL27" i="2" s="1"/>
  <c r="C36" i="2"/>
  <c r="AL36" i="2" s="1"/>
  <c r="AM36" i="2"/>
  <c r="C34" i="2"/>
  <c r="AL34" i="2" s="1"/>
  <c r="AM34" i="2"/>
  <c r="C11" i="2"/>
  <c r="AL11" i="2" s="1"/>
  <c r="AM11" i="2"/>
</calcChain>
</file>

<file path=xl/sharedStrings.xml><?xml version="1.0" encoding="utf-8"?>
<sst xmlns="http://schemas.openxmlformats.org/spreadsheetml/2006/main" count="111" uniqueCount="40">
  <si>
    <t>Production History Totals</t>
  </si>
  <si>
    <t>Total</t>
  </si>
  <si>
    <t>Date</t>
  </si>
  <si>
    <t>Prod. Mass Flow (kg/s)</t>
  </si>
  <si>
    <t>Prod. Steam Flow (kg/s)</t>
  </si>
  <si>
    <t>Inj. Mass Flow (kg/s)</t>
  </si>
  <si>
    <t>Prod. Enthalpy (kJ/kg)</t>
  </si>
  <si>
    <t>Inj. Enthalpy (kJ/kg)</t>
  </si>
  <si>
    <t>Net Power Output (MWe)</t>
  </si>
  <si>
    <t>Production Mass Flow (kg/s)</t>
  </si>
  <si>
    <t>WELL-2</t>
  </si>
  <si>
    <t>WELL-3</t>
  </si>
  <si>
    <t>WELL-6</t>
  </si>
  <si>
    <t>WELL-7</t>
  </si>
  <si>
    <t>WELL-9</t>
  </si>
  <si>
    <t xml:space="preserve">Key: </t>
  </si>
  <si>
    <t>Don't know but want to know</t>
  </si>
  <si>
    <t>Do know for now</t>
  </si>
  <si>
    <t>Ignore for now</t>
  </si>
  <si>
    <t xml:space="preserve">Total Flow </t>
  </si>
  <si>
    <t>(kg/s)</t>
  </si>
  <si>
    <t>Steam Flow</t>
  </si>
  <si>
    <t>Allocation</t>
  </si>
  <si>
    <t>Allocation (%)</t>
  </si>
  <si>
    <t>Brine Flow</t>
  </si>
  <si>
    <t>Dryness</t>
  </si>
  <si>
    <t>(%)</t>
  </si>
  <si>
    <t>On/Off?</t>
  </si>
  <si>
    <t>Binary</t>
  </si>
  <si>
    <t>Well</t>
  </si>
  <si>
    <t>Mass Flow</t>
  </si>
  <si>
    <t>Enthalpy</t>
  </si>
  <si>
    <t>%</t>
  </si>
  <si>
    <t>kJ/kg</t>
  </si>
  <si>
    <t>Total flow:</t>
  </si>
  <si>
    <t>kg/s</t>
  </si>
  <si>
    <t>Non-scaled Allocation</t>
  </si>
  <si>
    <t>Scaled Allocation</t>
  </si>
  <si>
    <t>.</t>
  </si>
  <si>
    <t>Scaled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</si>
</sst>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3" fillId="2" borderId="4" xfId="0" applyFont="1" applyFill="1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1" fillId="0" borderId="0" xfId="0" applyNumberFormat="1" applyFont="1"/>
    <xf numFmtId="10" fontId="0" fillId="0" borderId="0" xfId="0" applyNumberFormat="1"/>
    <xf numFmtId="0" fontId="0" fillId="0" borderId="7" xfId="0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Normal 2 18" xfId="1" xr:uid="{A0BBA8C6-C2A2-458B-94A9-54D41995CF2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Well-2 - Total</a:t>
            </a:r>
            <a:r>
              <a:rPr lang="en-US" baseline="0"/>
              <a:t> Mass Flow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'Prod. Mass Flow'!$B$6:$B$46</c:f>
              <c:numCache>
                <c:formatCode>yyyy\-mm\-dd</c:formatCode>
                <c:ptCount val="41"/>
                <c:pt idx="0">
                  <c:v>42736</c:v>
                </c:pt>
                <c:pt idx="1">
                  <c:v>42737</c:v>
                </c:pt>
                <c:pt idx="2">
                  <c:v>42739</c:v>
                </c:pt>
                <c:pt idx="3">
                  <c:v>42743</c:v>
                </c:pt>
                <c:pt idx="4">
                  <c:v>42751</c:v>
                </c:pt>
                <c:pt idx="5">
                  <c:v>42766</c:v>
                </c:pt>
                <c:pt idx="6">
                  <c:v>42796</c:v>
                </c:pt>
                <c:pt idx="7">
                  <c:v>42827</c:v>
                </c:pt>
                <c:pt idx="8">
                  <c:v>42857</c:v>
                </c:pt>
                <c:pt idx="9">
                  <c:v>42888</c:v>
                </c:pt>
                <c:pt idx="10">
                  <c:v>42918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43131</c:v>
                </c:pt>
                <c:pt idx="18">
                  <c:v>43161</c:v>
                </c:pt>
                <c:pt idx="19">
                  <c:v>43192</c:v>
                </c:pt>
                <c:pt idx="20">
                  <c:v>43222</c:v>
                </c:pt>
                <c:pt idx="21">
                  <c:v>43253</c:v>
                </c:pt>
                <c:pt idx="22">
                  <c:v>43283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43496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43618</c:v>
                </c:pt>
                <c:pt idx="34">
                  <c:v>43648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</c:numCache>
            </c:numRef>
          </c:cat>
          <c:val>
            <c:numRef>
              <c:f>'Prod. Mass Flow'!$C$6:$C$46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60.08667210075069</c:v>
                </c:pt>
                <c:pt idx="19">
                  <c:v>121.9797076216492</c:v>
                </c:pt>
                <c:pt idx="20">
                  <c:v>114.65803663549563</c:v>
                </c:pt>
                <c:pt idx="21">
                  <c:v>119.30663598696385</c:v>
                </c:pt>
                <c:pt idx="22">
                  <c:v>113.2141298417894</c:v>
                </c:pt>
                <c:pt idx="23">
                  <c:v>117.15164445483595</c:v>
                </c:pt>
                <c:pt idx="24">
                  <c:v>118.31596329202712</c:v>
                </c:pt>
                <c:pt idx="25">
                  <c:v>118.80286026030706</c:v>
                </c:pt>
                <c:pt idx="26">
                  <c:v>119.56495986283218</c:v>
                </c:pt>
                <c:pt idx="27">
                  <c:v>120.05185683111216</c:v>
                </c:pt>
                <c:pt idx="28">
                  <c:v>95.247475867072396</c:v>
                </c:pt>
                <c:pt idx="29">
                  <c:v>116.94012759574717</c:v>
                </c:pt>
                <c:pt idx="30">
                  <c:v>118.17568598548426</c:v>
                </c:pt>
                <c:pt idx="31">
                  <c:v>119.17664468096746</c:v>
                </c:pt>
                <c:pt idx="32">
                  <c:v>120.66244274457532</c:v>
                </c:pt>
                <c:pt idx="33">
                  <c:v>122.601800217074</c:v>
                </c:pt>
                <c:pt idx="34">
                  <c:v>125.15111689463274</c:v>
                </c:pt>
                <c:pt idx="35">
                  <c:v>128.41987263457003</c:v>
                </c:pt>
                <c:pt idx="36">
                  <c:v>132.65830711075668</c:v>
                </c:pt>
                <c:pt idx="37">
                  <c:v>138.08538003782959</c:v>
                </c:pt>
                <c:pt idx="38">
                  <c:v>144.82621125272422</c:v>
                </c:pt>
                <c:pt idx="39">
                  <c:v>153.33436016433134</c:v>
                </c:pt>
                <c:pt idx="40">
                  <c:v>159.98135150152441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70-4831-80F9-044634FE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217423"/>
        <c:axId val="1402212143"/>
      </c:lineChart>
      <c:scatterChart>
        <c:scatterStyle val="lineMarker"/>
        <c:varyColors val="0"/>
        <c:ser>
          <c:idx val="1"/>
          <c:order val="1"/>
          <c:tx>
            <c:strRef>
              <c:f>'TFT Measurements'!$A$4</c:f>
              <c:strCache>
                <c:ptCount val="1"/>
                <c:pt idx="0">
                  <c:v>WELL-2</c:v>
                </c:pt>
              </c:strCache>
            </c:strRef>
          </c:tx>
          <c:spPr>
            <a:ln w="28575">
              <a:noFill/>
            </a:ln>
          </c:spPr>
          <c:xVal>
            <c:numRef>
              <c:f>'TFT Measurements'!$B$4</c:f>
              <c:numCache>
                <c:formatCode>yyyy\-mm\-dd</c:formatCode>
                <c:ptCount val="1"/>
                <c:pt idx="0">
                  <c:v>43222</c:v>
                </c:pt>
              </c:numCache>
            </c:numRef>
          </c:xVal>
          <c:yVal>
            <c:numRef>
              <c:f>'TFT Measurements'!$E$4</c:f>
              <c:numCache>
                <c:formatCode>General</c:formatCode>
                <c:ptCount val="1"/>
                <c:pt idx="0">
                  <c:v>140.6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F70-4831-80F9-044634FE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17423"/>
        <c:axId val="1402212143"/>
      </c:scatterChart>
      <c:dateAx>
        <c:axId val="14022174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2143"/>
        <c:crosses val="autoZero"/>
        <c:auto val="1"/>
        <c:lblOffset val="100"/>
        <c:baseTimeUnit val="days"/>
      </c:dateAx>
      <c:valAx>
        <c:axId val="140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7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Well-3 - Total</a:t>
            </a:r>
            <a:r>
              <a:rPr lang="en-US" baseline="0"/>
              <a:t> Mass Flow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'Prod. Mass Flow'!$B$6:$B$46</c:f>
              <c:numCache>
                <c:formatCode>yyyy\-mm\-dd</c:formatCode>
                <c:ptCount val="41"/>
                <c:pt idx="0">
                  <c:v>42736</c:v>
                </c:pt>
                <c:pt idx="1">
                  <c:v>42737</c:v>
                </c:pt>
                <c:pt idx="2">
                  <c:v>42739</c:v>
                </c:pt>
                <c:pt idx="3">
                  <c:v>42743</c:v>
                </c:pt>
                <c:pt idx="4">
                  <c:v>42751</c:v>
                </c:pt>
                <c:pt idx="5">
                  <c:v>42766</c:v>
                </c:pt>
                <c:pt idx="6">
                  <c:v>42796</c:v>
                </c:pt>
                <c:pt idx="7">
                  <c:v>42827</c:v>
                </c:pt>
                <c:pt idx="8">
                  <c:v>42857</c:v>
                </c:pt>
                <c:pt idx="9">
                  <c:v>42888</c:v>
                </c:pt>
                <c:pt idx="10">
                  <c:v>42918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43131</c:v>
                </c:pt>
                <c:pt idx="18">
                  <c:v>43161</c:v>
                </c:pt>
                <c:pt idx="19">
                  <c:v>43192</c:v>
                </c:pt>
                <c:pt idx="20">
                  <c:v>43222</c:v>
                </c:pt>
                <c:pt idx="21">
                  <c:v>43253</c:v>
                </c:pt>
                <c:pt idx="22">
                  <c:v>43283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43496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43618</c:v>
                </c:pt>
                <c:pt idx="34">
                  <c:v>43648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</c:numCache>
            </c:numRef>
          </c:cat>
          <c:val>
            <c:numRef>
              <c:f>'Prod. Mass Flow'!$J$6:$J$46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63.795223910114579</c:v>
                </c:pt>
                <c:pt idx="19">
                  <c:v>129.50830006303846</c:v>
                </c:pt>
                <c:pt idx="20">
                  <c:v>121.73473525028491</c:v>
                </c:pt>
                <c:pt idx="21">
                  <c:v>126.6702463399667</c:v>
                </c:pt>
                <c:pt idx="22">
                  <c:v>120.2017104714226</c:v>
                </c:pt>
                <c:pt idx="23">
                  <c:v>124.38224864413853</c:v>
                </c:pt>
                <c:pt idx="24">
                  <c:v>125.61842928660826</c:v>
                </c:pt>
                <c:pt idx="25">
                  <c:v>126.13537755527742</c:v>
                </c:pt>
                <c:pt idx="26">
                  <c:v>126.94451397580308</c:v>
                </c:pt>
                <c:pt idx="27">
                  <c:v>127.46146224447226</c:v>
                </c:pt>
                <c:pt idx="28">
                  <c:v>101.12615389357211</c:v>
                </c:pt>
                <c:pt idx="29">
                  <c:v>124.1576769560326</c:v>
                </c:pt>
                <c:pt idx="30">
                  <c:v>125.46949405908552</c:v>
                </c:pt>
                <c:pt idx="31">
                  <c:v>126.53223196535623</c:v>
                </c:pt>
                <c:pt idx="32">
                  <c:v>128.10973354497682</c:v>
                </c:pt>
                <c:pt idx="33">
                  <c:v>130.16878823837632</c:v>
                </c:pt>
                <c:pt idx="34">
                  <c:v>132.87544884340952</c:v>
                </c:pt>
                <c:pt idx="35">
                  <c:v>136.3459523185748</c:v>
                </c:pt>
                <c:pt idx="36">
                  <c:v>140.84598314043981</c:v>
                </c:pt>
                <c:pt idx="37">
                  <c:v>146.60801522600136</c:v>
                </c:pt>
                <c:pt idx="38">
                  <c:v>153.76489081354313</c:v>
                </c:pt>
                <c:pt idx="39">
                  <c:v>162.79816301684414</c:v>
                </c:pt>
                <c:pt idx="40">
                  <c:v>169.85540692567307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3-4EB5-BB52-281EB7CE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217423"/>
        <c:axId val="1402212143"/>
      </c:lineChart>
      <c:scatterChart>
        <c:scatterStyle val="lineMarker"/>
        <c:varyColors val="0"/>
        <c:ser>
          <c:idx val="1"/>
          <c:order val="1"/>
          <c:tx>
            <c:strRef>
              <c:f>'TFT Measurements'!$A$5:$A$6</c:f>
              <c:strCache>
                <c:ptCount val="2"/>
                <c:pt idx="0">
                  <c:v>WELL-3</c:v>
                </c:pt>
              </c:strCache>
            </c:strRef>
          </c:tx>
          <c:spPr>
            <a:ln w="28575">
              <a:noFill/>
            </a:ln>
          </c:spPr>
          <c:xVal>
            <c:numRef>
              <c:f>'TFT Measurements'!$B$5:$B$6</c:f>
              <c:numCache>
                <c:formatCode>yyyy\-mm\-dd</c:formatCode>
                <c:ptCount val="2"/>
                <c:pt idx="0">
                  <c:v>43313</c:v>
                </c:pt>
                <c:pt idx="1">
                  <c:v>43648</c:v>
                </c:pt>
              </c:numCache>
            </c:numRef>
          </c:xVal>
          <c:yVal>
            <c:numRef>
              <c:f>'TFT Measurements'!$E$5:$E$6</c:f>
              <c:numCache>
                <c:formatCode>General</c:formatCode>
                <c:ptCount val="2"/>
                <c:pt idx="0">
                  <c:v>126.4</c:v>
                </c:pt>
                <c:pt idx="1">
                  <c:v>109.6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83-4EB5-BB52-281EB7CE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17423"/>
        <c:axId val="1402212143"/>
      </c:scatterChart>
      <c:dateAx>
        <c:axId val="14022174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2143"/>
        <c:crosses val="autoZero"/>
        <c:auto val="1"/>
        <c:lblOffset val="100"/>
        <c:baseTimeUnit val="days"/>
      </c:dateAx>
      <c:valAx>
        <c:axId val="140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7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Well-6 - Total</a:t>
            </a:r>
            <a:r>
              <a:rPr lang="en-US" baseline="0"/>
              <a:t> Mass Flow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'Prod. Mass Flow'!$B$6:$B$46</c:f>
              <c:numCache>
                <c:formatCode>yyyy\-mm\-dd</c:formatCode>
                <c:ptCount val="41"/>
                <c:pt idx="0">
                  <c:v>42736</c:v>
                </c:pt>
                <c:pt idx="1">
                  <c:v>42737</c:v>
                </c:pt>
                <c:pt idx="2">
                  <c:v>42739</c:v>
                </c:pt>
                <c:pt idx="3">
                  <c:v>42743</c:v>
                </c:pt>
                <c:pt idx="4">
                  <c:v>42751</c:v>
                </c:pt>
                <c:pt idx="5">
                  <c:v>42766</c:v>
                </c:pt>
                <c:pt idx="6">
                  <c:v>42796</c:v>
                </c:pt>
                <c:pt idx="7">
                  <c:v>42827</c:v>
                </c:pt>
                <c:pt idx="8">
                  <c:v>42857</c:v>
                </c:pt>
                <c:pt idx="9">
                  <c:v>42888</c:v>
                </c:pt>
                <c:pt idx="10">
                  <c:v>42918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43131</c:v>
                </c:pt>
                <c:pt idx="18">
                  <c:v>43161</c:v>
                </c:pt>
                <c:pt idx="19">
                  <c:v>43192</c:v>
                </c:pt>
                <c:pt idx="20">
                  <c:v>43222</c:v>
                </c:pt>
                <c:pt idx="21">
                  <c:v>43253</c:v>
                </c:pt>
                <c:pt idx="22">
                  <c:v>43283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43496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43618</c:v>
                </c:pt>
                <c:pt idx="34">
                  <c:v>43648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</c:numCache>
            </c:numRef>
          </c:cat>
          <c:val>
            <c:numRef>
              <c:f>'Prod. Mass Flow'!$Q$6:$Q$46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57.904468725561074</c:v>
                </c:pt>
                <c:pt idx="21">
                  <c:v>60.252098980389839</c:v>
                </c:pt>
                <c:pt idx="22">
                  <c:v>57.175268590688852</c:v>
                </c:pt>
                <c:pt idx="23">
                  <c:v>59.163787655361283</c:v>
                </c:pt>
                <c:pt idx="24">
                  <c:v>59.751790604592372</c:v>
                </c:pt>
                <c:pt idx="25">
                  <c:v>59.997682746998102</c:v>
                </c:pt>
                <c:pt idx="26">
                  <c:v>60.382557404676632</c:v>
                </c:pt>
                <c:pt idx="27">
                  <c:v>60.628449547082369</c:v>
                </c:pt>
                <c:pt idx="28">
                  <c:v>48.101769831161782</c:v>
                </c:pt>
                <c:pt idx="29">
                  <c:v>59.056967656419815</c:v>
                </c:pt>
                <c:pt idx="30">
                  <c:v>59.680947921881518</c:v>
                </c:pt>
                <c:pt idx="31">
                  <c:v>60.186450921749227</c:v>
                </c:pt>
                <c:pt idx="32">
                  <c:v>60.936806937177863</c:v>
                </c:pt>
                <c:pt idx="33">
                  <c:v>61.916218999421552</c:v>
                </c:pt>
                <c:pt idx="34">
                  <c:v>63.203671952209618</c:v>
                </c:pt>
                <c:pt idx="35">
                  <c:v>64.85445518615262</c:v>
                </c:pt>
                <c:pt idx="36">
                  <c:v>66.994944451217449</c:v>
                </c:pt>
                <c:pt idx="37">
                  <c:v>69.735718528625199</c:v>
                </c:pt>
                <c:pt idx="38">
                  <c:v>73.139965293359296</c:v>
                </c:pt>
                <c:pt idx="39">
                  <c:v>77.436740792234843</c:v>
                </c:pt>
                <c:pt idx="40">
                  <c:v>80.793596650731345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4-4952-AAC1-4094BD57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217423"/>
        <c:axId val="1402212143"/>
      </c:lineChart>
      <c:scatterChart>
        <c:scatterStyle val="lineMarker"/>
        <c:varyColors val="0"/>
        <c:ser>
          <c:idx val="1"/>
          <c:order val="1"/>
          <c:tx>
            <c:strRef>
              <c:f>'TFT Measurements'!$A$7</c:f>
              <c:strCache>
                <c:ptCount val="1"/>
                <c:pt idx="0">
                  <c:v>WELL-6</c:v>
                </c:pt>
              </c:strCache>
            </c:strRef>
          </c:tx>
          <c:spPr>
            <a:ln w="28575">
              <a:noFill/>
            </a:ln>
          </c:spPr>
          <c:xVal>
            <c:numRef>
              <c:f>'TFT Measurements'!$B$7</c:f>
              <c:numCache>
                <c:formatCode>yyyy\-mm\-dd</c:formatCode>
                <c:ptCount val="1"/>
                <c:pt idx="0">
                  <c:v>43313</c:v>
                </c:pt>
              </c:numCache>
            </c:numRef>
          </c:xVal>
          <c:yVal>
            <c:numRef>
              <c:f>'TFT Measurements'!$E$7</c:f>
              <c:numCache>
                <c:formatCode>General</c:formatCode>
                <c:ptCount val="1"/>
                <c:pt idx="0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A4-4952-AAC1-4094BD57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17423"/>
        <c:axId val="1402212143"/>
      </c:scatterChart>
      <c:dateAx>
        <c:axId val="14022174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2143"/>
        <c:crosses val="autoZero"/>
        <c:auto val="1"/>
        <c:lblOffset val="100"/>
        <c:baseTimeUnit val="days"/>
      </c:dateAx>
      <c:valAx>
        <c:axId val="140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7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Well-7 - Total</a:t>
            </a:r>
            <a:r>
              <a:rPr lang="en-US" baseline="0"/>
              <a:t> Mass Flow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'Prod. Mass Flow'!$B$6:$B$46</c:f>
              <c:numCache>
                <c:formatCode>yyyy\-mm\-dd</c:formatCode>
                <c:ptCount val="41"/>
                <c:pt idx="0">
                  <c:v>42736</c:v>
                </c:pt>
                <c:pt idx="1">
                  <c:v>42737</c:v>
                </c:pt>
                <c:pt idx="2">
                  <c:v>42739</c:v>
                </c:pt>
                <c:pt idx="3">
                  <c:v>42743</c:v>
                </c:pt>
                <c:pt idx="4">
                  <c:v>42751</c:v>
                </c:pt>
                <c:pt idx="5">
                  <c:v>42766</c:v>
                </c:pt>
                <c:pt idx="6">
                  <c:v>42796</c:v>
                </c:pt>
                <c:pt idx="7">
                  <c:v>42827</c:v>
                </c:pt>
                <c:pt idx="8">
                  <c:v>42857</c:v>
                </c:pt>
                <c:pt idx="9">
                  <c:v>42888</c:v>
                </c:pt>
                <c:pt idx="10">
                  <c:v>42918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43131</c:v>
                </c:pt>
                <c:pt idx="18">
                  <c:v>43161</c:v>
                </c:pt>
                <c:pt idx="19">
                  <c:v>43192</c:v>
                </c:pt>
                <c:pt idx="20">
                  <c:v>43222</c:v>
                </c:pt>
                <c:pt idx="21">
                  <c:v>43253</c:v>
                </c:pt>
                <c:pt idx="22">
                  <c:v>43283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43496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43618</c:v>
                </c:pt>
                <c:pt idx="34">
                  <c:v>43648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</c:numCache>
            </c:numRef>
          </c:cat>
          <c:val>
            <c:numRef>
              <c:f>'Prod. Mass Flow'!$X$6:$X$46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43.714869575670164</c:v>
                </c:pt>
                <c:pt idx="23">
                  <c:v>45.235244620747693</c:v>
                </c:pt>
                <c:pt idx="24">
                  <c:v>45.684817886765245</c:v>
                </c:pt>
                <c:pt idx="25">
                  <c:v>45.872821252554402</c:v>
                </c:pt>
                <c:pt idx="26">
                  <c:v>46.167087390311345</c:v>
                </c:pt>
                <c:pt idx="27">
                  <c:v>46.355090756100502</c:v>
                </c:pt>
                <c:pt idx="28">
                  <c:v>36.77748520223976</c:v>
                </c:pt>
                <c:pt idx="29">
                  <c:v>45.153572554539686</c:v>
                </c:pt>
                <c:pt idx="30">
                  <c:v>45.630653232861022</c:v>
                </c:pt>
                <c:pt idx="31">
                  <c:v>46.017148972260593</c:v>
                </c:pt>
                <c:pt idx="32">
                  <c:v>46.590853585431816</c:v>
                </c:pt>
                <c:pt idx="33">
                  <c:v>47.339689080518475</c:v>
                </c:pt>
                <c:pt idx="34">
                  <c:v>48.324045416801738</c:v>
                </c:pt>
                <c:pt idx="35">
                  <c:v>49.586195565778439</c:v>
                </c:pt>
                <c:pt idx="36">
                  <c:v>51.222763462298467</c:v>
                </c:pt>
                <c:pt idx="37">
                  <c:v>53.318295049355484</c:v>
                </c:pt>
                <c:pt idx="38">
                  <c:v>55.921102294374407</c:v>
                </c:pt>
                <c:pt idx="39">
                  <c:v>59.206316079270714</c:v>
                </c:pt>
                <c:pt idx="40">
                  <c:v>61.772889348720945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B-48C1-9E3A-CDB0C87D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217423"/>
        <c:axId val="1402212143"/>
      </c:lineChart>
      <c:scatterChart>
        <c:scatterStyle val="lineMarker"/>
        <c:varyColors val="0"/>
        <c:ser>
          <c:idx val="1"/>
          <c:order val="1"/>
          <c:tx>
            <c:strRef>
              <c:f>'TFT Measurements'!$A$8</c:f>
              <c:strCache>
                <c:ptCount val="1"/>
                <c:pt idx="0">
                  <c:v>WELL-7</c:v>
                </c:pt>
              </c:strCache>
            </c:strRef>
          </c:tx>
          <c:spPr>
            <a:ln w="28575">
              <a:noFill/>
            </a:ln>
          </c:spPr>
          <c:xVal>
            <c:numRef>
              <c:f>'TFT Measurements'!$B$8</c:f>
              <c:numCache>
                <c:formatCode>yyyy\-mm\-dd</c:formatCode>
                <c:ptCount val="1"/>
                <c:pt idx="0">
                  <c:v>43557</c:v>
                </c:pt>
              </c:numCache>
            </c:numRef>
          </c:xVal>
          <c:yVal>
            <c:numRef>
              <c:f>'TFT Measurements'!$E$8</c:f>
              <c:numCache>
                <c:formatCode>General</c:formatCode>
                <c:ptCount val="1"/>
                <c:pt idx="0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B-48C1-9E3A-CDB0C87D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17423"/>
        <c:axId val="1402212143"/>
      </c:scatterChart>
      <c:dateAx>
        <c:axId val="14022174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2143"/>
        <c:crosses val="autoZero"/>
        <c:auto val="1"/>
        <c:lblOffset val="100"/>
        <c:baseTimeUnit val="days"/>
      </c:dateAx>
      <c:valAx>
        <c:axId val="140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7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Well-9 - Total</a:t>
            </a:r>
            <a:r>
              <a:rPr lang="en-US" baseline="0"/>
              <a:t> Mass Flow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'Prod. Mass Flow'!$B$6:$B$46</c:f>
              <c:numCache>
                <c:formatCode>yyyy\-mm\-dd</c:formatCode>
                <c:ptCount val="41"/>
                <c:pt idx="0">
                  <c:v>42736</c:v>
                </c:pt>
                <c:pt idx="1">
                  <c:v>42737</c:v>
                </c:pt>
                <c:pt idx="2">
                  <c:v>42739</c:v>
                </c:pt>
                <c:pt idx="3">
                  <c:v>42743</c:v>
                </c:pt>
                <c:pt idx="4">
                  <c:v>42751</c:v>
                </c:pt>
                <c:pt idx="5">
                  <c:v>42766</c:v>
                </c:pt>
                <c:pt idx="6">
                  <c:v>42796</c:v>
                </c:pt>
                <c:pt idx="7">
                  <c:v>42827</c:v>
                </c:pt>
                <c:pt idx="8">
                  <c:v>42857</c:v>
                </c:pt>
                <c:pt idx="9">
                  <c:v>42888</c:v>
                </c:pt>
                <c:pt idx="10">
                  <c:v>42918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43131</c:v>
                </c:pt>
                <c:pt idx="18">
                  <c:v>43161</c:v>
                </c:pt>
                <c:pt idx="19">
                  <c:v>43192</c:v>
                </c:pt>
                <c:pt idx="20">
                  <c:v>43222</c:v>
                </c:pt>
                <c:pt idx="21">
                  <c:v>43253</c:v>
                </c:pt>
                <c:pt idx="22">
                  <c:v>43283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43496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43618</c:v>
                </c:pt>
                <c:pt idx="34">
                  <c:v>43648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</c:numCache>
            </c:numRef>
          </c:cat>
          <c:val>
            <c:numRef>
              <c:f>'Prod. Mass Flow'!$AE$6:$AE$46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116.11002640893886</c:v>
                </c:pt>
                <c:pt idx="29">
                  <c:v>142.55413258778916</c:v>
                </c:pt>
                <c:pt idx="30">
                  <c:v>144.06032176452254</c:v>
                </c:pt>
                <c:pt idx="31">
                  <c:v>145.28052565453436</c:v>
                </c:pt>
                <c:pt idx="32">
                  <c:v>147.09176580377067</c:v>
                </c:pt>
                <c:pt idx="33">
                  <c:v>149.45591084066862</c:v>
                </c:pt>
                <c:pt idx="34">
                  <c:v>152.56361762304249</c:v>
                </c:pt>
                <c:pt idx="35">
                  <c:v>156.54834595136239</c:v>
                </c:pt>
                <c:pt idx="36">
                  <c:v>161.71514679813129</c:v>
                </c:pt>
                <c:pt idx="37">
                  <c:v>168.33093976428924</c:v>
                </c:pt>
                <c:pt idx="38">
                  <c:v>176.54825033608765</c:v>
                </c:pt>
                <c:pt idx="39">
                  <c:v>186.91998340118829</c:v>
                </c:pt>
                <c:pt idx="40">
                  <c:v>195.02289985829816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D3C-964A-CCF8773D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217423"/>
        <c:axId val="1402212143"/>
      </c:lineChart>
      <c:scatterChart>
        <c:scatterStyle val="lineMarker"/>
        <c:varyColors val="0"/>
        <c:ser>
          <c:idx val="1"/>
          <c:order val="1"/>
          <c:tx>
            <c:strRef>
              <c:f>'TFT Measurements'!$A$9</c:f>
              <c:strCache>
                <c:ptCount val="1"/>
                <c:pt idx="0">
                  <c:v>WELL-9</c:v>
                </c:pt>
              </c:strCache>
            </c:strRef>
          </c:tx>
          <c:spPr>
            <a:ln w="28575">
              <a:noFill/>
            </a:ln>
          </c:spPr>
          <c:xVal>
            <c:numRef>
              <c:f>'TFT Measurements'!$B$9</c:f>
              <c:numCache>
                <c:formatCode>yyyy\-mm\-dd</c:formatCode>
                <c:ptCount val="1"/>
                <c:pt idx="0">
                  <c:v>43526</c:v>
                </c:pt>
              </c:numCache>
            </c:numRef>
          </c:xVal>
          <c:yVal>
            <c:numRef>
              <c:f>'TFT Measurements'!$E$9</c:f>
              <c:numCache>
                <c:formatCode>General</c:formatCode>
                <c:ptCount val="1"/>
                <c:pt idx="0">
                  <c:v>145.1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5-4D3C-964A-CCF8773D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17423"/>
        <c:axId val="1402212143"/>
      </c:scatterChart>
      <c:dateAx>
        <c:axId val="14022174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2143"/>
        <c:crosses val="autoZero"/>
        <c:auto val="1"/>
        <c:lblOffset val="100"/>
        <c:baseTimeUnit val="days"/>
      </c:dateAx>
      <c:valAx>
        <c:axId val="140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7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Steam Flow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'Prod. Mass Flow'!$B$6:$B$46</c:f>
              <c:numCache>
                <c:formatCode>yyyy\-mm\-dd</c:formatCode>
                <c:ptCount val="41"/>
                <c:pt idx="0">
                  <c:v>42736</c:v>
                </c:pt>
                <c:pt idx="1">
                  <c:v>42737</c:v>
                </c:pt>
                <c:pt idx="2">
                  <c:v>42739</c:v>
                </c:pt>
                <c:pt idx="3">
                  <c:v>42743</c:v>
                </c:pt>
                <c:pt idx="4">
                  <c:v>42751</c:v>
                </c:pt>
                <c:pt idx="5">
                  <c:v>42766</c:v>
                </c:pt>
                <c:pt idx="6">
                  <c:v>42796</c:v>
                </c:pt>
                <c:pt idx="7">
                  <c:v>42827</c:v>
                </c:pt>
                <c:pt idx="8">
                  <c:v>42857</c:v>
                </c:pt>
                <c:pt idx="9">
                  <c:v>42888</c:v>
                </c:pt>
                <c:pt idx="10">
                  <c:v>42918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43131</c:v>
                </c:pt>
                <c:pt idx="18">
                  <c:v>43161</c:v>
                </c:pt>
                <c:pt idx="19">
                  <c:v>43192</c:v>
                </c:pt>
                <c:pt idx="20">
                  <c:v>43222</c:v>
                </c:pt>
                <c:pt idx="21">
                  <c:v>43253</c:v>
                </c:pt>
                <c:pt idx="22">
                  <c:v>43283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43496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43618</c:v>
                </c:pt>
                <c:pt idx="34">
                  <c:v>43648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</c:numCache>
            </c:numRef>
          </c:cat>
          <c:val>
            <c:numRef>
              <c:f>'Prod. Mass Flow'!$AM$6:$AM$46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23.95</c:v>
                </c:pt>
                <c:pt idx="19">
                  <c:v>48.62</c:v>
                </c:pt>
                <c:pt idx="20">
                  <c:v>51.55</c:v>
                </c:pt>
                <c:pt idx="21">
                  <c:v>53.639999999999993</c:v>
                </c:pt>
                <c:pt idx="22">
                  <c:v>53.47999999999999</c:v>
                </c:pt>
                <c:pt idx="23">
                  <c:v>55.34</c:v>
                </c:pt>
                <c:pt idx="24">
                  <c:v>55.89</c:v>
                </c:pt>
                <c:pt idx="25">
                  <c:v>56.12</c:v>
                </c:pt>
                <c:pt idx="26">
                  <c:v>56.48</c:v>
                </c:pt>
                <c:pt idx="27">
                  <c:v>56.71</c:v>
                </c:pt>
                <c:pt idx="28">
                  <c:v>60.900000000000006</c:v>
                </c:pt>
                <c:pt idx="29">
                  <c:v>74.769999999999982</c:v>
                </c:pt>
                <c:pt idx="30">
                  <c:v>75.56</c:v>
                </c:pt>
                <c:pt idx="31">
                  <c:v>76.2</c:v>
                </c:pt>
                <c:pt idx="32">
                  <c:v>77.150000000000006</c:v>
                </c:pt>
                <c:pt idx="33">
                  <c:v>78.39</c:v>
                </c:pt>
                <c:pt idx="34">
                  <c:v>80.019999999999982</c:v>
                </c:pt>
                <c:pt idx="35">
                  <c:v>82.11</c:v>
                </c:pt>
                <c:pt idx="36">
                  <c:v>84.82</c:v>
                </c:pt>
                <c:pt idx="37">
                  <c:v>88.289999999999992</c:v>
                </c:pt>
                <c:pt idx="38">
                  <c:v>92.6</c:v>
                </c:pt>
                <c:pt idx="39">
                  <c:v>98.04</c:v>
                </c:pt>
                <c:pt idx="40">
                  <c:v>102.28999999999999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7-4127-99FB-B56B005B7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217423"/>
        <c:axId val="1402212143"/>
      </c:lineChart>
      <c:scatterChart>
        <c:scatterStyle val="lineMarker"/>
        <c:varyColors val="0"/>
        <c:ser>
          <c:idx val="1"/>
          <c:order val="1"/>
          <c:tx>
            <c:strRef>
              <c:f>Total!$C$3</c:f>
              <c:strCache>
                <c:ptCount val="1"/>
                <c:pt idx="0">
                  <c:v>Prod. Steam Flow (kg/s)</c:v>
                </c:pt>
              </c:strCache>
            </c:strRef>
          </c:tx>
          <c:spPr>
            <a:ln w="28575">
              <a:noFill/>
            </a:ln>
          </c:spPr>
          <c:xVal>
            <c:numRef>
              <c:f>Total!$A$4:$A$44</c:f>
              <c:numCache>
                <c:formatCode>yyyy\-mm\-dd</c:formatCode>
                <c:ptCount val="41"/>
                <c:pt idx="0">
                  <c:v>42736</c:v>
                </c:pt>
                <c:pt idx="1">
                  <c:v>42737</c:v>
                </c:pt>
                <c:pt idx="2">
                  <c:v>42739</c:v>
                </c:pt>
                <c:pt idx="3">
                  <c:v>42743</c:v>
                </c:pt>
                <c:pt idx="4">
                  <c:v>42751</c:v>
                </c:pt>
                <c:pt idx="5">
                  <c:v>42766</c:v>
                </c:pt>
                <c:pt idx="6">
                  <c:v>42796</c:v>
                </c:pt>
                <c:pt idx="7">
                  <c:v>42827</c:v>
                </c:pt>
                <c:pt idx="8">
                  <c:v>42857</c:v>
                </c:pt>
                <c:pt idx="9">
                  <c:v>42888</c:v>
                </c:pt>
                <c:pt idx="10">
                  <c:v>42918</c:v>
                </c:pt>
                <c:pt idx="11">
                  <c:v>42948</c:v>
                </c:pt>
                <c:pt idx="12">
                  <c:v>42979</c:v>
                </c:pt>
                <c:pt idx="13">
                  <c:v>43009</c:v>
                </c:pt>
                <c:pt idx="14">
                  <c:v>43040</c:v>
                </c:pt>
                <c:pt idx="15">
                  <c:v>43070</c:v>
                </c:pt>
                <c:pt idx="16">
                  <c:v>43101</c:v>
                </c:pt>
                <c:pt idx="17">
                  <c:v>43131</c:v>
                </c:pt>
                <c:pt idx="18">
                  <c:v>43161</c:v>
                </c:pt>
                <c:pt idx="19">
                  <c:v>43192</c:v>
                </c:pt>
                <c:pt idx="20">
                  <c:v>43222</c:v>
                </c:pt>
                <c:pt idx="21">
                  <c:v>43253</c:v>
                </c:pt>
                <c:pt idx="22">
                  <c:v>43283</c:v>
                </c:pt>
                <c:pt idx="23">
                  <c:v>43313</c:v>
                </c:pt>
                <c:pt idx="24">
                  <c:v>43344</c:v>
                </c:pt>
                <c:pt idx="25">
                  <c:v>43374</c:v>
                </c:pt>
                <c:pt idx="26">
                  <c:v>43405</c:v>
                </c:pt>
                <c:pt idx="27">
                  <c:v>43435</c:v>
                </c:pt>
                <c:pt idx="28">
                  <c:v>43466</c:v>
                </c:pt>
                <c:pt idx="29">
                  <c:v>43496</c:v>
                </c:pt>
                <c:pt idx="30">
                  <c:v>43526</c:v>
                </c:pt>
                <c:pt idx="31">
                  <c:v>43557</c:v>
                </c:pt>
                <c:pt idx="32">
                  <c:v>43587</c:v>
                </c:pt>
                <c:pt idx="33">
                  <c:v>43618</c:v>
                </c:pt>
                <c:pt idx="34">
                  <c:v>43648</c:v>
                </c:pt>
                <c:pt idx="35">
                  <c:v>43678</c:v>
                </c:pt>
                <c:pt idx="36">
                  <c:v>43709</c:v>
                </c:pt>
                <c:pt idx="37">
                  <c:v>43739</c:v>
                </c:pt>
                <c:pt idx="38">
                  <c:v>43770</c:v>
                </c:pt>
                <c:pt idx="39">
                  <c:v>43800</c:v>
                </c:pt>
                <c:pt idx="40">
                  <c:v>43831</c:v>
                </c:pt>
              </c:numCache>
            </c:numRef>
          </c:xVal>
          <c:yVal>
            <c:numRef>
              <c:f>Total!$C$4:$C$44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23.95</c:v>
                </c:pt>
                <c:pt idx="19">
                  <c:v>48.62</c:v>
                </c:pt>
                <c:pt idx="20">
                  <c:v>51.55</c:v>
                </c:pt>
                <c:pt idx="21">
                  <c:v>53.64</c:v>
                </c:pt>
                <c:pt idx="22">
                  <c:v>53.48</c:v>
                </c:pt>
                <c:pt idx="23">
                  <c:v>55.34</c:v>
                </c:pt>
                <c:pt idx="24">
                  <c:v>55.89</c:v>
                </c:pt>
                <c:pt idx="25">
                  <c:v>56.12</c:v>
                </c:pt>
                <c:pt idx="26">
                  <c:v>56.48</c:v>
                </c:pt>
                <c:pt idx="27">
                  <c:v>56.71</c:v>
                </c:pt>
                <c:pt idx="28">
                  <c:v>60.9</c:v>
                </c:pt>
                <c:pt idx="29">
                  <c:v>74.77</c:v>
                </c:pt>
                <c:pt idx="30">
                  <c:v>75.56</c:v>
                </c:pt>
                <c:pt idx="31">
                  <c:v>76.2</c:v>
                </c:pt>
                <c:pt idx="32">
                  <c:v>77.150000000000006</c:v>
                </c:pt>
                <c:pt idx="33">
                  <c:v>78.39</c:v>
                </c:pt>
                <c:pt idx="34">
                  <c:v>80.02</c:v>
                </c:pt>
                <c:pt idx="35">
                  <c:v>82.11</c:v>
                </c:pt>
                <c:pt idx="36">
                  <c:v>84.82</c:v>
                </c:pt>
                <c:pt idx="37">
                  <c:v>88.29</c:v>
                </c:pt>
                <c:pt idx="38">
                  <c:v>92.6</c:v>
                </c:pt>
                <c:pt idx="39">
                  <c:v>98.04</c:v>
                </c:pt>
                <c:pt idx="40">
                  <c:v>102.29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7-4127-99FB-B56B005B7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17423"/>
        <c:axId val="1402212143"/>
      </c:scatterChart>
      <c:dateAx>
        <c:axId val="14022174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2143"/>
        <c:crosses val="autoZero"/>
        <c:auto val="1"/>
        <c:lblOffset val="100"/>
        <c:baseTimeUnit val="days"/>
      </c:dateAx>
      <c:valAx>
        <c:axId val="140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742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561974</xdr:colOff>
      <xdr:row>6</xdr:row>
      <xdr:rowOff>42862</xdr:rowOff>
    </xdr:from>
    <xdr:to>
      <xdr:col>53</xdr:col>
      <xdr:colOff>38099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680C-B52A-B4B0-71A4-5674ACFB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561975</xdr:colOff>
      <xdr:row>27</xdr:row>
      <xdr:rowOff>47625</xdr:rowOff>
    </xdr:from>
    <xdr:to>
      <xdr:col>53</xdr:col>
      <xdr:colOff>38100</xdr:colOff>
      <xdr:row>48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75278-FA41-494A-BCF3-DADBB9B6D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76200</xdr:colOff>
      <xdr:row>6</xdr:row>
      <xdr:rowOff>38100</xdr:rowOff>
    </xdr:from>
    <xdr:to>
      <xdr:col>63</xdr:col>
      <xdr:colOff>161925</xdr:colOff>
      <xdr:row>27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D71984-3AA9-4B27-A02E-EE3526A42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57150</xdr:colOff>
      <xdr:row>27</xdr:row>
      <xdr:rowOff>38100</xdr:rowOff>
    </xdr:from>
    <xdr:to>
      <xdr:col>63</xdr:col>
      <xdr:colOff>142875</xdr:colOff>
      <xdr:row>48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E90C6-CB87-4874-BD84-96D0DA0E3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190500</xdr:colOff>
      <xdr:row>6</xdr:row>
      <xdr:rowOff>38100</xdr:rowOff>
    </xdr:from>
    <xdr:to>
      <xdr:col>73</xdr:col>
      <xdr:colOff>276225</xdr:colOff>
      <xdr:row>27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719BCD-3BC1-4C45-AFA9-4808973BC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180975</xdr:colOff>
      <xdr:row>27</xdr:row>
      <xdr:rowOff>47625</xdr:rowOff>
    </xdr:from>
    <xdr:to>
      <xdr:col>73</xdr:col>
      <xdr:colOff>266700</xdr:colOff>
      <xdr:row>48</xdr:row>
      <xdr:rowOff>23813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9EF466-C937-41A2-9092-9BFCD2BF1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workbookViewId="0">
      <selection activeCell="C22" sqref="C22:C44"/>
    </sheetView>
    <sheetView workbookViewId="1"/>
  </sheetViews>
  <sheetFormatPr defaultRowHeight="14.4" x14ac:dyDescent="0.3"/>
  <cols>
    <col min="1" max="1" width="12" customWidth="1"/>
    <col min="2" max="7" width="20" customWidth="1"/>
  </cols>
  <sheetData>
    <row r="1" spans="1:11" x14ac:dyDescent="0.3">
      <c r="B1" s="3" t="s">
        <v>0</v>
      </c>
    </row>
    <row r="2" spans="1:11" x14ac:dyDescent="0.3">
      <c r="B2" s="20" t="s">
        <v>1</v>
      </c>
      <c r="C2" s="21"/>
      <c r="D2" s="21"/>
      <c r="E2" s="21"/>
      <c r="F2" s="21"/>
      <c r="G2" s="22"/>
    </row>
    <row r="3" spans="1:11" ht="30" customHeight="1" x14ac:dyDescent="0.3">
      <c r="A3" s="1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11" x14ac:dyDescent="0.3">
      <c r="A4" s="2">
        <v>42736</v>
      </c>
      <c r="B4" s="5">
        <v>0</v>
      </c>
      <c r="C4" s="5">
        <v>0</v>
      </c>
      <c r="D4">
        <v>0</v>
      </c>
      <c r="E4" s="5"/>
      <c r="G4" s="5">
        <v>0</v>
      </c>
      <c r="I4" s="4" t="s">
        <v>15</v>
      </c>
      <c r="J4" s="8"/>
      <c r="K4" t="s">
        <v>16</v>
      </c>
    </row>
    <row r="5" spans="1:11" x14ac:dyDescent="0.3">
      <c r="A5" s="2">
        <v>42737</v>
      </c>
      <c r="B5" s="5">
        <v>0</v>
      </c>
      <c r="C5" s="5">
        <v>0</v>
      </c>
      <c r="D5">
        <v>0</v>
      </c>
      <c r="E5" s="5"/>
      <c r="G5" s="5">
        <v>0</v>
      </c>
      <c r="J5" s="6"/>
      <c r="K5" t="s">
        <v>17</v>
      </c>
    </row>
    <row r="6" spans="1:11" x14ac:dyDescent="0.3">
      <c r="A6" s="2">
        <v>42739</v>
      </c>
      <c r="B6" s="5">
        <v>0</v>
      </c>
      <c r="C6" s="5">
        <v>0</v>
      </c>
      <c r="D6">
        <v>0</v>
      </c>
      <c r="E6" s="5"/>
      <c r="G6" s="5">
        <v>0</v>
      </c>
      <c r="J6" s="7"/>
      <c r="K6" t="s">
        <v>18</v>
      </c>
    </row>
    <row r="7" spans="1:11" x14ac:dyDescent="0.3">
      <c r="A7" s="2">
        <v>42743</v>
      </c>
      <c r="B7" s="5">
        <v>0</v>
      </c>
      <c r="C7" s="5">
        <v>0</v>
      </c>
      <c r="D7">
        <v>0</v>
      </c>
      <c r="E7" s="5"/>
      <c r="G7" s="5">
        <v>0</v>
      </c>
    </row>
    <row r="8" spans="1:11" x14ac:dyDescent="0.3">
      <c r="A8" s="2">
        <v>42751</v>
      </c>
      <c r="B8" s="5">
        <v>0</v>
      </c>
      <c r="C8" s="5">
        <v>0</v>
      </c>
      <c r="D8">
        <v>0</v>
      </c>
      <c r="E8" s="5"/>
      <c r="G8" s="5">
        <v>0</v>
      </c>
    </row>
    <row r="9" spans="1:11" x14ac:dyDescent="0.3">
      <c r="A9" s="2">
        <v>42766</v>
      </c>
      <c r="B9" s="5">
        <v>0</v>
      </c>
      <c r="C9" s="5">
        <v>0</v>
      </c>
      <c r="D9">
        <v>0</v>
      </c>
      <c r="E9" s="5"/>
      <c r="G9" s="5">
        <v>0</v>
      </c>
    </row>
    <row r="10" spans="1:11" x14ac:dyDescent="0.3">
      <c r="A10" s="2">
        <v>42796</v>
      </c>
      <c r="B10" s="5">
        <v>0</v>
      </c>
      <c r="C10" s="5">
        <v>0</v>
      </c>
      <c r="D10">
        <v>0</v>
      </c>
      <c r="E10" s="5"/>
      <c r="G10" s="5">
        <v>0</v>
      </c>
    </row>
    <row r="11" spans="1:11" x14ac:dyDescent="0.3">
      <c r="A11" s="2">
        <v>42827</v>
      </c>
      <c r="B11" s="5">
        <v>0</v>
      </c>
      <c r="C11" s="5">
        <v>0</v>
      </c>
      <c r="D11">
        <v>0</v>
      </c>
      <c r="E11" s="5"/>
      <c r="G11" s="5">
        <v>0</v>
      </c>
    </row>
    <row r="12" spans="1:11" x14ac:dyDescent="0.3">
      <c r="A12" s="2">
        <v>42857</v>
      </c>
      <c r="B12" s="5">
        <v>0</v>
      </c>
      <c r="C12" s="5">
        <v>0</v>
      </c>
      <c r="D12">
        <v>0</v>
      </c>
      <c r="E12" s="5"/>
      <c r="G12" s="5">
        <v>0</v>
      </c>
    </row>
    <row r="13" spans="1:11" x14ac:dyDescent="0.3">
      <c r="A13" s="2">
        <v>42888</v>
      </c>
      <c r="B13" s="5">
        <v>0</v>
      </c>
      <c r="C13" s="5">
        <v>0</v>
      </c>
      <c r="D13">
        <v>0</v>
      </c>
      <c r="E13" s="5"/>
      <c r="G13" s="5">
        <v>0</v>
      </c>
    </row>
    <row r="14" spans="1:11" x14ac:dyDescent="0.3">
      <c r="A14" s="2">
        <v>42918</v>
      </c>
      <c r="B14" s="5">
        <v>0</v>
      </c>
      <c r="C14" s="5">
        <v>0</v>
      </c>
      <c r="D14">
        <v>0</v>
      </c>
      <c r="E14" s="5"/>
      <c r="G14" s="5">
        <v>0</v>
      </c>
    </row>
    <row r="15" spans="1:11" x14ac:dyDescent="0.3">
      <c r="A15" s="2">
        <v>42948</v>
      </c>
      <c r="B15" s="5">
        <v>0</v>
      </c>
      <c r="C15" s="5">
        <v>0</v>
      </c>
      <c r="D15">
        <v>0</v>
      </c>
      <c r="E15" s="5"/>
      <c r="G15" s="5">
        <v>0</v>
      </c>
    </row>
    <row r="16" spans="1:11" x14ac:dyDescent="0.3">
      <c r="A16" s="2">
        <v>42979</v>
      </c>
      <c r="B16" s="5">
        <v>0</v>
      </c>
      <c r="C16" s="5">
        <v>0</v>
      </c>
      <c r="D16">
        <v>0</v>
      </c>
      <c r="E16" s="5"/>
      <c r="G16" s="5">
        <v>0</v>
      </c>
    </row>
    <row r="17" spans="1:7" x14ac:dyDescent="0.3">
      <c r="A17" s="2">
        <v>43009</v>
      </c>
      <c r="B17" s="5">
        <v>0</v>
      </c>
      <c r="C17" s="5">
        <v>0</v>
      </c>
      <c r="D17">
        <v>0</v>
      </c>
      <c r="E17" s="5"/>
      <c r="G17" s="5">
        <v>0</v>
      </c>
    </row>
    <row r="18" spans="1:7" x14ac:dyDescent="0.3">
      <c r="A18" s="2">
        <v>43040</v>
      </c>
      <c r="B18" s="5">
        <v>0</v>
      </c>
      <c r="C18" s="5">
        <v>0</v>
      </c>
      <c r="D18">
        <v>0</v>
      </c>
      <c r="E18" s="5"/>
      <c r="G18" s="5">
        <v>0</v>
      </c>
    </row>
    <row r="19" spans="1:7" x14ac:dyDescent="0.3">
      <c r="A19" s="2">
        <v>43070</v>
      </c>
      <c r="B19" s="5">
        <v>0</v>
      </c>
      <c r="C19" s="5">
        <v>0</v>
      </c>
      <c r="D19">
        <v>0</v>
      </c>
      <c r="E19" s="5"/>
      <c r="G19" s="5">
        <v>0</v>
      </c>
    </row>
    <row r="20" spans="1:7" x14ac:dyDescent="0.3">
      <c r="A20" s="2">
        <v>43101</v>
      </c>
      <c r="B20" s="5">
        <v>0</v>
      </c>
      <c r="C20" s="5">
        <v>0</v>
      </c>
      <c r="D20">
        <v>0</v>
      </c>
      <c r="E20" s="5"/>
      <c r="G20" s="5">
        <v>0</v>
      </c>
    </row>
    <row r="21" spans="1:7" x14ac:dyDescent="0.3">
      <c r="A21" s="2">
        <v>43131</v>
      </c>
      <c r="B21" s="5">
        <v>0.02</v>
      </c>
      <c r="C21" s="5">
        <v>0</v>
      </c>
      <c r="D21">
        <v>0</v>
      </c>
      <c r="E21" s="5">
        <v>1025.94</v>
      </c>
      <c r="G21" s="5">
        <v>0</v>
      </c>
    </row>
    <row r="22" spans="1:7" x14ac:dyDescent="0.3">
      <c r="A22" s="2">
        <v>43161</v>
      </c>
      <c r="B22" s="5">
        <v>135.81</v>
      </c>
      <c r="C22" s="5">
        <v>23.95</v>
      </c>
      <c r="D22">
        <v>0</v>
      </c>
      <c r="E22" s="5">
        <v>1025.3599999999999</v>
      </c>
      <c r="G22" s="5">
        <v>10.41</v>
      </c>
    </row>
    <row r="23" spans="1:7" x14ac:dyDescent="0.3">
      <c r="A23" s="2">
        <v>43192</v>
      </c>
      <c r="B23" s="5">
        <v>276.19</v>
      </c>
      <c r="C23" s="5">
        <v>48.62</v>
      </c>
      <c r="D23">
        <v>0</v>
      </c>
      <c r="E23" s="5">
        <v>1024.75</v>
      </c>
      <c r="G23" s="5">
        <v>21.14</v>
      </c>
    </row>
    <row r="24" spans="1:7" x14ac:dyDescent="0.3">
      <c r="A24" s="2">
        <v>43222</v>
      </c>
      <c r="B24" s="5">
        <v>307.2</v>
      </c>
      <c r="C24" s="5">
        <v>51.55</v>
      </c>
      <c r="D24">
        <v>0</v>
      </c>
      <c r="E24" s="5">
        <v>1007.53</v>
      </c>
      <c r="G24" s="5">
        <v>22.41</v>
      </c>
    </row>
    <row r="25" spans="1:7" x14ac:dyDescent="0.3">
      <c r="A25" s="2">
        <v>43253</v>
      </c>
      <c r="B25" s="5">
        <v>328.59</v>
      </c>
      <c r="C25" s="5">
        <v>53.64</v>
      </c>
      <c r="D25">
        <v>0</v>
      </c>
      <c r="E25" s="5">
        <v>997.94</v>
      </c>
      <c r="G25" s="5">
        <v>23.32</v>
      </c>
    </row>
    <row r="26" spans="1:7" x14ac:dyDescent="0.3">
      <c r="A26" s="2">
        <v>43283</v>
      </c>
      <c r="B26" s="5">
        <v>327.84</v>
      </c>
      <c r="C26" s="5">
        <v>53.48</v>
      </c>
      <c r="D26">
        <v>0</v>
      </c>
      <c r="E26" s="5">
        <v>997.7</v>
      </c>
      <c r="G26" s="5">
        <v>23.25</v>
      </c>
    </row>
    <row r="27" spans="1:7" x14ac:dyDescent="0.3">
      <c r="A27" s="2">
        <v>43313</v>
      </c>
      <c r="B27" s="5">
        <v>359.56</v>
      </c>
      <c r="C27" s="5">
        <v>55.34</v>
      </c>
      <c r="D27">
        <v>0</v>
      </c>
      <c r="E27" s="5">
        <v>978.35</v>
      </c>
      <c r="G27" s="5">
        <v>24.06</v>
      </c>
    </row>
    <row r="28" spans="1:7" x14ac:dyDescent="0.3">
      <c r="A28" s="2">
        <v>43344</v>
      </c>
      <c r="B28" s="5">
        <v>365.59</v>
      </c>
      <c r="C28" s="5">
        <v>55.89</v>
      </c>
      <c r="D28">
        <v>0</v>
      </c>
      <c r="E28" s="5">
        <v>976.22</v>
      </c>
      <c r="G28" s="5">
        <v>24.3</v>
      </c>
    </row>
    <row r="29" spans="1:7" x14ac:dyDescent="0.3">
      <c r="A29" s="2">
        <v>43374</v>
      </c>
      <c r="B29" s="5">
        <v>363.27</v>
      </c>
      <c r="C29" s="5">
        <v>56.12</v>
      </c>
      <c r="D29">
        <v>0</v>
      </c>
      <c r="E29" s="5">
        <v>979.59</v>
      </c>
      <c r="G29" s="5">
        <v>24.4</v>
      </c>
    </row>
    <row r="30" spans="1:7" x14ac:dyDescent="0.3">
      <c r="A30" s="2">
        <v>43405</v>
      </c>
      <c r="B30" s="5">
        <v>361.32</v>
      </c>
      <c r="C30" s="5">
        <v>56.48</v>
      </c>
      <c r="D30">
        <v>0</v>
      </c>
      <c r="E30" s="5">
        <v>983.44</v>
      </c>
      <c r="G30" s="5">
        <v>24.56</v>
      </c>
    </row>
    <row r="31" spans="1:7" x14ac:dyDescent="0.3">
      <c r="A31" s="2">
        <v>43435</v>
      </c>
      <c r="B31" s="5">
        <v>358.23</v>
      </c>
      <c r="C31" s="5">
        <v>56.71</v>
      </c>
      <c r="D31">
        <v>0</v>
      </c>
      <c r="E31" s="5">
        <v>987.62</v>
      </c>
      <c r="G31" s="5">
        <v>24.66</v>
      </c>
    </row>
    <row r="32" spans="1:7" x14ac:dyDescent="0.3">
      <c r="A32" s="2">
        <v>43466</v>
      </c>
      <c r="B32" s="5">
        <v>385.31</v>
      </c>
      <c r="C32" s="5">
        <v>60.9</v>
      </c>
      <c r="D32">
        <v>0</v>
      </c>
      <c r="E32" s="5">
        <v>987.1</v>
      </c>
      <c r="G32" s="5">
        <v>26.48</v>
      </c>
    </row>
    <row r="33" spans="1:7" x14ac:dyDescent="0.3">
      <c r="A33" s="2">
        <v>43496</v>
      </c>
      <c r="B33" s="5">
        <v>482.47</v>
      </c>
      <c r="C33" s="5">
        <v>74.77</v>
      </c>
      <c r="D33">
        <v>0</v>
      </c>
      <c r="E33" s="5">
        <v>980.59</v>
      </c>
      <c r="G33" s="5">
        <v>32.51</v>
      </c>
    </row>
    <row r="34" spans="1:7" x14ac:dyDescent="0.3">
      <c r="A34" s="2">
        <v>43526</v>
      </c>
      <c r="B34" s="5">
        <v>481.56</v>
      </c>
      <c r="C34" s="5">
        <v>75.56</v>
      </c>
      <c r="D34">
        <v>7.61</v>
      </c>
      <c r="E34" s="5">
        <v>984.65</v>
      </c>
      <c r="F34">
        <v>632.29999999999995</v>
      </c>
      <c r="G34" s="5">
        <v>32.85</v>
      </c>
    </row>
    <row r="35" spans="1:7" x14ac:dyDescent="0.3">
      <c r="A35" s="2">
        <v>43557</v>
      </c>
      <c r="B35" s="5">
        <v>478.19</v>
      </c>
      <c r="C35" s="5">
        <v>76.2</v>
      </c>
      <c r="D35">
        <v>25.95</v>
      </c>
      <c r="E35" s="5">
        <v>989.78</v>
      </c>
      <c r="F35">
        <v>632.29999999999995</v>
      </c>
      <c r="G35" s="5">
        <v>33.130000000000003</v>
      </c>
    </row>
    <row r="36" spans="1:7" x14ac:dyDescent="0.3">
      <c r="A36" s="2">
        <v>43587</v>
      </c>
      <c r="B36" s="5">
        <v>475.64</v>
      </c>
      <c r="C36" s="5">
        <v>77.150000000000006</v>
      </c>
      <c r="D36">
        <v>27.78</v>
      </c>
      <c r="E36" s="5">
        <v>995.76</v>
      </c>
      <c r="F36">
        <v>632.29999999999995</v>
      </c>
      <c r="G36" s="5">
        <v>33.54</v>
      </c>
    </row>
    <row r="37" spans="1:7" x14ac:dyDescent="0.3">
      <c r="A37" s="2">
        <v>43618</v>
      </c>
      <c r="B37" s="5">
        <v>473.44</v>
      </c>
      <c r="C37" s="5">
        <v>78.39</v>
      </c>
      <c r="D37">
        <v>27.78</v>
      </c>
      <c r="E37" s="5">
        <v>1002.84</v>
      </c>
      <c r="F37">
        <v>632.29999999999995</v>
      </c>
      <c r="G37" s="5">
        <v>34.08</v>
      </c>
    </row>
    <row r="38" spans="1:7" x14ac:dyDescent="0.3">
      <c r="A38" s="2">
        <v>43648</v>
      </c>
      <c r="B38" s="5">
        <v>471.56</v>
      </c>
      <c r="C38" s="5">
        <v>80.02</v>
      </c>
      <c r="D38">
        <v>27.78</v>
      </c>
      <c r="E38" s="5">
        <v>1011.44</v>
      </c>
      <c r="F38">
        <v>632.29999999999995</v>
      </c>
      <c r="G38" s="5">
        <v>34.79</v>
      </c>
    </row>
    <row r="39" spans="1:7" x14ac:dyDescent="0.3">
      <c r="A39" s="2">
        <v>43678</v>
      </c>
      <c r="B39" s="5">
        <v>469.85</v>
      </c>
      <c r="C39" s="5">
        <v>82.11</v>
      </c>
      <c r="D39">
        <v>27.78</v>
      </c>
      <c r="E39" s="5">
        <v>1022.06</v>
      </c>
      <c r="F39">
        <v>632.29999999999995</v>
      </c>
      <c r="G39" s="5">
        <v>35.700000000000003</v>
      </c>
    </row>
    <row r="40" spans="1:7" x14ac:dyDescent="0.3">
      <c r="A40" s="2">
        <v>43709</v>
      </c>
      <c r="B40" s="5">
        <v>468.27</v>
      </c>
      <c r="C40" s="5">
        <v>84.82</v>
      </c>
      <c r="D40">
        <v>27.78</v>
      </c>
      <c r="E40" s="5">
        <v>1035.43</v>
      </c>
      <c r="F40">
        <v>632.29999999999995</v>
      </c>
      <c r="G40" s="5">
        <v>36.880000000000003</v>
      </c>
    </row>
    <row r="41" spans="1:7" x14ac:dyDescent="0.3">
      <c r="A41" s="2">
        <v>43739</v>
      </c>
      <c r="B41" s="5">
        <v>466.42</v>
      </c>
      <c r="C41" s="5">
        <v>88.29</v>
      </c>
      <c r="D41">
        <v>27.78</v>
      </c>
      <c r="E41" s="5">
        <v>1052.55</v>
      </c>
      <c r="F41">
        <v>632.29999999999995</v>
      </c>
      <c r="G41" s="5">
        <v>38.39</v>
      </c>
    </row>
    <row r="42" spans="1:7" x14ac:dyDescent="0.3">
      <c r="A42" s="2">
        <v>43770</v>
      </c>
      <c r="B42" s="5">
        <v>464.29</v>
      </c>
      <c r="C42" s="5">
        <v>92.6</v>
      </c>
      <c r="D42">
        <v>27.78</v>
      </c>
      <c r="E42" s="5">
        <v>1073.81</v>
      </c>
      <c r="F42">
        <v>632.29999999999995</v>
      </c>
      <c r="G42" s="5">
        <v>40.26</v>
      </c>
    </row>
    <row r="43" spans="1:7" x14ac:dyDescent="0.3">
      <c r="A43" s="2">
        <v>43800</v>
      </c>
      <c r="B43" s="5">
        <v>461.96</v>
      </c>
      <c r="C43" s="5">
        <v>98.04</v>
      </c>
      <c r="D43">
        <v>27.78</v>
      </c>
      <c r="E43" s="5">
        <v>1100.5999999999999</v>
      </c>
      <c r="F43">
        <v>632.29999999999995</v>
      </c>
      <c r="G43" s="5">
        <v>42.62</v>
      </c>
    </row>
    <row r="44" spans="1:7" x14ac:dyDescent="0.3">
      <c r="A44" s="2">
        <v>43831</v>
      </c>
      <c r="B44" s="5">
        <v>460.39</v>
      </c>
      <c r="C44" s="5">
        <v>102.29</v>
      </c>
      <c r="D44">
        <v>27.78</v>
      </c>
      <c r="E44" s="5">
        <v>1121.47</v>
      </c>
      <c r="F44">
        <v>632.29999999999995</v>
      </c>
      <c r="G44" s="5">
        <v>44.47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6"/>
  <sheetViews>
    <sheetView tabSelected="1" topLeftCell="AP27" zoomScaleNormal="100" workbookViewId="0">
      <selection activeCell="AE6" sqref="AE6:AE46"/>
    </sheetView>
    <sheetView tabSelected="1" topLeftCell="AJ1" zoomScale="85" zoomScaleNormal="85" workbookViewId="1">
      <selection activeCell="AJ6" sqref="AJ6"/>
    </sheetView>
  </sheetViews>
  <sheetFormatPr defaultRowHeight="14.4" x14ac:dyDescent="0.3"/>
  <cols>
    <col min="2" max="2" width="12" customWidth="1"/>
    <col min="3" max="3" width="10.5546875" bestFit="1" customWidth="1"/>
    <col min="4" max="4" width="10.5546875" customWidth="1"/>
    <col min="5" max="5" width="13.5546875" bestFit="1" customWidth="1"/>
    <col min="6" max="6" width="13.5546875" customWidth="1"/>
    <col min="7" max="7" width="6.109375" bestFit="1" customWidth="1"/>
    <col min="9" max="9" width="13" customWidth="1"/>
    <col min="10" max="10" width="10.5546875" bestFit="1" customWidth="1"/>
    <col min="11" max="11" width="10.5546875" customWidth="1"/>
    <col min="12" max="12" width="13.5546875" bestFit="1" customWidth="1"/>
    <col min="13" max="13" width="13.5546875" customWidth="1"/>
    <col min="14" max="14" width="6.109375" bestFit="1" customWidth="1"/>
    <col min="15" max="15" width="8" bestFit="1" customWidth="1"/>
    <col min="16" max="16" width="10.44140625" bestFit="1" customWidth="1"/>
    <col min="17" max="17" width="10.5546875" bestFit="1" customWidth="1"/>
    <col min="18" max="18" width="10.5546875" customWidth="1"/>
    <col min="19" max="19" width="13.5546875" bestFit="1" customWidth="1"/>
    <col min="20" max="20" width="13.5546875" customWidth="1"/>
    <col min="23" max="23" width="10.44140625" bestFit="1" customWidth="1"/>
    <col min="24" max="24" width="10.5546875" bestFit="1" customWidth="1"/>
    <col min="25" max="25" width="10.5546875" customWidth="1"/>
    <col min="26" max="26" width="13.5546875" bestFit="1" customWidth="1"/>
    <col min="27" max="27" width="13.5546875" customWidth="1"/>
    <col min="31" max="31" width="10.5546875" bestFit="1" customWidth="1"/>
    <col min="32" max="32" width="10.5546875" customWidth="1"/>
    <col min="33" max="33" width="13.5546875" bestFit="1" customWidth="1"/>
    <col min="34" max="34" width="13.5546875" customWidth="1"/>
    <col min="35" max="35" width="6.109375" bestFit="1" customWidth="1"/>
    <col min="36" max="36" width="8" bestFit="1" customWidth="1"/>
    <col min="37" max="37" width="10.44140625" bestFit="1" customWidth="1"/>
    <col min="38" max="38" width="15.44140625" customWidth="1"/>
    <col min="39" max="39" width="15.6640625" customWidth="1"/>
    <col min="40" max="41" width="15.5546875" customWidth="1"/>
    <col min="42" max="42" width="19.88671875" customWidth="1"/>
  </cols>
  <sheetData>
    <row r="1" spans="1:42" x14ac:dyDescent="0.3">
      <c r="C1" s="23" t="s">
        <v>9</v>
      </c>
      <c r="D1" s="23"/>
      <c r="E1" s="23"/>
      <c r="F1" s="30"/>
      <c r="G1" s="3"/>
      <c r="H1" s="3"/>
      <c r="I1" s="3"/>
    </row>
    <row r="2" spans="1:42" x14ac:dyDescent="0.3">
      <c r="A2" s="1"/>
      <c r="B2" s="1"/>
      <c r="C2" s="24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6"/>
    </row>
    <row r="3" spans="1:42" x14ac:dyDescent="0.3">
      <c r="A3" s="1"/>
      <c r="B3" s="1" t="s">
        <v>2</v>
      </c>
      <c r="C3" s="28" t="s">
        <v>10</v>
      </c>
      <c r="D3" s="28"/>
      <c r="E3" s="28"/>
      <c r="F3" s="28"/>
      <c r="G3" s="28"/>
      <c r="H3" s="28"/>
      <c r="I3" s="28"/>
      <c r="J3" s="28" t="s">
        <v>11</v>
      </c>
      <c r="K3" s="28"/>
      <c r="L3" s="28"/>
      <c r="M3" s="28"/>
      <c r="N3" s="28"/>
      <c r="O3" s="28"/>
      <c r="P3" s="28"/>
      <c r="Q3" s="28" t="s">
        <v>12</v>
      </c>
      <c r="R3" s="28"/>
      <c r="S3" s="28"/>
      <c r="T3" s="28"/>
      <c r="U3" s="28"/>
      <c r="V3" s="28"/>
      <c r="W3" s="28"/>
      <c r="X3" s="28" t="s">
        <v>13</v>
      </c>
      <c r="Y3" s="28"/>
      <c r="Z3" s="28"/>
      <c r="AA3" s="28"/>
      <c r="AB3" s="28"/>
      <c r="AC3" s="28"/>
      <c r="AD3" s="28"/>
      <c r="AE3" s="28" t="s">
        <v>14</v>
      </c>
      <c r="AF3" s="28"/>
      <c r="AG3" s="28"/>
      <c r="AH3" s="28"/>
      <c r="AI3" s="28"/>
      <c r="AJ3" s="28"/>
      <c r="AK3" s="28"/>
      <c r="AL3" s="27" t="s">
        <v>1</v>
      </c>
      <c r="AM3" s="27"/>
      <c r="AN3" s="27"/>
      <c r="AO3" s="27"/>
      <c r="AP3" s="27"/>
    </row>
    <row r="4" spans="1:42" x14ac:dyDescent="0.3">
      <c r="A4" s="9"/>
      <c r="B4" s="9"/>
      <c r="C4" s="9" t="s">
        <v>19</v>
      </c>
      <c r="D4" s="9" t="s">
        <v>27</v>
      </c>
      <c r="E4" s="28" t="s">
        <v>21</v>
      </c>
      <c r="F4" s="28"/>
      <c r="G4" s="28"/>
      <c r="H4" s="10" t="s">
        <v>25</v>
      </c>
      <c r="I4" s="10" t="s">
        <v>24</v>
      </c>
      <c r="J4" s="9" t="s">
        <v>19</v>
      </c>
      <c r="K4" s="9" t="s">
        <v>27</v>
      </c>
      <c r="L4" s="28" t="s">
        <v>21</v>
      </c>
      <c r="M4" s="28"/>
      <c r="N4" s="28"/>
      <c r="O4" s="10" t="s">
        <v>25</v>
      </c>
      <c r="P4" s="10" t="s">
        <v>24</v>
      </c>
      <c r="Q4" s="9" t="s">
        <v>19</v>
      </c>
      <c r="R4" s="9" t="s">
        <v>27</v>
      </c>
      <c r="S4" s="28" t="s">
        <v>21</v>
      </c>
      <c r="T4" s="28"/>
      <c r="U4" s="28"/>
      <c r="V4" s="10" t="s">
        <v>25</v>
      </c>
      <c r="W4" s="10" t="s">
        <v>24</v>
      </c>
      <c r="X4" s="9" t="s">
        <v>19</v>
      </c>
      <c r="Y4" s="9" t="s">
        <v>27</v>
      </c>
      <c r="Z4" s="28" t="s">
        <v>21</v>
      </c>
      <c r="AA4" s="28"/>
      <c r="AB4" s="28"/>
      <c r="AC4" s="10" t="s">
        <v>25</v>
      </c>
      <c r="AD4" s="10" t="s">
        <v>24</v>
      </c>
      <c r="AE4" s="9" t="s">
        <v>19</v>
      </c>
      <c r="AF4" s="9" t="s">
        <v>27</v>
      </c>
      <c r="AG4" s="28" t="s">
        <v>21</v>
      </c>
      <c r="AH4" s="28"/>
      <c r="AI4" s="28"/>
      <c r="AJ4" s="10" t="s">
        <v>25</v>
      </c>
      <c r="AK4" s="10" t="s">
        <v>24</v>
      </c>
      <c r="AL4" s="19" t="s">
        <v>30</v>
      </c>
      <c r="AM4" s="19" t="s">
        <v>21</v>
      </c>
      <c r="AN4" s="19" t="s">
        <v>24</v>
      </c>
      <c r="AO4" s="19" t="s">
        <v>37</v>
      </c>
      <c r="AP4" s="19" t="s">
        <v>36</v>
      </c>
    </row>
    <row r="5" spans="1:42" x14ac:dyDescent="0.3">
      <c r="A5" s="9"/>
      <c r="B5" s="9"/>
      <c r="C5" s="9" t="s">
        <v>20</v>
      </c>
      <c r="D5" s="9" t="s">
        <v>28</v>
      </c>
      <c r="E5" s="9" t="s">
        <v>23</v>
      </c>
      <c r="F5" s="9" t="s">
        <v>39</v>
      </c>
      <c r="G5" s="9" t="s">
        <v>20</v>
      </c>
      <c r="H5" s="9" t="s">
        <v>26</v>
      </c>
      <c r="I5" s="9" t="s">
        <v>20</v>
      </c>
      <c r="J5" s="9" t="s">
        <v>20</v>
      </c>
      <c r="K5" s="9" t="s">
        <v>28</v>
      </c>
      <c r="L5" s="9" t="s">
        <v>23</v>
      </c>
      <c r="M5" s="9" t="s">
        <v>39</v>
      </c>
      <c r="N5" s="9" t="s">
        <v>20</v>
      </c>
      <c r="O5" s="9" t="s">
        <v>26</v>
      </c>
      <c r="P5" s="9" t="s">
        <v>20</v>
      </c>
      <c r="Q5" s="9" t="s">
        <v>20</v>
      </c>
      <c r="R5" s="9" t="s">
        <v>28</v>
      </c>
      <c r="S5" s="9" t="s">
        <v>23</v>
      </c>
      <c r="T5" s="9" t="s">
        <v>39</v>
      </c>
      <c r="U5" s="9" t="s">
        <v>20</v>
      </c>
      <c r="V5" s="9" t="s">
        <v>26</v>
      </c>
      <c r="W5" s="9" t="s">
        <v>20</v>
      </c>
      <c r="X5" s="9" t="s">
        <v>20</v>
      </c>
      <c r="Y5" s="9" t="s">
        <v>28</v>
      </c>
      <c r="Z5" s="9" t="s">
        <v>23</v>
      </c>
      <c r="AA5" s="9" t="s">
        <v>39</v>
      </c>
      <c r="AB5" s="9" t="s">
        <v>20</v>
      </c>
      <c r="AC5" s="9" t="s">
        <v>26</v>
      </c>
      <c r="AD5" s="9" t="s">
        <v>20</v>
      </c>
      <c r="AE5" s="9" t="s">
        <v>20</v>
      </c>
      <c r="AF5" s="9" t="s">
        <v>28</v>
      </c>
      <c r="AG5" s="9" t="s">
        <v>23</v>
      </c>
      <c r="AH5" s="9" t="s">
        <v>39</v>
      </c>
      <c r="AI5" s="9" t="s">
        <v>20</v>
      </c>
      <c r="AJ5" s="9" t="s">
        <v>26</v>
      </c>
      <c r="AK5" s="9" t="s">
        <v>20</v>
      </c>
      <c r="AL5" s="9" t="s">
        <v>20</v>
      </c>
      <c r="AM5" s="9" t="s">
        <v>20</v>
      </c>
      <c r="AN5" s="9" t="s">
        <v>20</v>
      </c>
      <c r="AO5" s="9" t="s">
        <v>38</v>
      </c>
      <c r="AP5" s="9" t="s">
        <v>38</v>
      </c>
    </row>
    <row r="6" spans="1:42" x14ac:dyDescent="0.3">
      <c r="A6" s="1">
        <v>0</v>
      </c>
      <c r="B6" s="2">
        <v>42736</v>
      </c>
      <c r="C6">
        <f>G6/H6</f>
        <v>0</v>
      </c>
      <c r="D6">
        <v>0</v>
      </c>
      <c r="E6">
        <v>0.28464762902803248</v>
      </c>
      <c r="F6">
        <f t="shared" ref="F6:F46" si="0">IF($AP6=0, 0, D6*E6/$AP6)</f>
        <v>0</v>
      </c>
      <c r="G6">
        <f>F6*Total!$C4</f>
        <v>0</v>
      </c>
      <c r="H6" s="17">
        <v>0.182</v>
      </c>
      <c r="J6">
        <f>N6/O6</f>
        <v>0</v>
      </c>
      <c r="K6">
        <v>0</v>
      </c>
      <c r="L6">
        <v>0.33874770762378831</v>
      </c>
      <c r="M6">
        <f t="shared" ref="M6:M46" si="1">IF($AP6=0, 0, K6*L6/$AP6)</f>
        <v>0</v>
      </c>
      <c r="N6">
        <f>M6*Total!$C4</f>
        <v>0</v>
      </c>
      <c r="O6" s="17">
        <v>0.20399999999999999</v>
      </c>
      <c r="Q6">
        <f>U6/V6</f>
        <v>0</v>
      </c>
      <c r="R6">
        <v>0</v>
      </c>
      <c r="S6">
        <v>7.9774692166623001E-2</v>
      </c>
      <c r="T6">
        <f t="shared" ref="T6:T23" si="2">IF($AP6=0, 0, R6*S6/$AP6)</f>
        <v>0</v>
      </c>
      <c r="U6">
        <f>T6*Total!$C4</f>
        <v>0</v>
      </c>
      <c r="V6" s="17">
        <v>0.10100000000000001</v>
      </c>
      <c r="X6">
        <f>AB6/AC6</f>
        <v>0</v>
      </c>
      <c r="Y6">
        <v>0</v>
      </c>
      <c r="Z6">
        <v>3.5630075975897305E-2</v>
      </c>
      <c r="AA6">
        <f t="shared" ref="AA6:AA46" si="3">IF($AP6=0, 0, Y6*Z6/$AP6)</f>
        <v>0</v>
      </c>
      <c r="AB6">
        <f>AA6*Total!$C4</f>
        <v>0</v>
      </c>
      <c r="AC6" s="17">
        <v>5.8999999999999997E-2</v>
      </c>
      <c r="AE6">
        <f>AI6/AJ6</f>
        <v>0</v>
      </c>
      <c r="AF6">
        <v>0</v>
      </c>
      <c r="AG6">
        <v>0.26119989520565889</v>
      </c>
      <c r="AH6">
        <f t="shared" ref="AH6:AH46" si="4">IF($AP6=0, 0, AF6*AG6/$AP6)</f>
        <v>0</v>
      </c>
      <c r="AI6">
        <f>AH6*Total!$C4</f>
        <v>0</v>
      </c>
      <c r="AJ6" s="17">
        <v>0.13700000000000001</v>
      </c>
      <c r="AL6">
        <f>SUM(C6,J6,Q6,X6,AE6)</f>
        <v>0</v>
      </c>
      <c r="AM6">
        <f>SUM(G6,N6,U6,AB6,AI6)</f>
        <v>0</v>
      </c>
      <c r="AN6">
        <f>SUM(I6,P6,W6,AD6,AK6)</f>
        <v>0</v>
      </c>
      <c r="AO6">
        <f>SUM(F6,M6,T6,AA6,AH6)</f>
        <v>0</v>
      </c>
      <c r="AP6">
        <f>SUM(E6*D6,L6*K6,S6*R6,Z6*Y6,AG6*AF6)</f>
        <v>0</v>
      </c>
    </row>
    <row r="7" spans="1:42" x14ac:dyDescent="0.3">
      <c r="A7" s="1">
        <v>1</v>
      </c>
      <c r="B7" s="2">
        <v>42737</v>
      </c>
      <c r="C7">
        <f t="shared" ref="C7:C46" si="5">G7/H7</f>
        <v>0</v>
      </c>
      <c r="D7">
        <v>0</v>
      </c>
      <c r="E7">
        <v>0.28464762902803248</v>
      </c>
      <c r="F7">
        <f t="shared" si="0"/>
        <v>0</v>
      </c>
      <c r="G7">
        <f>F7*Total!$C5</f>
        <v>0</v>
      </c>
      <c r="H7" s="17">
        <v>0.182</v>
      </c>
      <c r="J7">
        <f t="shared" ref="J7:J46" si="6">N7/O7</f>
        <v>0</v>
      </c>
      <c r="K7">
        <v>0</v>
      </c>
      <c r="L7">
        <v>0.33874770762378831</v>
      </c>
      <c r="M7">
        <f t="shared" si="1"/>
        <v>0</v>
      </c>
      <c r="N7">
        <f>M7*Total!$C5</f>
        <v>0</v>
      </c>
      <c r="O7" s="17">
        <v>0.20399999999999999</v>
      </c>
      <c r="Q7">
        <f t="shared" ref="Q7:Q46" si="7">U7/V7</f>
        <v>0</v>
      </c>
      <c r="R7">
        <v>0</v>
      </c>
      <c r="S7">
        <v>7.9774692166623001E-2</v>
      </c>
      <c r="T7">
        <f t="shared" si="2"/>
        <v>0</v>
      </c>
      <c r="U7">
        <f>T7*Total!$C5</f>
        <v>0</v>
      </c>
      <c r="V7" s="17">
        <v>0.10100000000000001</v>
      </c>
      <c r="X7">
        <f t="shared" ref="X7:X46" si="8">AB7/AC7</f>
        <v>0</v>
      </c>
      <c r="Y7">
        <v>0</v>
      </c>
      <c r="Z7">
        <v>3.5630075975897305E-2</v>
      </c>
      <c r="AA7">
        <f t="shared" si="3"/>
        <v>0</v>
      </c>
      <c r="AB7">
        <f>AA7*Total!$C5</f>
        <v>0</v>
      </c>
      <c r="AC7" s="17">
        <v>5.8999999999999997E-2</v>
      </c>
      <c r="AE7">
        <f t="shared" ref="AE7:AE46" si="9">AI7/AJ7</f>
        <v>0</v>
      </c>
      <c r="AF7">
        <v>0</v>
      </c>
      <c r="AG7">
        <v>0.26119989520565889</v>
      </c>
      <c r="AH7">
        <f t="shared" si="4"/>
        <v>0</v>
      </c>
      <c r="AI7">
        <f>AH7*Total!$C5</f>
        <v>0</v>
      </c>
      <c r="AJ7" s="17">
        <v>0.13700000000000001</v>
      </c>
      <c r="AL7">
        <f t="shared" ref="AL7:AL46" si="10">SUM(C7,J7,Q7,X7,AE7)</f>
        <v>0</v>
      </c>
      <c r="AM7">
        <f>SUM(G7,N7,U7,AB7,AI7)</f>
        <v>0</v>
      </c>
      <c r="AN7">
        <f t="shared" ref="AN7:AN46" si="11">SUM(I7,P7,W7,AD7,AK7)</f>
        <v>0</v>
      </c>
      <c r="AO7">
        <f t="shared" ref="AO7:AO46" si="12">SUM(F7,M7,T7,AA7,AH7)</f>
        <v>0</v>
      </c>
      <c r="AP7">
        <f t="shared" ref="AP7:AP46" si="13">SUM(E7*D7,L7*K7,S7*R7,Z7*Y7,AG7*AF7)</f>
        <v>0</v>
      </c>
    </row>
    <row r="8" spans="1:42" x14ac:dyDescent="0.3">
      <c r="A8" s="1">
        <v>2</v>
      </c>
      <c r="B8" s="2">
        <v>42739</v>
      </c>
      <c r="C8">
        <f t="shared" si="5"/>
        <v>0</v>
      </c>
      <c r="D8">
        <v>0</v>
      </c>
      <c r="E8">
        <v>0.28464762902803248</v>
      </c>
      <c r="F8">
        <f t="shared" si="0"/>
        <v>0</v>
      </c>
      <c r="G8">
        <f>F8*Total!$C6</f>
        <v>0</v>
      </c>
      <c r="H8" s="17">
        <v>0.182</v>
      </c>
      <c r="J8">
        <f t="shared" si="6"/>
        <v>0</v>
      </c>
      <c r="K8">
        <v>0</v>
      </c>
      <c r="L8">
        <v>0.33874770762378831</v>
      </c>
      <c r="M8">
        <f t="shared" si="1"/>
        <v>0</v>
      </c>
      <c r="N8">
        <f>M8*Total!$C6</f>
        <v>0</v>
      </c>
      <c r="O8" s="17">
        <v>0.20399999999999999</v>
      </c>
      <c r="Q8">
        <f t="shared" si="7"/>
        <v>0</v>
      </c>
      <c r="R8">
        <v>0</v>
      </c>
      <c r="S8">
        <v>7.9774692166623001E-2</v>
      </c>
      <c r="T8">
        <f t="shared" si="2"/>
        <v>0</v>
      </c>
      <c r="U8">
        <f>T8*Total!$C6</f>
        <v>0</v>
      </c>
      <c r="V8" s="17">
        <v>0.10100000000000001</v>
      </c>
      <c r="X8">
        <f t="shared" si="8"/>
        <v>0</v>
      </c>
      <c r="Y8">
        <v>0</v>
      </c>
      <c r="Z8">
        <v>3.5630075975897305E-2</v>
      </c>
      <c r="AA8">
        <f t="shared" si="3"/>
        <v>0</v>
      </c>
      <c r="AB8">
        <f>AA8*Total!$C6</f>
        <v>0</v>
      </c>
      <c r="AC8" s="17">
        <v>5.8999999999999997E-2</v>
      </c>
      <c r="AE8">
        <f t="shared" si="9"/>
        <v>0</v>
      </c>
      <c r="AF8">
        <v>0</v>
      </c>
      <c r="AG8">
        <v>0.26119989520565889</v>
      </c>
      <c r="AH8">
        <f t="shared" si="4"/>
        <v>0</v>
      </c>
      <c r="AI8">
        <f>AH8*Total!$C6</f>
        <v>0</v>
      </c>
      <c r="AJ8" s="17">
        <v>0.13700000000000001</v>
      </c>
      <c r="AL8">
        <f t="shared" si="10"/>
        <v>0</v>
      </c>
      <c r="AM8">
        <f>SUM(G8,N8,U8,AB8,AI8)</f>
        <v>0</v>
      </c>
      <c r="AN8">
        <f t="shared" si="11"/>
        <v>0</v>
      </c>
      <c r="AO8">
        <f t="shared" si="12"/>
        <v>0</v>
      </c>
      <c r="AP8">
        <f t="shared" si="13"/>
        <v>0</v>
      </c>
    </row>
    <row r="9" spans="1:42" x14ac:dyDescent="0.3">
      <c r="A9" s="1">
        <v>3</v>
      </c>
      <c r="B9" s="2">
        <v>42743</v>
      </c>
      <c r="C9">
        <f t="shared" si="5"/>
        <v>0</v>
      </c>
      <c r="D9">
        <v>0</v>
      </c>
      <c r="E9">
        <v>0.28464762902803248</v>
      </c>
      <c r="F9">
        <f t="shared" si="0"/>
        <v>0</v>
      </c>
      <c r="G9">
        <f>F9*Total!$C7</f>
        <v>0</v>
      </c>
      <c r="H9" s="17">
        <v>0.182</v>
      </c>
      <c r="J9">
        <f t="shared" si="6"/>
        <v>0</v>
      </c>
      <c r="K9">
        <v>0</v>
      </c>
      <c r="L9">
        <v>0.33874770762378831</v>
      </c>
      <c r="M9">
        <f t="shared" si="1"/>
        <v>0</v>
      </c>
      <c r="N9">
        <f>M9*Total!$C7</f>
        <v>0</v>
      </c>
      <c r="O9" s="17">
        <v>0.20399999999999999</v>
      </c>
      <c r="Q9">
        <f t="shared" si="7"/>
        <v>0</v>
      </c>
      <c r="R9">
        <v>0</v>
      </c>
      <c r="S9">
        <v>7.9774692166623001E-2</v>
      </c>
      <c r="T9">
        <f t="shared" si="2"/>
        <v>0</v>
      </c>
      <c r="U9">
        <f>T9*Total!$C7</f>
        <v>0</v>
      </c>
      <c r="V9" s="17">
        <v>0.10100000000000001</v>
      </c>
      <c r="X9">
        <f t="shared" si="8"/>
        <v>0</v>
      </c>
      <c r="Y9">
        <v>0</v>
      </c>
      <c r="Z9">
        <v>3.5630075975897305E-2</v>
      </c>
      <c r="AA9">
        <f t="shared" si="3"/>
        <v>0</v>
      </c>
      <c r="AB9">
        <f>AA9*Total!$C7</f>
        <v>0</v>
      </c>
      <c r="AC9" s="17">
        <v>5.8999999999999997E-2</v>
      </c>
      <c r="AE9">
        <f t="shared" si="9"/>
        <v>0</v>
      </c>
      <c r="AF9">
        <v>0</v>
      </c>
      <c r="AG9">
        <v>0.26119989520565889</v>
      </c>
      <c r="AH9">
        <f t="shared" si="4"/>
        <v>0</v>
      </c>
      <c r="AI9">
        <f>AH9*Total!$C7</f>
        <v>0</v>
      </c>
      <c r="AJ9" s="17">
        <v>0.13700000000000001</v>
      </c>
      <c r="AL9">
        <f t="shared" si="10"/>
        <v>0</v>
      </c>
      <c r="AM9">
        <f>SUM(G9,N9,U9,AB9,AI9)</f>
        <v>0</v>
      </c>
      <c r="AN9">
        <f t="shared" si="11"/>
        <v>0</v>
      </c>
      <c r="AO9">
        <f t="shared" si="12"/>
        <v>0</v>
      </c>
      <c r="AP9">
        <f t="shared" si="13"/>
        <v>0</v>
      </c>
    </row>
    <row r="10" spans="1:42" x14ac:dyDescent="0.3">
      <c r="A10" s="1">
        <v>4</v>
      </c>
      <c r="B10" s="2">
        <v>42751</v>
      </c>
      <c r="C10">
        <f t="shared" si="5"/>
        <v>0</v>
      </c>
      <c r="D10">
        <v>0</v>
      </c>
      <c r="E10">
        <v>0.28464762902803248</v>
      </c>
      <c r="F10">
        <f t="shared" si="0"/>
        <v>0</v>
      </c>
      <c r="G10">
        <f>F10*Total!$C8</f>
        <v>0</v>
      </c>
      <c r="H10" s="17">
        <v>0.182</v>
      </c>
      <c r="J10">
        <f t="shared" si="6"/>
        <v>0</v>
      </c>
      <c r="K10">
        <v>0</v>
      </c>
      <c r="L10">
        <v>0.33874770762378831</v>
      </c>
      <c r="M10">
        <f t="shared" si="1"/>
        <v>0</v>
      </c>
      <c r="N10">
        <f>M10*Total!$C8</f>
        <v>0</v>
      </c>
      <c r="O10" s="17">
        <v>0.20399999999999999</v>
      </c>
      <c r="Q10">
        <f t="shared" si="7"/>
        <v>0</v>
      </c>
      <c r="R10">
        <v>0</v>
      </c>
      <c r="S10">
        <v>7.9774692166623001E-2</v>
      </c>
      <c r="T10">
        <f t="shared" si="2"/>
        <v>0</v>
      </c>
      <c r="U10">
        <f>T10*Total!$C8</f>
        <v>0</v>
      </c>
      <c r="V10" s="17">
        <v>0.10100000000000001</v>
      </c>
      <c r="X10">
        <f t="shared" si="8"/>
        <v>0</v>
      </c>
      <c r="Y10">
        <v>0</v>
      </c>
      <c r="Z10">
        <v>3.5630075975897305E-2</v>
      </c>
      <c r="AA10">
        <f t="shared" si="3"/>
        <v>0</v>
      </c>
      <c r="AB10">
        <f>AA10*Total!$C8</f>
        <v>0</v>
      </c>
      <c r="AC10" s="17">
        <v>5.8999999999999997E-2</v>
      </c>
      <c r="AE10">
        <f t="shared" si="9"/>
        <v>0</v>
      </c>
      <c r="AF10">
        <v>0</v>
      </c>
      <c r="AG10">
        <v>0.26119989520565889</v>
      </c>
      <c r="AH10">
        <f t="shared" si="4"/>
        <v>0</v>
      </c>
      <c r="AI10">
        <f>AH10*Total!$C8</f>
        <v>0</v>
      </c>
      <c r="AJ10" s="17">
        <v>0.13700000000000001</v>
      </c>
      <c r="AL10">
        <f t="shared" si="10"/>
        <v>0</v>
      </c>
      <c r="AM10">
        <f>SUM(G10,N10,U10,AB10,AI10)</f>
        <v>0</v>
      </c>
      <c r="AN10">
        <f t="shared" si="11"/>
        <v>0</v>
      </c>
      <c r="AO10">
        <f t="shared" si="12"/>
        <v>0</v>
      </c>
      <c r="AP10">
        <f t="shared" si="13"/>
        <v>0</v>
      </c>
    </row>
    <row r="11" spans="1:42" x14ac:dyDescent="0.3">
      <c r="A11" s="1">
        <v>5</v>
      </c>
      <c r="B11" s="2">
        <v>42766</v>
      </c>
      <c r="C11">
        <f t="shared" si="5"/>
        <v>0</v>
      </c>
      <c r="D11">
        <v>0</v>
      </c>
      <c r="E11">
        <v>0.28464762902803248</v>
      </c>
      <c r="F11">
        <f t="shared" si="0"/>
        <v>0</v>
      </c>
      <c r="G11">
        <f>F11*Total!$C9</f>
        <v>0</v>
      </c>
      <c r="H11" s="17">
        <v>0.182</v>
      </c>
      <c r="J11">
        <f t="shared" si="6"/>
        <v>0</v>
      </c>
      <c r="K11">
        <v>0</v>
      </c>
      <c r="L11">
        <v>0.33874770762378831</v>
      </c>
      <c r="M11">
        <f t="shared" si="1"/>
        <v>0</v>
      </c>
      <c r="N11">
        <f>M11*Total!$C9</f>
        <v>0</v>
      </c>
      <c r="O11" s="17">
        <v>0.20399999999999999</v>
      </c>
      <c r="Q11">
        <f t="shared" si="7"/>
        <v>0</v>
      </c>
      <c r="R11">
        <v>0</v>
      </c>
      <c r="S11">
        <v>7.9774692166623001E-2</v>
      </c>
      <c r="T11">
        <f t="shared" si="2"/>
        <v>0</v>
      </c>
      <c r="U11">
        <f>T11*Total!$C9</f>
        <v>0</v>
      </c>
      <c r="V11" s="17">
        <v>0.10100000000000001</v>
      </c>
      <c r="X11">
        <f t="shared" si="8"/>
        <v>0</v>
      </c>
      <c r="Y11">
        <v>0</v>
      </c>
      <c r="Z11">
        <v>3.5630075975897305E-2</v>
      </c>
      <c r="AA11">
        <f t="shared" si="3"/>
        <v>0</v>
      </c>
      <c r="AB11">
        <f>AA11*Total!$C9</f>
        <v>0</v>
      </c>
      <c r="AC11" s="17">
        <v>5.8999999999999997E-2</v>
      </c>
      <c r="AE11">
        <f t="shared" si="9"/>
        <v>0</v>
      </c>
      <c r="AF11">
        <v>0</v>
      </c>
      <c r="AG11">
        <v>0.26119989520565889</v>
      </c>
      <c r="AH11">
        <f t="shared" si="4"/>
        <v>0</v>
      </c>
      <c r="AI11">
        <f>AH11*Total!$C9</f>
        <v>0</v>
      </c>
      <c r="AJ11" s="17">
        <v>0.13700000000000001</v>
      </c>
      <c r="AL11">
        <f t="shared" si="10"/>
        <v>0</v>
      </c>
      <c r="AM11">
        <f>SUM(G11,N11,U11,AB11,AI11)</f>
        <v>0</v>
      </c>
      <c r="AN11">
        <f t="shared" si="11"/>
        <v>0</v>
      </c>
      <c r="AO11">
        <f t="shared" si="12"/>
        <v>0</v>
      </c>
      <c r="AP11">
        <f t="shared" si="13"/>
        <v>0</v>
      </c>
    </row>
    <row r="12" spans="1:42" x14ac:dyDescent="0.3">
      <c r="A12" s="1">
        <v>6</v>
      </c>
      <c r="B12" s="2">
        <v>42796</v>
      </c>
      <c r="C12">
        <f t="shared" si="5"/>
        <v>0</v>
      </c>
      <c r="D12">
        <v>0</v>
      </c>
      <c r="E12">
        <v>0.28464762902803248</v>
      </c>
      <c r="F12">
        <f t="shared" si="0"/>
        <v>0</v>
      </c>
      <c r="G12">
        <f>F12*Total!$C10</f>
        <v>0</v>
      </c>
      <c r="H12" s="17">
        <v>0.182</v>
      </c>
      <c r="J12">
        <f t="shared" si="6"/>
        <v>0</v>
      </c>
      <c r="K12">
        <v>0</v>
      </c>
      <c r="L12">
        <v>0.33874770762378831</v>
      </c>
      <c r="M12">
        <f t="shared" si="1"/>
        <v>0</v>
      </c>
      <c r="N12">
        <f>M12*Total!$C10</f>
        <v>0</v>
      </c>
      <c r="O12" s="17">
        <v>0.20399999999999999</v>
      </c>
      <c r="Q12">
        <f t="shared" si="7"/>
        <v>0</v>
      </c>
      <c r="R12">
        <v>0</v>
      </c>
      <c r="S12">
        <v>7.9774692166623001E-2</v>
      </c>
      <c r="T12">
        <f t="shared" si="2"/>
        <v>0</v>
      </c>
      <c r="U12">
        <f>T12*Total!$C10</f>
        <v>0</v>
      </c>
      <c r="V12" s="17">
        <v>0.10100000000000001</v>
      </c>
      <c r="X12">
        <f t="shared" si="8"/>
        <v>0</v>
      </c>
      <c r="Y12">
        <v>0</v>
      </c>
      <c r="Z12">
        <v>3.5630075975897305E-2</v>
      </c>
      <c r="AA12">
        <f t="shared" si="3"/>
        <v>0</v>
      </c>
      <c r="AB12">
        <f>AA12*Total!$C10</f>
        <v>0</v>
      </c>
      <c r="AC12" s="17">
        <v>5.8999999999999997E-2</v>
      </c>
      <c r="AE12">
        <f t="shared" si="9"/>
        <v>0</v>
      </c>
      <c r="AF12">
        <v>0</v>
      </c>
      <c r="AG12">
        <v>0.26119989520565889</v>
      </c>
      <c r="AH12">
        <f t="shared" si="4"/>
        <v>0</v>
      </c>
      <c r="AI12">
        <f>AH12*Total!$C10</f>
        <v>0</v>
      </c>
      <c r="AJ12" s="17">
        <v>0.13700000000000001</v>
      </c>
      <c r="AL12">
        <f t="shared" si="10"/>
        <v>0</v>
      </c>
      <c r="AM12">
        <f>SUM(G12,N12,U12,AB12,AI12)</f>
        <v>0</v>
      </c>
      <c r="AN12">
        <f t="shared" si="11"/>
        <v>0</v>
      </c>
      <c r="AO12">
        <f t="shared" si="12"/>
        <v>0</v>
      </c>
      <c r="AP12">
        <f t="shared" si="13"/>
        <v>0</v>
      </c>
    </row>
    <row r="13" spans="1:42" x14ac:dyDescent="0.3">
      <c r="A13" s="1">
        <v>7</v>
      </c>
      <c r="B13" s="2">
        <v>42827</v>
      </c>
      <c r="C13">
        <f t="shared" si="5"/>
        <v>0</v>
      </c>
      <c r="D13">
        <v>0</v>
      </c>
      <c r="E13">
        <v>0.28464762902803248</v>
      </c>
      <c r="F13">
        <f t="shared" si="0"/>
        <v>0</v>
      </c>
      <c r="G13">
        <f>F13*Total!$C11</f>
        <v>0</v>
      </c>
      <c r="H13" s="17">
        <v>0.182</v>
      </c>
      <c r="J13">
        <f t="shared" si="6"/>
        <v>0</v>
      </c>
      <c r="K13">
        <v>0</v>
      </c>
      <c r="L13">
        <v>0.33874770762378831</v>
      </c>
      <c r="M13">
        <f t="shared" si="1"/>
        <v>0</v>
      </c>
      <c r="N13">
        <f>M13*Total!$C11</f>
        <v>0</v>
      </c>
      <c r="O13" s="17">
        <v>0.20399999999999999</v>
      </c>
      <c r="Q13">
        <f t="shared" si="7"/>
        <v>0</v>
      </c>
      <c r="R13">
        <v>0</v>
      </c>
      <c r="S13">
        <v>7.9774692166623001E-2</v>
      </c>
      <c r="T13">
        <f t="shared" si="2"/>
        <v>0</v>
      </c>
      <c r="U13">
        <f>T13*Total!$C11</f>
        <v>0</v>
      </c>
      <c r="V13" s="17">
        <v>0.10100000000000001</v>
      </c>
      <c r="X13">
        <f t="shared" si="8"/>
        <v>0</v>
      </c>
      <c r="Y13">
        <v>0</v>
      </c>
      <c r="Z13">
        <v>3.5630075975897305E-2</v>
      </c>
      <c r="AA13">
        <f t="shared" si="3"/>
        <v>0</v>
      </c>
      <c r="AB13">
        <f>AA13*Total!$C11</f>
        <v>0</v>
      </c>
      <c r="AC13" s="17">
        <v>5.8999999999999997E-2</v>
      </c>
      <c r="AE13">
        <f t="shared" si="9"/>
        <v>0</v>
      </c>
      <c r="AF13">
        <v>0</v>
      </c>
      <c r="AG13">
        <v>0.26119989520565889</v>
      </c>
      <c r="AH13">
        <f t="shared" si="4"/>
        <v>0</v>
      </c>
      <c r="AI13">
        <f>AH13*Total!$C11</f>
        <v>0</v>
      </c>
      <c r="AJ13" s="17">
        <v>0.13700000000000001</v>
      </c>
      <c r="AL13">
        <f t="shared" si="10"/>
        <v>0</v>
      </c>
      <c r="AM13">
        <f>SUM(G13,N13,U13,AB13,AI13)</f>
        <v>0</v>
      </c>
      <c r="AN13">
        <f t="shared" si="11"/>
        <v>0</v>
      </c>
      <c r="AO13">
        <f t="shared" si="12"/>
        <v>0</v>
      </c>
      <c r="AP13">
        <f t="shared" si="13"/>
        <v>0</v>
      </c>
    </row>
    <row r="14" spans="1:42" x14ac:dyDescent="0.3">
      <c r="A14" s="1">
        <v>8</v>
      </c>
      <c r="B14" s="2">
        <v>42857</v>
      </c>
      <c r="C14">
        <f t="shared" si="5"/>
        <v>0</v>
      </c>
      <c r="D14">
        <v>0</v>
      </c>
      <c r="E14">
        <v>0.28464762902803248</v>
      </c>
      <c r="F14">
        <f t="shared" si="0"/>
        <v>0</v>
      </c>
      <c r="G14">
        <f>F14*Total!$C12</f>
        <v>0</v>
      </c>
      <c r="H14" s="17">
        <v>0.182</v>
      </c>
      <c r="J14">
        <f t="shared" si="6"/>
        <v>0</v>
      </c>
      <c r="K14">
        <v>0</v>
      </c>
      <c r="L14">
        <v>0.33874770762378831</v>
      </c>
      <c r="M14">
        <f t="shared" si="1"/>
        <v>0</v>
      </c>
      <c r="N14">
        <f>M14*Total!$C12</f>
        <v>0</v>
      </c>
      <c r="O14" s="17">
        <v>0.20399999999999999</v>
      </c>
      <c r="Q14">
        <f t="shared" si="7"/>
        <v>0</v>
      </c>
      <c r="R14">
        <v>0</v>
      </c>
      <c r="S14">
        <v>7.9774692166623001E-2</v>
      </c>
      <c r="T14">
        <f t="shared" si="2"/>
        <v>0</v>
      </c>
      <c r="U14">
        <f>T14*Total!$C12</f>
        <v>0</v>
      </c>
      <c r="V14" s="17">
        <v>0.10100000000000001</v>
      </c>
      <c r="X14">
        <f t="shared" si="8"/>
        <v>0</v>
      </c>
      <c r="Y14">
        <v>0</v>
      </c>
      <c r="Z14">
        <v>3.5630075975897305E-2</v>
      </c>
      <c r="AA14">
        <f t="shared" si="3"/>
        <v>0</v>
      </c>
      <c r="AB14">
        <f>AA14*Total!$C12</f>
        <v>0</v>
      </c>
      <c r="AC14" s="17">
        <v>5.8999999999999997E-2</v>
      </c>
      <c r="AE14">
        <f t="shared" si="9"/>
        <v>0</v>
      </c>
      <c r="AF14">
        <v>0</v>
      </c>
      <c r="AG14">
        <v>0.26119989520565889</v>
      </c>
      <c r="AH14">
        <f t="shared" si="4"/>
        <v>0</v>
      </c>
      <c r="AI14">
        <f>AH14*Total!$C12</f>
        <v>0</v>
      </c>
      <c r="AJ14" s="17">
        <v>0.13700000000000001</v>
      </c>
      <c r="AL14">
        <f t="shared" si="10"/>
        <v>0</v>
      </c>
      <c r="AM14">
        <f>SUM(G14,N14,U14,AB14,AI14)</f>
        <v>0</v>
      </c>
      <c r="AN14">
        <f t="shared" si="11"/>
        <v>0</v>
      </c>
      <c r="AO14">
        <f t="shared" si="12"/>
        <v>0</v>
      </c>
      <c r="AP14">
        <f t="shared" si="13"/>
        <v>0</v>
      </c>
    </row>
    <row r="15" spans="1:42" x14ac:dyDescent="0.3">
      <c r="A15" s="1">
        <v>9</v>
      </c>
      <c r="B15" s="2">
        <v>42888</v>
      </c>
      <c r="C15">
        <f t="shared" si="5"/>
        <v>0</v>
      </c>
      <c r="D15">
        <v>0</v>
      </c>
      <c r="E15">
        <v>0.28464762902803248</v>
      </c>
      <c r="F15">
        <f t="shared" si="0"/>
        <v>0</v>
      </c>
      <c r="G15">
        <f>F15*Total!$C13</f>
        <v>0</v>
      </c>
      <c r="H15" s="17">
        <v>0.182</v>
      </c>
      <c r="J15">
        <f t="shared" si="6"/>
        <v>0</v>
      </c>
      <c r="K15">
        <v>0</v>
      </c>
      <c r="L15">
        <v>0.33874770762378831</v>
      </c>
      <c r="M15">
        <f t="shared" si="1"/>
        <v>0</v>
      </c>
      <c r="N15">
        <f>M15*Total!$C13</f>
        <v>0</v>
      </c>
      <c r="O15" s="17">
        <v>0.20399999999999999</v>
      </c>
      <c r="Q15">
        <f t="shared" si="7"/>
        <v>0</v>
      </c>
      <c r="R15">
        <v>0</v>
      </c>
      <c r="S15">
        <v>7.9774692166623001E-2</v>
      </c>
      <c r="T15">
        <f t="shared" si="2"/>
        <v>0</v>
      </c>
      <c r="U15">
        <f>T15*Total!$C13</f>
        <v>0</v>
      </c>
      <c r="V15" s="17">
        <v>0.10100000000000001</v>
      </c>
      <c r="X15">
        <f t="shared" si="8"/>
        <v>0</v>
      </c>
      <c r="Y15">
        <v>0</v>
      </c>
      <c r="Z15">
        <v>3.5630075975897305E-2</v>
      </c>
      <c r="AA15">
        <f t="shared" si="3"/>
        <v>0</v>
      </c>
      <c r="AB15">
        <f>AA15*Total!$C13</f>
        <v>0</v>
      </c>
      <c r="AC15" s="17">
        <v>5.8999999999999997E-2</v>
      </c>
      <c r="AE15">
        <f t="shared" si="9"/>
        <v>0</v>
      </c>
      <c r="AF15">
        <v>0</v>
      </c>
      <c r="AG15">
        <v>0.26119989520565889</v>
      </c>
      <c r="AH15">
        <f t="shared" si="4"/>
        <v>0</v>
      </c>
      <c r="AI15">
        <f>AH15*Total!$C13</f>
        <v>0</v>
      </c>
      <c r="AJ15" s="17">
        <v>0.13700000000000001</v>
      </c>
      <c r="AL15">
        <f t="shared" si="10"/>
        <v>0</v>
      </c>
      <c r="AM15">
        <f>SUM(G15,N15,U15,AB15,AI15)</f>
        <v>0</v>
      </c>
      <c r="AN15">
        <f t="shared" si="11"/>
        <v>0</v>
      </c>
      <c r="AO15">
        <f t="shared" si="12"/>
        <v>0</v>
      </c>
      <c r="AP15">
        <f t="shared" si="13"/>
        <v>0</v>
      </c>
    </row>
    <row r="16" spans="1:42" x14ac:dyDescent="0.3">
      <c r="A16" s="1">
        <v>10</v>
      </c>
      <c r="B16" s="2">
        <v>42918</v>
      </c>
      <c r="C16">
        <f t="shared" si="5"/>
        <v>0</v>
      </c>
      <c r="D16">
        <v>0</v>
      </c>
      <c r="E16">
        <v>0.28464762902803248</v>
      </c>
      <c r="F16">
        <f t="shared" si="0"/>
        <v>0</v>
      </c>
      <c r="G16">
        <f>F16*Total!$C14</f>
        <v>0</v>
      </c>
      <c r="H16" s="17">
        <v>0.182</v>
      </c>
      <c r="J16">
        <f t="shared" si="6"/>
        <v>0</v>
      </c>
      <c r="K16">
        <v>0</v>
      </c>
      <c r="L16">
        <v>0.33874770762378831</v>
      </c>
      <c r="M16">
        <f t="shared" si="1"/>
        <v>0</v>
      </c>
      <c r="N16">
        <f>M16*Total!$C14</f>
        <v>0</v>
      </c>
      <c r="O16" s="17">
        <v>0.20399999999999999</v>
      </c>
      <c r="Q16">
        <f t="shared" si="7"/>
        <v>0</v>
      </c>
      <c r="R16">
        <v>0</v>
      </c>
      <c r="S16">
        <v>7.9774692166623001E-2</v>
      </c>
      <c r="T16">
        <f t="shared" si="2"/>
        <v>0</v>
      </c>
      <c r="U16">
        <f>T16*Total!$C14</f>
        <v>0</v>
      </c>
      <c r="V16" s="17">
        <v>0.10100000000000001</v>
      </c>
      <c r="X16">
        <f t="shared" si="8"/>
        <v>0</v>
      </c>
      <c r="Y16">
        <v>0</v>
      </c>
      <c r="Z16">
        <v>3.5630075975897305E-2</v>
      </c>
      <c r="AA16">
        <f t="shared" si="3"/>
        <v>0</v>
      </c>
      <c r="AB16">
        <f>AA16*Total!$C14</f>
        <v>0</v>
      </c>
      <c r="AC16" s="17">
        <v>5.8999999999999997E-2</v>
      </c>
      <c r="AE16">
        <f t="shared" si="9"/>
        <v>0</v>
      </c>
      <c r="AF16">
        <v>0</v>
      </c>
      <c r="AG16">
        <v>0.26119989520565889</v>
      </c>
      <c r="AH16">
        <f t="shared" si="4"/>
        <v>0</v>
      </c>
      <c r="AI16">
        <f>AH16*Total!$C14</f>
        <v>0</v>
      </c>
      <c r="AJ16" s="17">
        <v>0.13700000000000001</v>
      </c>
      <c r="AL16">
        <f t="shared" si="10"/>
        <v>0</v>
      </c>
      <c r="AM16">
        <f>SUM(G16,N16,U16,AB16,AI16)</f>
        <v>0</v>
      </c>
      <c r="AN16">
        <f t="shared" si="11"/>
        <v>0</v>
      </c>
      <c r="AO16">
        <f t="shared" si="12"/>
        <v>0</v>
      </c>
      <c r="AP16">
        <f t="shared" si="13"/>
        <v>0</v>
      </c>
    </row>
    <row r="17" spans="1:42" x14ac:dyDescent="0.3">
      <c r="A17" s="1">
        <v>11</v>
      </c>
      <c r="B17" s="2">
        <v>42948</v>
      </c>
      <c r="C17">
        <f t="shared" si="5"/>
        <v>0</v>
      </c>
      <c r="D17">
        <v>0</v>
      </c>
      <c r="E17">
        <v>0.28464762902803248</v>
      </c>
      <c r="F17">
        <f t="shared" si="0"/>
        <v>0</v>
      </c>
      <c r="G17">
        <f>F17*Total!$C15</f>
        <v>0</v>
      </c>
      <c r="H17" s="17">
        <v>0.182</v>
      </c>
      <c r="J17">
        <f t="shared" si="6"/>
        <v>0</v>
      </c>
      <c r="K17">
        <v>0</v>
      </c>
      <c r="L17">
        <v>0.33874770762378831</v>
      </c>
      <c r="M17">
        <f t="shared" si="1"/>
        <v>0</v>
      </c>
      <c r="N17">
        <f>M17*Total!$C15</f>
        <v>0</v>
      </c>
      <c r="O17" s="17">
        <v>0.20399999999999999</v>
      </c>
      <c r="Q17">
        <f t="shared" si="7"/>
        <v>0</v>
      </c>
      <c r="R17">
        <v>0</v>
      </c>
      <c r="S17">
        <v>7.9774692166623001E-2</v>
      </c>
      <c r="T17">
        <f t="shared" si="2"/>
        <v>0</v>
      </c>
      <c r="U17">
        <f>T17*Total!$C15</f>
        <v>0</v>
      </c>
      <c r="V17" s="17">
        <v>0.10100000000000001</v>
      </c>
      <c r="X17">
        <f t="shared" si="8"/>
        <v>0</v>
      </c>
      <c r="Y17">
        <v>0</v>
      </c>
      <c r="Z17">
        <v>3.5630075975897305E-2</v>
      </c>
      <c r="AA17">
        <f t="shared" si="3"/>
        <v>0</v>
      </c>
      <c r="AB17">
        <f>AA17*Total!$C15</f>
        <v>0</v>
      </c>
      <c r="AC17" s="17">
        <v>5.8999999999999997E-2</v>
      </c>
      <c r="AE17">
        <f t="shared" si="9"/>
        <v>0</v>
      </c>
      <c r="AF17">
        <v>0</v>
      </c>
      <c r="AG17">
        <v>0.26119989520565889</v>
      </c>
      <c r="AH17">
        <f t="shared" si="4"/>
        <v>0</v>
      </c>
      <c r="AI17">
        <f>AH17*Total!$C15</f>
        <v>0</v>
      </c>
      <c r="AJ17" s="17">
        <v>0.13700000000000001</v>
      </c>
      <c r="AL17">
        <f t="shared" si="10"/>
        <v>0</v>
      </c>
      <c r="AM17">
        <f>SUM(G17,N17,U17,AB17,AI17)</f>
        <v>0</v>
      </c>
      <c r="AN17">
        <f t="shared" si="11"/>
        <v>0</v>
      </c>
      <c r="AO17">
        <f t="shared" si="12"/>
        <v>0</v>
      </c>
      <c r="AP17">
        <f t="shared" si="13"/>
        <v>0</v>
      </c>
    </row>
    <row r="18" spans="1:42" x14ac:dyDescent="0.3">
      <c r="A18" s="1">
        <v>12</v>
      </c>
      <c r="B18" s="2">
        <v>42979</v>
      </c>
      <c r="C18">
        <f t="shared" si="5"/>
        <v>0</v>
      </c>
      <c r="D18">
        <v>0</v>
      </c>
      <c r="E18">
        <v>0.28464762902803248</v>
      </c>
      <c r="F18">
        <f t="shared" si="0"/>
        <v>0</v>
      </c>
      <c r="G18">
        <f>F18*Total!$C16</f>
        <v>0</v>
      </c>
      <c r="H18" s="17">
        <v>0.182</v>
      </c>
      <c r="J18">
        <f t="shared" si="6"/>
        <v>0</v>
      </c>
      <c r="K18">
        <v>0</v>
      </c>
      <c r="L18">
        <v>0.33874770762378831</v>
      </c>
      <c r="M18">
        <f t="shared" si="1"/>
        <v>0</v>
      </c>
      <c r="N18">
        <f>M18*Total!$C16</f>
        <v>0</v>
      </c>
      <c r="O18" s="17">
        <v>0.20399999999999999</v>
      </c>
      <c r="Q18">
        <f t="shared" si="7"/>
        <v>0</v>
      </c>
      <c r="R18">
        <v>0</v>
      </c>
      <c r="S18">
        <v>7.9774692166623001E-2</v>
      </c>
      <c r="T18">
        <f t="shared" si="2"/>
        <v>0</v>
      </c>
      <c r="U18">
        <f>T18*Total!$C16</f>
        <v>0</v>
      </c>
      <c r="V18" s="17">
        <v>0.10100000000000001</v>
      </c>
      <c r="X18">
        <f t="shared" si="8"/>
        <v>0</v>
      </c>
      <c r="Y18">
        <v>0</v>
      </c>
      <c r="Z18">
        <v>3.5630075975897305E-2</v>
      </c>
      <c r="AA18">
        <f t="shared" si="3"/>
        <v>0</v>
      </c>
      <c r="AB18">
        <f>AA18*Total!$C16</f>
        <v>0</v>
      </c>
      <c r="AC18" s="17">
        <v>5.8999999999999997E-2</v>
      </c>
      <c r="AE18">
        <f t="shared" si="9"/>
        <v>0</v>
      </c>
      <c r="AF18">
        <v>0</v>
      </c>
      <c r="AG18">
        <v>0.26119989520565889</v>
      </c>
      <c r="AH18">
        <f t="shared" si="4"/>
        <v>0</v>
      </c>
      <c r="AI18">
        <f>AH18*Total!$C16</f>
        <v>0</v>
      </c>
      <c r="AJ18" s="17">
        <v>0.13700000000000001</v>
      </c>
      <c r="AL18">
        <f t="shared" si="10"/>
        <v>0</v>
      </c>
      <c r="AM18">
        <f>SUM(G18,N18,U18,AB18,AI18)</f>
        <v>0</v>
      </c>
      <c r="AN18">
        <f t="shared" si="11"/>
        <v>0</v>
      </c>
      <c r="AO18">
        <f t="shared" si="12"/>
        <v>0</v>
      </c>
      <c r="AP18">
        <f t="shared" si="13"/>
        <v>0</v>
      </c>
    </row>
    <row r="19" spans="1:42" x14ac:dyDescent="0.3">
      <c r="A19" s="1">
        <v>13</v>
      </c>
      <c r="B19" s="2">
        <v>43009</v>
      </c>
      <c r="C19">
        <f t="shared" si="5"/>
        <v>0</v>
      </c>
      <c r="D19">
        <v>0</v>
      </c>
      <c r="E19">
        <v>0.28464762902803248</v>
      </c>
      <c r="F19">
        <f t="shared" si="0"/>
        <v>0</v>
      </c>
      <c r="G19">
        <f>F19*Total!$C17</f>
        <v>0</v>
      </c>
      <c r="H19" s="17">
        <v>0.182</v>
      </c>
      <c r="J19">
        <f t="shared" si="6"/>
        <v>0</v>
      </c>
      <c r="K19">
        <v>0</v>
      </c>
      <c r="L19">
        <v>0.33874770762378831</v>
      </c>
      <c r="M19">
        <f t="shared" si="1"/>
        <v>0</v>
      </c>
      <c r="N19">
        <f>M19*Total!$C17</f>
        <v>0</v>
      </c>
      <c r="O19" s="17">
        <v>0.20399999999999999</v>
      </c>
      <c r="Q19">
        <f t="shared" si="7"/>
        <v>0</v>
      </c>
      <c r="R19">
        <v>0</v>
      </c>
      <c r="S19">
        <v>7.9774692166623001E-2</v>
      </c>
      <c r="T19">
        <f t="shared" si="2"/>
        <v>0</v>
      </c>
      <c r="U19">
        <f>T19*Total!$C17</f>
        <v>0</v>
      </c>
      <c r="V19" s="17">
        <v>0.10100000000000001</v>
      </c>
      <c r="X19">
        <f t="shared" si="8"/>
        <v>0</v>
      </c>
      <c r="Y19">
        <v>0</v>
      </c>
      <c r="Z19">
        <v>3.5630075975897305E-2</v>
      </c>
      <c r="AA19">
        <f t="shared" si="3"/>
        <v>0</v>
      </c>
      <c r="AB19">
        <f>AA19*Total!$C17</f>
        <v>0</v>
      </c>
      <c r="AC19" s="17">
        <v>5.8999999999999997E-2</v>
      </c>
      <c r="AE19">
        <f t="shared" si="9"/>
        <v>0</v>
      </c>
      <c r="AF19">
        <v>0</v>
      </c>
      <c r="AG19">
        <v>0.26119989520565889</v>
      </c>
      <c r="AH19">
        <f t="shared" si="4"/>
        <v>0</v>
      </c>
      <c r="AI19">
        <f>AH19*Total!$C17</f>
        <v>0</v>
      </c>
      <c r="AJ19" s="17">
        <v>0.13700000000000001</v>
      </c>
      <c r="AL19">
        <f t="shared" si="10"/>
        <v>0</v>
      </c>
      <c r="AM19">
        <f>SUM(G19,N19,U19,AB19,AI19)</f>
        <v>0</v>
      </c>
      <c r="AN19">
        <f t="shared" si="11"/>
        <v>0</v>
      </c>
      <c r="AO19">
        <f t="shared" si="12"/>
        <v>0</v>
      </c>
      <c r="AP19">
        <f t="shared" si="13"/>
        <v>0</v>
      </c>
    </row>
    <row r="20" spans="1:42" x14ac:dyDescent="0.3">
      <c r="A20" s="1">
        <v>14</v>
      </c>
      <c r="B20" s="2">
        <v>43040</v>
      </c>
      <c r="C20">
        <f t="shared" si="5"/>
        <v>0</v>
      </c>
      <c r="D20">
        <v>0</v>
      </c>
      <c r="E20">
        <v>0.28464762902803248</v>
      </c>
      <c r="F20">
        <f t="shared" si="0"/>
        <v>0</v>
      </c>
      <c r="G20">
        <f>F20*Total!$C18</f>
        <v>0</v>
      </c>
      <c r="H20" s="17">
        <v>0.182</v>
      </c>
      <c r="J20">
        <f t="shared" si="6"/>
        <v>0</v>
      </c>
      <c r="K20">
        <v>0</v>
      </c>
      <c r="L20">
        <v>0.33874770762378831</v>
      </c>
      <c r="M20">
        <f t="shared" si="1"/>
        <v>0</v>
      </c>
      <c r="N20">
        <f>M20*Total!$C18</f>
        <v>0</v>
      </c>
      <c r="O20" s="17">
        <v>0.20399999999999999</v>
      </c>
      <c r="Q20">
        <f t="shared" si="7"/>
        <v>0</v>
      </c>
      <c r="R20">
        <v>0</v>
      </c>
      <c r="S20">
        <v>7.9774692166623001E-2</v>
      </c>
      <c r="T20">
        <f t="shared" si="2"/>
        <v>0</v>
      </c>
      <c r="U20">
        <f>T20*Total!$C18</f>
        <v>0</v>
      </c>
      <c r="V20" s="17">
        <v>0.10100000000000001</v>
      </c>
      <c r="X20">
        <f t="shared" si="8"/>
        <v>0</v>
      </c>
      <c r="Y20">
        <v>0</v>
      </c>
      <c r="Z20">
        <v>3.5630075975897305E-2</v>
      </c>
      <c r="AA20">
        <f t="shared" si="3"/>
        <v>0</v>
      </c>
      <c r="AB20">
        <f>AA20*Total!$C18</f>
        <v>0</v>
      </c>
      <c r="AC20" s="17">
        <v>5.8999999999999997E-2</v>
      </c>
      <c r="AE20">
        <f t="shared" si="9"/>
        <v>0</v>
      </c>
      <c r="AF20">
        <v>0</v>
      </c>
      <c r="AG20">
        <v>0.26119989520565889</v>
      </c>
      <c r="AH20">
        <f t="shared" si="4"/>
        <v>0</v>
      </c>
      <c r="AI20">
        <f>AH20*Total!$C18</f>
        <v>0</v>
      </c>
      <c r="AJ20" s="17">
        <v>0.13700000000000001</v>
      </c>
      <c r="AL20">
        <f t="shared" si="10"/>
        <v>0</v>
      </c>
      <c r="AM20">
        <f>SUM(G20,N20,U20,AB20,AI20)</f>
        <v>0</v>
      </c>
      <c r="AN20">
        <f t="shared" si="11"/>
        <v>0</v>
      </c>
      <c r="AO20">
        <f t="shared" si="12"/>
        <v>0</v>
      </c>
      <c r="AP20">
        <f t="shared" si="13"/>
        <v>0</v>
      </c>
    </row>
    <row r="21" spans="1:42" x14ac:dyDescent="0.3">
      <c r="A21" s="1">
        <v>15</v>
      </c>
      <c r="B21" s="2">
        <v>43070</v>
      </c>
      <c r="C21">
        <f t="shared" si="5"/>
        <v>0</v>
      </c>
      <c r="D21">
        <v>0</v>
      </c>
      <c r="E21">
        <v>0.28464762902803248</v>
      </c>
      <c r="F21">
        <f t="shared" si="0"/>
        <v>0</v>
      </c>
      <c r="G21">
        <f>F21*Total!$C19</f>
        <v>0</v>
      </c>
      <c r="H21" s="17">
        <v>0.182</v>
      </c>
      <c r="J21">
        <f t="shared" si="6"/>
        <v>0</v>
      </c>
      <c r="K21">
        <v>0</v>
      </c>
      <c r="L21">
        <v>0.33874770762378831</v>
      </c>
      <c r="M21">
        <f t="shared" si="1"/>
        <v>0</v>
      </c>
      <c r="N21">
        <f>M21*Total!$C19</f>
        <v>0</v>
      </c>
      <c r="O21" s="17">
        <v>0.20399999999999999</v>
      </c>
      <c r="Q21">
        <f t="shared" si="7"/>
        <v>0</v>
      </c>
      <c r="R21">
        <v>0</v>
      </c>
      <c r="S21">
        <v>7.9774692166623001E-2</v>
      </c>
      <c r="T21">
        <f t="shared" si="2"/>
        <v>0</v>
      </c>
      <c r="U21">
        <f>T21*Total!$C19</f>
        <v>0</v>
      </c>
      <c r="V21" s="17">
        <v>0.10100000000000001</v>
      </c>
      <c r="X21">
        <f t="shared" si="8"/>
        <v>0</v>
      </c>
      <c r="Y21">
        <v>0</v>
      </c>
      <c r="Z21">
        <v>3.5630075975897305E-2</v>
      </c>
      <c r="AA21">
        <f t="shared" si="3"/>
        <v>0</v>
      </c>
      <c r="AB21">
        <f>AA21*Total!$C19</f>
        <v>0</v>
      </c>
      <c r="AC21" s="17">
        <v>5.8999999999999997E-2</v>
      </c>
      <c r="AE21">
        <f t="shared" si="9"/>
        <v>0</v>
      </c>
      <c r="AF21">
        <v>0</v>
      </c>
      <c r="AG21">
        <v>0.26119989520565889</v>
      </c>
      <c r="AH21">
        <f t="shared" si="4"/>
        <v>0</v>
      </c>
      <c r="AI21">
        <f>AH21*Total!$C19</f>
        <v>0</v>
      </c>
      <c r="AJ21" s="17">
        <v>0.13700000000000001</v>
      </c>
      <c r="AL21">
        <f t="shared" si="10"/>
        <v>0</v>
      </c>
      <c r="AM21">
        <f>SUM(G21,N21,U21,AB21,AI21)</f>
        <v>0</v>
      </c>
      <c r="AN21">
        <f t="shared" si="11"/>
        <v>0</v>
      </c>
      <c r="AO21">
        <f t="shared" si="12"/>
        <v>0</v>
      </c>
      <c r="AP21">
        <f t="shared" si="13"/>
        <v>0</v>
      </c>
    </row>
    <row r="22" spans="1:42" x14ac:dyDescent="0.3">
      <c r="A22" s="1">
        <v>16</v>
      </c>
      <c r="B22" s="2">
        <v>43101</v>
      </c>
      <c r="C22">
        <f t="shared" si="5"/>
        <v>0</v>
      </c>
      <c r="D22">
        <v>0</v>
      </c>
      <c r="E22">
        <v>0.28464762902803248</v>
      </c>
      <c r="F22">
        <f t="shared" si="0"/>
        <v>0</v>
      </c>
      <c r="G22">
        <f>F22*Total!$C20</f>
        <v>0</v>
      </c>
      <c r="H22" s="17">
        <v>0.182</v>
      </c>
      <c r="J22">
        <f t="shared" si="6"/>
        <v>0</v>
      </c>
      <c r="K22">
        <v>0</v>
      </c>
      <c r="L22">
        <v>0.33874770762378831</v>
      </c>
      <c r="M22">
        <f t="shared" si="1"/>
        <v>0</v>
      </c>
      <c r="N22">
        <f>M22*Total!$C20</f>
        <v>0</v>
      </c>
      <c r="O22" s="17">
        <v>0.20399999999999999</v>
      </c>
      <c r="Q22">
        <f t="shared" si="7"/>
        <v>0</v>
      </c>
      <c r="R22">
        <v>0</v>
      </c>
      <c r="S22">
        <v>7.9774692166623001E-2</v>
      </c>
      <c r="T22">
        <f t="shared" si="2"/>
        <v>0</v>
      </c>
      <c r="U22">
        <f>T22*Total!$C20</f>
        <v>0</v>
      </c>
      <c r="V22" s="17">
        <v>0.10100000000000001</v>
      </c>
      <c r="X22">
        <f t="shared" si="8"/>
        <v>0</v>
      </c>
      <c r="Y22">
        <v>0</v>
      </c>
      <c r="Z22">
        <v>3.5630075975897305E-2</v>
      </c>
      <c r="AA22">
        <f t="shared" si="3"/>
        <v>0</v>
      </c>
      <c r="AB22">
        <f>AA22*Total!$C20</f>
        <v>0</v>
      </c>
      <c r="AC22" s="17">
        <v>5.8999999999999997E-2</v>
      </c>
      <c r="AE22">
        <f t="shared" si="9"/>
        <v>0</v>
      </c>
      <c r="AF22">
        <v>0</v>
      </c>
      <c r="AG22">
        <v>0.26119989520565889</v>
      </c>
      <c r="AH22">
        <f t="shared" si="4"/>
        <v>0</v>
      </c>
      <c r="AI22">
        <f>AH22*Total!$C20</f>
        <v>0</v>
      </c>
      <c r="AJ22" s="17">
        <v>0.13700000000000001</v>
      </c>
      <c r="AL22">
        <f t="shared" si="10"/>
        <v>0</v>
      </c>
      <c r="AM22">
        <f>SUM(G22,N22,U22,AB22,AI22)</f>
        <v>0</v>
      </c>
      <c r="AN22">
        <f t="shared" si="11"/>
        <v>0</v>
      </c>
      <c r="AO22">
        <f t="shared" si="12"/>
        <v>0</v>
      </c>
      <c r="AP22">
        <f t="shared" si="13"/>
        <v>0</v>
      </c>
    </row>
    <row r="23" spans="1:42" x14ac:dyDescent="0.3">
      <c r="A23" s="1">
        <v>17</v>
      </c>
      <c r="B23" s="2">
        <v>43131</v>
      </c>
      <c r="C23">
        <f t="shared" si="5"/>
        <v>0</v>
      </c>
      <c r="D23">
        <v>0</v>
      </c>
      <c r="E23">
        <v>0.28464762902803248</v>
      </c>
      <c r="F23">
        <f t="shared" si="0"/>
        <v>0</v>
      </c>
      <c r="G23">
        <f>F23*Total!$C21</f>
        <v>0</v>
      </c>
      <c r="H23" s="17">
        <v>0.182</v>
      </c>
      <c r="J23">
        <f t="shared" si="6"/>
        <v>0</v>
      </c>
      <c r="K23">
        <v>0</v>
      </c>
      <c r="L23">
        <v>0.33874770762378831</v>
      </c>
      <c r="M23">
        <f t="shared" si="1"/>
        <v>0</v>
      </c>
      <c r="N23">
        <f>M23*Total!$C21</f>
        <v>0</v>
      </c>
      <c r="O23" s="17">
        <v>0.20399999999999999</v>
      </c>
      <c r="Q23">
        <f t="shared" si="7"/>
        <v>0</v>
      </c>
      <c r="R23">
        <v>0</v>
      </c>
      <c r="S23">
        <v>7.9774692166623001E-2</v>
      </c>
      <c r="T23">
        <f t="shared" si="2"/>
        <v>0</v>
      </c>
      <c r="U23">
        <f>T23*Total!$C21</f>
        <v>0</v>
      </c>
      <c r="V23" s="17">
        <v>0.10100000000000001</v>
      </c>
      <c r="X23">
        <f t="shared" si="8"/>
        <v>0</v>
      </c>
      <c r="Y23">
        <v>0</v>
      </c>
      <c r="Z23">
        <v>3.5630075975897305E-2</v>
      </c>
      <c r="AA23">
        <f t="shared" si="3"/>
        <v>0</v>
      </c>
      <c r="AB23">
        <f>AA23*Total!$C21</f>
        <v>0</v>
      </c>
      <c r="AC23" s="17">
        <v>5.8999999999999997E-2</v>
      </c>
      <c r="AE23">
        <f t="shared" si="9"/>
        <v>0</v>
      </c>
      <c r="AF23">
        <v>0</v>
      </c>
      <c r="AG23">
        <v>0.26119989520565889</v>
      </c>
      <c r="AH23">
        <f t="shared" si="4"/>
        <v>0</v>
      </c>
      <c r="AI23">
        <f>AH23*Total!$C21</f>
        <v>0</v>
      </c>
      <c r="AJ23" s="17">
        <v>0.13700000000000001</v>
      </c>
      <c r="AL23">
        <f t="shared" si="10"/>
        <v>0</v>
      </c>
      <c r="AM23">
        <f>SUM(G23,N23,U23,AB23,AI23)</f>
        <v>0</v>
      </c>
      <c r="AN23">
        <f t="shared" si="11"/>
        <v>0</v>
      </c>
      <c r="AO23">
        <f t="shared" si="12"/>
        <v>0</v>
      </c>
      <c r="AP23">
        <f t="shared" si="13"/>
        <v>0</v>
      </c>
    </row>
    <row r="24" spans="1:42" x14ac:dyDescent="0.3">
      <c r="A24" s="1">
        <v>18</v>
      </c>
      <c r="B24" s="2">
        <v>43161</v>
      </c>
      <c r="C24">
        <f t="shared" si="5"/>
        <v>60.08667210075069</v>
      </c>
      <c r="D24">
        <v>1</v>
      </c>
      <c r="E24">
        <v>0.28464762902803248</v>
      </c>
      <c r="F24">
        <f t="shared" si="0"/>
        <v>0.45660853120403444</v>
      </c>
      <c r="G24">
        <f>F24*Total!$C22</f>
        <v>10.935774322336625</v>
      </c>
      <c r="H24" s="17">
        <v>0.182</v>
      </c>
      <c r="J24">
        <f t="shared" si="6"/>
        <v>63.795223910114579</v>
      </c>
      <c r="K24">
        <v>1</v>
      </c>
      <c r="L24">
        <v>0.33874770762378831</v>
      </c>
      <c r="M24">
        <f t="shared" si="1"/>
        <v>0.54339146879596556</v>
      </c>
      <c r="N24">
        <f>M24*Total!$C22</f>
        <v>13.014225677663374</v>
      </c>
      <c r="O24" s="17">
        <v>0.20399999999999999</v>
      </c>
      <c r="Q24">
        <f t="shared" si="7"/>
        <v>0</v>
      </c>
      <c r="R24">
        <v>0</v>
      </c>
      <c r="S24">
        <v>7.9774692166623001E-2</v>
      </c>
      <c r="T24">
        <f>IF($AP24=0, 0, R24*S24/$AP24)</f>
        <v>0</v>
      </c>
      <c r="U24">
        <f>T24*Total!$C22</f>
        <v>0</v>
      </c>
      <c r="V24" s="17">
        <v>0.10100000000000001</v>
      </c>
      <c r="X24">
        <f t="shared" si="8"/>
        <v>0</v>
      </c>
      <c r="Y24">
        <v>0</v>
      </c>
      <c r="Z24">
        <v>3.5630075975897305E-2</v>
      </c>
      <c r="AA24">
        <f t="shared" si="3"/>
        <v>0</v>
      </c>
      <c r="AB24">
        <f>AA24*Total!$C22</f>
        <v>0</v>
      </c>
      <c r="AC24" s="17">
        <v>5.8999999999999997E-2</v>
      </c>
      <c r="AE24">
        <f t="shared" si="9"/>
        <v>0</v>
      </c>
      <c r="AF24">
        <v>0</v>
      </c>
      <c r="AG24">
        <v>0.26119989520565889</v>
      </c>
      <c r="AH24">
        <f t="shared" si="4"/>
        <v>0</v>
      </c>
      <c r="AI24">
        <f>AH24*Total!$C22</f>
        <v>0</v>
      </c>
      <c r="AJ24" s="17">
        <v>0.13700000000000001</v>
      </c>
      <c r="AL24">
        <f t="shared" si="10"/>
        <v>123.88189601086526</v>
      </c>
      <c r="AM24">
        <f>SUM(G24,N24,U24,AB24,AI24)</f>
        <v>23.95</v>
      </c>
      <c r="AN24">
        <f t="shared" si="11"/>
        <v>0</v>
      </c>
      <c r="AO24">
        <f t="shared" si="12"/>
        <v>1</v>
      </c>
      <c r="AP24">
        <f t="shared" si="13"/>
        <v>0.62339533665182079</v>
      </c>
    </row>
    <row r="25" spans="1:42" x14ac:dyDescent="0.3">
      <c r="A25" s="1">
        <v>19</v>
      </c>
      <c r="B25" s="2">
        <v>43192</v>
      </c>
      <c r="C25">
        <f t="shared" si="5"/>
        <v>121.9797076216492</v>
      </c>
      <c r="D25">
        <v>1</v>
      </c>
      <c r="E25">
        <v>0.28464762902803248</v>
      </c>
      <c r="F25">
        <f t="shared" si="0"/>
        <v>0.45660853120403444</v>
      </c>
      <c r="G25">
        <f>F25*Total!$C23</f>
        <v>22.200306787140153</v>
      </c>
      <c r="H25" s="17">
        <v>0.182</v>
      </c>
      <c r="J25">
        <f t="shared" si="6"/>
        <v>129.50830006303846</v>
      </c>
      <c r="K25">
        <v>1</v>
      </c>
      <c r="L25">
        <v>0.33874770762378831</v>
      </c>
      <c r="M25">
        <f t="shared" si="1"/>
        <v>0.54339146879596556</v>
      </c>
      <c r="N25">
        <f>M25*Total!$C23</f>
        <v>26.419693212859844</v>
      </c>
      <c r="O25" s="17">
        <v>0.20399999999999999</v>
      </c>
      <c r="Q25">
        <f t="shared" si="7"/>
        <v>0</v>
      </c>
      <c r="R25">
        <v>0</v>
      </c>
      <c r="S25">
        <v>7.9774692166623001E-2</v>
      </c>
      <c r="T25">
        <f t="shared" ref="T25:T46" si="14">IF($AP25=0, 0, R25*S25/$AP25)</f>
        <v>0</v>
      </c>
      <c r="U25">
        <f>T25*Total!$C23</f>
        <v>0</v>
      </c>
      <c r="V25" s="17">
        <v>0.10100000000000001</v>
      </c>
      <c r="X25">
        <f t="shared" si="8"/>
        <v>0</v>
      </c>
      <c r="Y25">
        <v>0</v>
      </c>
      <c r="Z25">
        <v>3.5630075975897305E-2</v>
      </c>
      <c r="AA25">
        <f t="shared" si="3"/>
        <v>0</v>
      </c>
      <c r="AB25">
        <f>AA25*Total!$C23</f>
        <v>0</v>
      </c>
      <c r="AC25" s="17">
        <v>5.8999999999999997E-2</v>
      </c>
      <c r="AE25">
        <f t="shared" si="9"/>
        <v>0</v>
      </c>
      <c r="AF25">
        <v>0</v>
      </c>
      <c r="AG25">
        <v>0.26119989520565889</v>
      </c>
      <c r="AH25">
        <f t="shared" si="4"/>
        <v>0</v>
      </c>
      <c r="AI25">
        <f>AH25*Total!$C23</f>
        <v>0</v>
      </c>
      <c r="AJ25" s="17">
        <v>0.13700000000000001</v>
      </c>
      <c r="AL25">
        <f t="shared" si="10"/>
        <v>251.48800768468766</v>
      </c>
      <c r="AM25">
        <f>SUM(G25,N25,U25,AB25,AI25)</f>
        <v>48.62</v>
      </c>
      <c r="AN25">
        <f t="shared" si="11"/>
        <v>0</v>
      </c>
      <c r="AO25">
        <f t="shared" si="12"/>
        <v>1</v>
      </c>
      <c r="AP25">
        <f t="shared" si="13"/>
        <v>0.62339533665182079</v>
      </c>
    </row>
    <row r="26" spans="1:42" x14ac:dyDescent="0.3">
      <c r="A26" s="1">
        <v>20</v>
      </c>
      <c r="B26" s="2">
        <v>43222</v>
      </c>
      <c r="C26">
        <f t="shared" si="5"/>
        <v>114.65803663549563</v>
      </c>
      <c r="D26">
        <v>1</v>
      </c>
      <c r="E26">
        <v>0.28464762902803248</v>
      </c>
      <c r="F26">
        <f t="shared" si="0"/>
        <v>0.40480625931445602</v>
      </c>
      <c r="G26">
        <f>F26*Total!$C24</f>
        <v>20.867762667660205</v>
      </c>
      <c r="H26" s="17">
        <v>0.182</v>
      </c>
      <c r="J26">
        <f t="shared" si="6"/>
        <v>121.73473525028491</v>
      </c>
      <c r="K26">
        <v>1</v>
      </c>
      <c r="L26">
        <v>0.33874770762378831</v>
      </c>
      <c r="M26">
        <f t="shared" si="1"/>
        <v>0.48174366616989567</v>
      </c>
      <c r="N26">
        <f>M26*Total!$C24</f>
        <v>24.833885991058121</v>
      </c>
      <c r="O26" s="17">
        <v>0.20399999999999999</v>
      </c>
      <c r="Q26">
        <f t="shared" si="7"/>
        <v>57.904468725561074</v>
      </c>
      <c r="R26">
        <v>1</v>
      </c>
      <c r="S26">
        <v>7.9774692166623001E-2</v>
      </c>
      <c r="T26">
        <f t="shared" si="14"/>
        <v>0.11345007451564829</v>
      </c>
      <c r="U26">
        <f>T26*Total!$C24</f>
        <v>5.8483513412816688</v>
      </c>
      <c r="V26" s="17">
        <v>0.10100000000000001</v>
      </c>
      <c r="X26">
        <f t="shared" si="8"/>
        <v>0</v>
      </c>
      <c r="Y26">
        <v>0</v>
      </c>
      <c r="Z26">
        <v>3.5630075975897305E-2</v>
      </c>
      <c r="AA26">
        <f t="shared" si="3"/>
        <v>0</v>
      </c>
      <c r="AB26">
        <f>AA26*Total!$C24</f>
        <v>0</v>
      </c>
      <c r="AC26" s="17">
        <v>5.8999999999999997E-2</v>
      </c>
      <c r="AE26">
        <f t="shared" si="9"/>
        <v>0</v>
      </c>
      <c r="AF26">
        <v>0</v>
      </c>
      <c r="AG26">
        <v>0.26119989520565889</v>
      </c>
      <c r="AH26">
        <f t="shared" si="4"/>
        <v>0</v>
      </c>
      <c r="AI26">
        <f>AH26*Total!$C24</f>
        <v>0</v>
      </c>
      <c r="AJ26" s="17">
        <v>0.13700000000000001</v>
      </c>
      <c r="AL26">
        <f t="shared" si="10"/>
        <v>294.29724061134164</v>
      </c>
      <c r="AM26">
        <f>SUM(G26,N26,U26,AB26,AI26)</f>
        <v>51.55</v>
      </c>
      <c r="AN26">
        <f t="shared" si="11"/>
        <v>0</v>
      </c>
      <c r="AO26">
        <f t="shared" si="12"/>
        <v>0.99999999999999989</v>
      </c>
      <c r="AP26">
        <f t="shared" si="13"/>
        <v>0.70317002881844382</v>
      </c>
    </row>
    <row r="27" spans="1:42" x14ac:dyDescent="0.3">
      <c r="A27" s="1">
        <v>21</v>
      </c>
      <c r="B27" s="2">
        <v>43253</v>
      </c>
      <c r="C27">
        <f t="shared" si="5"/>
        <v>119.30663598696385</v>
      </c>
      <c r="D27">
        <v>1</v>
      </c>
      <c r="E27">
        <v>0.28464762902803248</v>
      </c>
      <c r="F27">
        <f t="shared" si="0"/>
        <v>0.40480625931445602</v>
      </c>
      <c r="G27">
        <f>F27*Total!$C25</f>
        <v>21.713807749627421</v>
      </c>
      <c r="H27" s="17">
        <v>0.182</v>
      </c>
      <c r="J27">
        <f t="shared" si="6"/>
        <v>126.6702463399667</v>
      </c>
      <c r="K27">
        <v>1</v>
      </c>
      <c r="L27">
        <v>0.33874770762378831</v>
      </c>
      <c r="M27">
        <f t="shared" si="1"/>
        <v>0.48174366616989567</v>
      </c>
      <c r="N27">
        <f>M27*Total!$C25</f>
        <v>25.840730253353204</v>
      </c>
      <c r="O27" s="17">
        <v>0.20399999999999999</v>
      </c>
      <c r="Q27">
        <f t="shared" si="7"/>
        <v>60.252098980389839</v>
      </c>
      <c r="R27">
        <v>1</v>
      </c>
      <c r="S27">
        <v>7.9774692166623001E-2</v>
      </c>
      <c r="T27">
        <f t="shared" si="14"/>
        <v>0.11345007451564829</v>
      </c>
      <c r="U27">
        <f>T27*Total!$C25</f>
        <v>6.0854619970193742</v>
      </c>
      <c r="V27" s="17">
        <v>0.10100000000000001</v>
      </c>
      <c r="X27">
        <f t="shared" si="8"/>
        <v>0</v>
      </c>
      <c r="Y27">
        <v>0</v>
      </c>
      <c r="Z27">
        <v>3.5630075975897305E-2</v>
      </c>
      <c r="AA27">
        <f t="shared" si="3"/>
        <v>0</v>
      </c>
      <c r="AB27">
        <f>AA27*Total!$C25</f>
        <v>0</v>
      </c>
      <c r="AC27" s="17">
        <v>5.8999999999999997E-2</v>
      </c>
      <c r="AE27">
        <f t="shared" si="9"/>
        <v>0</v>
      </c>
      <c r="AF27">
        <v>0</v>
      </c>
      <c r="AG27">
        <v>0.26119989520565889</v>
      </c>
      <c r="AH27">
        <f t="shared" si="4"/>
        <v>0</v>
      </c>
      <c r="AI27">
        <f>AH27*Total!$C25</f>
        <v>0</v>
      </c>
      <c r="AJ27" s="17">
        <v>0.13700000000000001</v>
      </c>
      <c r="AL27">
        <f t="shared" si="10"/>
        <v>306.2289813073204</v>
      </c>
      <c r="AM27">
        <f>SUM(G27,N27,U27,AB27,AI27)</f>
        <v>53.639999999999993</v>
      </c>
      <c r="AN27">
        <f t="shared" si="11"/>
        <v>0</v>
      </c>
      <c r="AO27">
        <f t="shared" si="12"/>
        <v>0.99999999999999989</v>
      </c>
      <c r="AP27">
        <f t="shared" si="13"/>
        <v>0.70317002881844382</v>
      </c>
    </row>
    <row r="28" spans="1:42" x14ac:dyDescent="0.3">
      <c r="A28" s="1">
        <v>22</v>
      </c>
      <c r="B28" s="2">
        <v>43283</v>
      </c>
      <c r="C28">
        <f t="shared" si="5"/>
        <v>113.2141298417894</v>
      </c>
      <c r="D28">
        <v>1</v>
      </c>
      <c r="E28">
        <v>0.28464762902803248</v>
      </c>
      <c r="F28">
        <f t="shared" si="0"/>
        <v>0.3852836879432624</v>
      </c>
      <c r="G28">
        <f>F28*Total!$C26</f>
        <v>20.604971631205672</v>
      </c>
      <c r="H28" s="17">
        <v>0.182</v>
      </c>
      <c r="J28">
        <f t="shared" si="6"/>
        <v>120.2017104714226</v>
      </c>
      <c r="K28">
        <v>1</v>
      </c>
      <c r="L28">
        <v>0.33874770762378831</v>
      </c>
      <c r="M28">
        <f t="shared" si="1"/>
        <v>0.45851063829787231</v>
      </c>
      <c r="N28">
        <f>M28*Total!$C26</f>
        <v>24.52114893617021</v>
      </c>
      <c r="O28" s="17">
        <v>0.20399999999999999</v>
      </c>
      <c r="Q28">
        <f t="shared" si="7"/>
        <v>57.175268590688852</v>
      </c>
      <c r="R28">
        <v>1</v>
      </c>
      <c r="S28">
        <v>7.9774692166623001E-2</v>
      </c>
      <c r="T28">
        <f t="shared" si="14"/>
        <v>0.10797872340425532</v>
      </c>
      <c r="U28">
        <f>T28*Total!$C26</f>
        <v>5.774702127659574</v>
      </c>
      <c r="V28" s="17">
        <v>0.10100000000000001</v>
      </c>
      <c r="X28">
        <f t="shared" si="8"/>
        <v>43.714869575670164</v>
      </c>
      <c r="Y28">
        <v>1</v>
      </c>
      <c r="Z28">
        <v>3.5630075975897305E-2</v>
      </c>
      <c r="AA28">
        <f t="shared" si="3"/>
        <v>4.8226950354609936E-2</v>
      </c>
      <c r="AB28">
        <f>AA28*Total!$C26</f>
        <v>2.5791773049645395</v>
      </c>
      <c r="AC28" s="17">
        <v>5.8999999999999997E-2</v>
      </c>
      <c r="AE28">
        <f t="shared" si="9"/>
        <v>0</v>
      </c>
      <c r="AF28">
        <v>0</v>
      </c>
      <c r="AG28">
        <v>0.26119989520565889</v>
      </c>
      <c r="AH28">
        <f t="shared" si="4"/>
        <v>0</v>
      </c>
      <c r="AI28">
        <f>AH28*Total!$C26</f>
        <v>0</v>
      </c>
      <c r="AJ28" s="17">
        <v>0.13700000000000001</v>
      </c>
      <c r="AL28">
        <f t="shared" si="10"/>
        <v>334.30597847957102</v>
      </c>
      <c r="AM28">
        <f>SUM(G28,N28,U28,AB28,AI28)</f>
        <v>53.47999999999999</v>
      </c>
      <c r="AN28">
        <f t="shared" si="11"/>
        <v>0</v>
      </c>
      <c r="AO28">
        <f t="shared" si="12"/>
        <v>0.99999999999999989</v>
      </c>
      <c r="AP28">
        <f t="shared" si="13"/>
        <v>0.73880010479434111</v>
      </c>
    </row>
    <row r="29" spans="1:42" x14ac:dyDescent="0.3">
      <c r="A29" s="1">
        <v>23</v>
      </c>
      <c r="B29" s="2">
        <v>43313</v>
      </c>
      <c r="C29">
        <f t="shared" si="5"/>
        <v>117.15164445483595</v>
      </c>
      <c r="D29">
        <v>1</v>
      </c>
      <c r="E29">
        <v>0.28464762902803248</v>
      </c>
      <c r="F29">
        <f t="shared" si="0"/>
        <v>0.3852836879432624</v>
      </c>
      <c r="G29">
        <f>F29*Total!$C27</f>
        <v>21.321599290780142</v>
      </c>
      <c r="H29" s="17">
        <v>0.182</v>
      </c>
      <c r="J29">
        <f t="shared" si="6"/>
        <v>124.38224864413853</v>
      </c>
      <c r="K29">
        <v>1</v>
      </c>
      <c r="L29">
        <v>0.33874770762378831</v>
      </c>
      <c r="M29">
        <f t="shared" si="1"/>
        <v>0.45851063829787231</v>
      </c>
      <c r="N29">
        <f>M29*Total!$C27</f>
        <v>25.373978723404257</v>
      </c>
      <c r="O29" s="17">
        <v>0.20399999999999999</v>
      </c>
      <c r="Q29">
        <f t="shared" si="7"/>
        <v>59.163787655361283</v>
      </c>
      <c r="R29">
        <v>1</v>
      </c>
      <c r="S29">
        <v>7.9774692166623001E-2</v>
      </c>
      <c r="T29">
        <f t="shared" si="14"/>
        <v>0.10797872340425532</v>
      </c>
      <c r="U29">
        <f>T29*Total!$C27</f>
        <v>5.9755425531914899</v>
      </c>
      <c r="V29" s="17">
        <v>0.10100000000000001</v>
      </c>
      <c r="X29">
        <f t="shared" si="8"/>
        <v>45.235244620747693</v>
      </c>
      <c r="Y29">
        <v>1</v>
      </c>
      <c r="Z29">
        <v>3.5630075975897305E-2</v>
      </c>
      <c r="AA29">
        <f t="shared" si="3"/>
        <v>4.8226950354609936E-2</v>
      </c>
      <c r="AB29">
        <f>AA29*Total!$C27</f>
        <v>2.6688794326241139</v>
      </c>
      <c r="AC29" s="17">
        <v>5.8999999999999997E-2</v>
      </c>
      <c r="AE29">
        <f t="shared" si="9"/>
        <v>0</v>
      </c>
      <c r="AF29">
        <v>0</v>
      </c>
      <c r="AG29">
        <v>0.26119989520565889</v>
      </c>
      <c r="AH29">
        <f t="shared" si="4"/>
        <v>0</v>
      </c>
      <c r="AI29">
        <f>AH29*Total!$C27</f>
        <v>0</v>
      </c>
      <c r="AJ29" s="17">
        <v>0.13700000000000001</v>
      </c>
      <c r="AL29">
        <f t="shared" si="10"/>
        <v>345.93292537508341</v>
      </c>
      <c r="AM29">
        <f>SUM(G29,N29,U29,AB29,AI29)</f>
        <v>55.34</v>
      </c>
      <c r="AN29">
        <f t="shared" si="11"/>
        <v>0</v>
      </c>
      <c r="AO29">
        <f t="shared" si="12"/>
        <v>0.99999999999999989</v>
      </c>
      <c r="AP29">
        <f t="shared" si="13"/>
        <v>0.73880010479434111</v>
      </c>
    </row>
    <row r="30" spans="1:42" x14ac:dyDescent="0.3">
      <c r="A30" s="1">
        <v>24</v>
      </c>
      <c r="B30" s="2">
        <v>43344</v>
      </c>
      <c r="C30">
        <f t="shared" si="5"/>
        <v>118.31596329202712</v>
      </c>
      <c r="D30">
        <v>1</v>
      </c>
      <c r="E30">
        <v>0.28464762902803248</v>
      </c>
      <c r="F30">
        <f t="shared" si="0"/>
        <v>0.3852836879432624</v>
      </c>
      <c r="G30">
        <f>F30*Total!$C28</f>
        <v>21.533505319148937</v>
      </c>
      <c r="H30" s="17">
        <v>0.182</v>
      </c>
      <c r="J30">
        <f t="shared" si="6"/>
        <v>125.61842928660826</v>
      </c>
      <c r="K30">
        <v>1</v>
      </c>
      <c r="L30">
        <v>0.33874770762378831</v>
      </c>
      <c r="M30">
        <f t="shared" si="1"/>
        <v>0.45851063829787231</v>
      </c>
      <c r="N30">
        <f>M30*Total!$C28</f>
        <v>25.626159574468083</v>
      </c>
      <c r="O30" s="17">
        <v>0.20399999999999999</v>
      </c>
      <c r="Q30">
        <f t="shared" si="7"/>
        <v>59.751790604592372</v>
      </c>
      <c r="R30">
        <v>1</v>
      </c>
      <c r="S30">
        <v>7.9774692166623001E-2</v>
      </c>
      <c r="T30">
        <f t="shared" si="14"/>
        <v>0.10797872340425532</v>
      </c>
      <c r="U30">
        <f>T30*Total!$C28</f>
        <v>6.0349308510638302</v>
      </c>
      <c r="V30" s="17">
        <v>0.10100000000000001</v>
      </c>
      <c r="X30">
        <f t="shared" si="8"/>
        <v>45.684817886765245</v>
      </c>
      <c r="Y30">
        <v>1</v>
      </c>
      <c r="Z30">
        <v>3.5630075975897305E-2</v>
      </c>
      <c r="AA30">
        <f t="shared" si="3"/>
        <v>4.8226950354609936E-2</v>
      </c>
      <c r="AB30">
        <f>AA30*Total!$C28</f>
        <v>2.6954042553191493</v>
      </c>
      <c r="AC30" s="17">
        <v>5.8999999999999997E-2</v>
      </c>
      <c r="AE30">
        <f t="shared" si="9"/>
        <v>0</v>
      </c>
      <c r="AF30">
        <v>0</v>
      </c>
      <c r="AG30">
        <v>0.26119989520565889</v>
      </c>
      <c r="AH30">
        <f t="shared" si="4"/>
        <v>0</v>
      </c>
      <c r="AI30">
        <f>AH30*Total!$C28</f>
        <v>0</v>
      </c>
      <c r="AJ30" s="17">
        <v>0.13700000000000001</v>
      </c>
      <c r="AL30">
        <f t="shared" si="10"/>
        <v>349.37100106999299</v>
      </c>
      <c r="AM30">
        <f>SUM(G30,N30,U30,AB30,AI30)</f>
        <v>55.89</v>
      </c>
      <c r="AN30">
        <f t="shared" si="11"/>
        <v>0</v>
      </c>
      <c r="AO30">
        <f t="shared" si="12"/>
        <v>0.99999999999999989</v>
      </c>
      <c r="AP30">
        <f t="shared" si="13"/>
        <v>0.73880010479434111</v>
      </c>
    </row>
    <row r="31" spans="1:42" x14ac:dyDescent="0.3">
      <c r="A31" s="1">
        <v>25</v>
      </c>
      <c r="B31" s="2">
        <v>43374</v>
      </c>
      <c r="C31">
        <f t="shared" si="5"/>
        <v>118.80286026030706</v>
      </c>
      <c r="D31">
        <v>1</v>
      </c>
      <c r="E31">
        <v>0.28464762902803248</v>
      </c>
      <c r="F31">
        <f t="shared" si="0"/>
        <v>0.3852836879432624</v>
      </c>
      <c r="G31">
        <f>F31*Total!$C29</f>
        <v>21.622120567375884</v>
      </c>
      <c r="H31" s="17">
        <v>0.182</v>
      </c>
      <c r="J31">
        <f t="shared" si="6"/>
        <v>126.13537755527742</v>
      </c>
      <c r="K31">
        <v>1</v>
      </c>
      <c r="L31">
        <v>0.33874770762378831</v>
      </c>
      <c r="M31">
        <f t="shared" si="1"/>
        <v>0.45851063829787231</v>
      </c>
      <c r="N31">
        <f>M31*Total!$C29</f>
        <v>25.731617021276591</v>
      </c>
      <c r="O31" s="17">
        <v>0.20399999999999999</v>
      </c>
      <c r="Q31">
        <f t="shared" si="7"/>
        <v>59.997682746998102</v>
      </c>
      <c r="R31">
        <v>1</v>
      </c>
      <c r="S31">
        <v>7.9774692166623001E-2</v>
      </c>
      <c r="T31">
        <f t="shared" si="14"/>
        <v>0.10797872340425532</v>
      </c>
      <c r="U31">
        <f>T31*Total!$C29</f>
        <v>6.0597659574468086</v>
      </c>
      <c r="V31" s="17">
        <v>0.10100000000000001</v>
      </c>
      <c r="X31">
        <f t="shared" si="8"/>
        <v>45.872821252554402</v>
      </c>
      <c r="Y31">
        <v>1</v>
      </c>
      <c r="Z31">
        <v>3.5630075975897305E-2</v>
      </c>
      <c r="AA31">
        <f t="shared" si="3"/>
        <v>4.8226950354609936E-2</v>
      </c>
      <c r="AB31">
        <f>AA31*Total!$C29</f>
        <v>2.7064964539007095</v>
      </c>
      <c r="AC31" s="17">
        <v>5.8999999999999997E-2</v>
      </c>
      <c r="AE31">
        <f t="shared" si="9"/>
        <v>0</v>
      </c>
      <c r="AF31">
        <v>0</v>
      </c>
      <c r="AG31">
        <v>0.26119989520565889</v>
      </c>
      <c r="AH31">
        <f t="shared" si="4"/>
        <v>0</v>
      </c>
      <c r="AI31">
        <f>AH31*Total!$C29</f>
        <v>0</v>
      </c>
      <c r="AJ31" s="17">
        <v>0.13700000000000001</v>
      </c>
      <c r="AL31">
        <f t="shared" si="10"/>
        <v>350.80874181513695</v>
      </c>
      <c r="AM31">
        <f>SUM(G31,N31,U31,AB31,AI31)</f>
        <v>56.12</v>
      </c>
      <c r="AN31">
        <f t="shared" si="11"/>
        <v>0</v>
      </c>
      <c r="AO31">
        <f t="shared" si="12"/>
        <v>0.99999999999999989</v>
      </c>
      <c r="AP31">
        <f t="shared" si="13"/>
        <v>0.73880010479434111</v>
      </c>
    </row>
    <row r="32" spans="1:42" x14ac:dyDescent="0.3">
      <c r="A32" s="1">
        <v>26</v>
      </c>
      <c r="B32" s="2">
        <v>43405</v>
      </c>
      <c r="C32">
        <f t="shared" si="5"/>
        <v>119.56495986283218</v>
      </c>
      <c r="D32">
        <v>1</v>
      </c>
      <c r="E32">
        <v>0.28464762902803248</v>
      </c>
      <c r="F32">
        <f t="shared" si="0"/>
        <v>0.3852836879432624</v>
      </c>
      <c r="G32">
        <f>F32*Total!$C30</f>
        <v>21.760822695035458</v>
      </c>
      <c r="H32" s="17">
        <v>0.182</v>
      </c>
      <c r="J32">
        <f t="shared" si="6"/>
        <v>126.94451397580308</v>
      </c>
      <c r="K32">
        <v>1</v>
      </c>
      <c r="L32">
        <v>0.33874770762378831</v>
      </c>
      <c r="M32">
        <f t="shared" si="1"/>
        <v>0.45851063829787231</v>
      </c>
      <c r="N32">
        <f>M32*Total!$C30</f>
        <v>25.896680851063827</v>
      </c>
      <c r="O32" s="17">
        <v>0.20399999999999999</v>
      </c>
      <c r="Q32">
        <f t="shared" si="7"/>
        <v>60.382557404676632</v>
      </c>
      <c r="R32">
        <v>1</v>
      </c>
      <c r="S32">
        <v>7.9774692166623001E-2</v>
      </c>
      <c r="T32">
        <f t="shared" si="14"/>
        <v>0.10797872340425532</v>
      </c>
      <c r="U32">
        <f>T32*Total!$C30</f>
        <v>6.0986382978723404</v>
      </c>
      <c r="V32" s="17">
        <v>0.10100000000000001</v>
      </c>
      <c r="X32">
        <f t="shared" si="8"/>
        <v>46.167087390311345</v>
      </c>
      <c r="Y32">
        <v>1</v>
      </c>
      <c r="Z32">
        <v>3.5630075975897305E-2</v>
      </c>
      <c r="AA32">
        <f t="shared" si="3"/>
        <v>4.8226950354609936E-2</v>
      </c>
      <c r="AB32">
        <f>AA32*Total!$C30</f>
        <v>2.7238581560283692</v>
      </c>
      <c r="AC32" s="17">
        <v>5.8999999999999997E-2</v>
      </c>
      <c r="AE32">
        <f t="shared" si="9"/>
        <v>0</v>
      </c>
      <c r="AF32">
        <v>0</v>
      </c>
      <c r="AG32">
        <v>0.26119989520565889</v>
      </c>
      <c r="AH32">
        <f t="shared" si="4"/>
        <v>0</v>
      </c>
      <c r="AI32">
        <f>AH32*Total!$C30</f>
        <v>0</v>
      </c>
      <c r="AJ32" s="17">
        <v>0.13700000000000001</v>
      </c>
      <c r="AL32">
        <f t="shared" si="10"/>
        <v>353.0591186336232</v>
      </c>
      <c r="AM32">
        <f>SUM(G32,N32,U32,AB32,AI32)</f>
        <v>56.48</v>
      </c>
      <c r="AN32">
        <f t="shared" si="11"/>
        <v>0</v>
      </c>
      <c r="AO32">
        <f t="shared" si="12"/>
        <v>0.99999999999999989</v>
      </c>
      <c r="AP32">
        <f t="shared" si="13"/>
        <v>0.73880010479434111</v>
      </c>
    </row>
    <row r="33" spans="1:42" x14ac:dyDescent="0.3">
      <c r="A33" s="1">
        <v>27</v>
      </c>
      <c r="B33" s="2">
        <v>43435</v>
      </c>
      <c r="C33">
        <f t="shared" si="5"/>
        <v>120.05185683111216</v>
      </c>
      <c r="D33">
        <v>1</v>
      </c>
      <c r="E33">
        <v>0.28464762902803248</v>
      </c>
      <c r="F33">
        <f t="shared" si="0"/>
        <v>0.3852836879432624</v>
      </c>
      <c r="G33">
        <f>F33*Total!$C31</f>
        <v>21.849437943262412</v>
      </c>
      <c r="H33" s="17">
        <v>0.182</v>
      </c>
      <c r="J33">
        <f t="shared" si="6"/>
        <v>127.46146224447226</v>
      </c>
      <c r="K33">
        <v>1</v>
      </c>
      <c r="L33">
        <v>0.33874770762378831</v>
      </c>
      <c r="M33">
        <f t="shared" si="1"/>
        <v>0.45851063829787231</v>
      </c>
      <c r="N33">
        <f>M33*Total!$C31</f>
        <v>26.002138297872339</v>
      </c>
      <c r="O33" s="17">
        <v>0.20399999999999999</v>
      </c>
      <c r="Q33">
        <f t="shared" si="7"/>
        <v>60.628449547082369</v>
      </c>
      <c r="R33">
        <v>1</v>
      </c>
      <c r="S33">
        <v>7.9774692166623001E-2</v>
      </c>
      <c r="T33">
        <f t="shared" si="14"/>
        <v>0.10797872340425532</v>
      </c>
      <c r="U33">
        <f>T33*Total!$C31</f>
        <v>6.1234734042553196</v>
      </c>
      <c r="V33" s="17">
        <v>0.10100000000000001</v>
      </c>
      <c r="X33">
        <f t="shared" si="8"/>
        <v>46.355090756100502</v>
      </c>
      <c r="Y33">
        <v>1</v>
      </c>
      <c r="Z33">
        <v>3.5630075975897305E-2</v>
      </c>
      <c r="AA33">
        <f t="shared" si="3"/>
        <v>4.8226950354609936E-2</v>
      </c>
      <c r="AB33">
        <f>AA33*Total!$C31</f>
        <v>2.7349503546099294</v>
      </c>
      <c r="AC33" s="17">
        <v>5.8999999999999997E-2</v>
      </c>
      <c r="AE33">
        <f t="shared" si="9"/>
        <v>0</v>
      </c>
      <c r="AF33">
        <v>0</v>
      </c>
      <c r="AG33">
        <v>0.26119989520565889</v>
      </c>
      <c r="AH33">
        <f t="shared" si="4"/>
        <v>0</v>
      </c>
      <c r="AI33">
        <f>AH33*Total!$C31</f>
        <v>0</v>
      </c>
      <c r="AJ33" s="17">
        <v>0.13700000000000001</v>
      </c>
      <c r="AL33">
        <f t="shared" si="10"/>
        <v>354.49685937876728</v>
      </c>
      <c r="AM33">
        <f>SUM(G33,N33,U33,AB33,AI33)</f>
        <v>56.71</v>
      </c>
      <c r="AN33">
        <f t="shared" si="11"/>
        <v>0</v>
      </c>
      <c r="AO33">
        <f t="shared" si="12"/>
        <v>0.99999999999999989</v>
      </c>
      <c r="AP33">
        <f t="shared" si="13"/>
        <v>0.73880010479434111</v>
      </c>
    </row>
    <row r="34" spans="1:42" x14ac:dyDescent="0.3">
      <c r="A34" s="1">
        <v>28</v>
      </c>
      <c r="B34" s="2">
        <v>43466</v>
      </c>
      <c r="C34">
        <f t="shared" si="5"/>
        <v>95.247475867072396</v>
      </c>
      <c r="D34">
        <v>1</v>
      </c>
      <c r="E34">
        <v>0.28464762902803248</v>
      </c>
      <c r="F34">
        <f t="shared" si="0"/>
        <v>0.28464762902803248</v>
      </c>
      <c r="G34">
        <f>F34*Total!$C32</f>
        <v>17.335040607807176</v>
      </c>
      <c r="H34" s="17">
        <v>0.182</v>
      </c>
      <c r="J34">
        <f t="shared" si="6"/>
        <v>101.12615389357211</v>
      </c>
      <c r="K34">
        <v>1</v>
      </c>
      <c r="L34">
        <v>0.33874770762378831</v>
      </c>
      <c r="M34">
        <f t="shared" si="1"/>
        <v>0.33874770762378831</v>
      </c>
      <c r="N34">
        <f>M34*Total!$C32</f>
        <v>20.629735394288709</v>
      </c>
      <c r="O34" s="17">
        <v>0.20399999999999999</v>
      </c>
      <c r="Q34">
        <f t="shared" si="7"/>
        <v>48.101769831161782</v>
      </c>
      <c r="R34">
        <v>1</v>
      </c>
      <c r="S34">
        <v>7.9774692166623001E-2</v>
      </c>
      <c r="T34">
        <f t="shared" si="14"/>
        <v>7.9774692166623001E-2</v>
      </c>
      <c r="U34">
        <f>T34*Total!$C32</f>
        <v>4.8582787529473404</v>
      </c>
      <c r="V34" s="17">
        <v>0.10100000000000001</v>
      </c>
      <c r="X34">
        <f t="shared" si="8"/>
        <v>36.77748520223976</v>
      </c>
      <c r="Y34">
        <v>1</v>
      </c>
      <c r="Z34">
        <v>3.5630075975897305E-2</v>
      </c>
      <c r="AA34">
        <f t="shared" si="3"/>
        <v>3.5630075975897305E-2</v>
      </c>
      <c r="AB34">
        <f>AA34*Total!$C32</f>
        <v>2.1698716269321459</v>
      </c>
      <c r="AC34" s="17">
        <v>5.8999999999999997E-2</v>
      </c>
      <c r="AE34">
        <f t="shared" si="9"/>
        <v>116.11002640893886</v>
      </c>
      <c r="AF34">
        <v>1</v>
      </c>
      <c r="AG34">
        <v>0.26119989520565889</v>
      </c>
      <c r="AH34">
        <f t="shared" si="4"/>
        <v>0.26119989520565889</v>
      </c>
      <c r="AI34">
        <f>AH34*Total!$C32</f>
        <v>15.907073618024626</v>
      </c>
      <c r="AJ34" s="17">
        <v>0.13700000000000001</v>
      </c>
      <c r="AL34">
        <f t="shared" si="10"/>
        <v>397.36291120298495</v>
      </c>
      <c r="AM34">
        <f>SUM(G34,N34,U34,AB34,AI34)</f>
        <v>60.900000000000006</v>
      </c>
      <c r="AN34">
        <f t="shared" si="11"/>
        <v>0</v>
      </c>
      <c r="AO34">
        <f t="shared" si="12"/>
        <v>1</v>
      </c>
      <c r="AP34">
        <f t="shared" si="13"/>
        <v>1</v>
      </c>
    </row>
    <row r="35" spans="1:42" x14ac:dyDescent="0.3">
      <c r="A35" s="1">
        <v>29</v>
      </c>
      <c r="B35" s="2">
        <v>43496</v>
      </c>
      <c r="C35">
        <f t="shared" si="5"/>
        <v>116.94012759574717</v>
      </c>
      <c r="D35">
        <v>1</v>
      </c>
      <c r="E35">
        <v>0.28464762902803248</v>
      </c>
      <c r="F35">
        <f t="shared" si="0"/>
        <v>0.28464762902803248</v>
      </c>
      <c r="G35">
        <f>F35*Total!$C33</f>
        <v>21.283103222425986</v>
      </c>
      <c r="H35" s="17">
        <v>0.182</v>
      </c>
      <c r="J35">
        <f t="shared" si="6"/>
        <v>124.1576769560326</v>
      </c>
      <c r="K35">
        <v>1</v>
      </c>
      <c r="L35">
        <v>0.33874770762378831</v>
      </c>
      <c r="M35">
        <f t="shared" si="1"/>
        <v>0.33874770762378831</v>
      </c>
      <c r="N35">
        <f>M35*Total!$C33</f>
        <v>25.32816609903065</v>
      </c>
      <c r="O35" s="17">
        <v>0.20399999999999999</v>
      </c>
      <c r="Q35">
        <f t="shared" si="7"/>
        <v>59.056967656419815</v>
      </c>
      <c r="R35">
        <v>1</v>
      </c>
      <c r="S35">
        <v>7.9774692166623001E-2</v>
      </c>
      <c r="T35">
        <f t="shared" si="14"/>
        <v>7.9774692166623001E-2</v>
      </c>
      <c r="U35">
        <f>T35*Total!$C33</f>
        <v>5.9647537332984015</v>
      </c>
      <c r="V35" s="17">
        <v>0.10100000000000001</v>
      </c>
      <c r="X35">
        <f t="shared" si="8"/>
        <v>45.153572554539686</v>
      </c>
      <c r="Y35">
        <v>1</v>
      </c>
      <c r="Z35">
        <v>3.5630075975897305E-2</v>
      </c>
      <c r="AA35">
        <f t="shared" si="3"/>
        <v>3.5630075975897305E-2</v>
      </c>
      <c r="AB35">
        <f>AA35*Total!$C33</f>
        <v>2.6640607807178411</v>
      </c>
      <c r="AC35" s="17">
        <v>5.8999999999999997E-2</v>
      </c>
      <c r="AE35">
        <f t="shared" si="9"/>
        <v>142.55413258778916</v>
      </c>
      <c r="AF35">
        <v>1</v>
      </c>
      <c r="AG35">
        <v>0.26119989520565889</v>
      </c>
      <c r="AH35">
        <f t="shared" si="4"/>
        <v>0.26119989520565889</v>
      </c>
      <c r="AI35">
        <f>AH35*Total!$C33</f>
        <v>19.529916164527116</v>
      </c>
      <c r="AJ35" s="17">
        <v>0.13700000000000001</v>
      </c>
      <c r="AL35">
        <f t="shared" si="10"/>
        <v>487.86247735052837</v>
      </c>
      <c r="AM35">
        <f>SUM(G35,N35,U35,AB35,AI35)</f>
        <v>74.769999999999982</v>
      </c>
      <c r="AN35">
        <f t="shared" si="11"/>
        <v>0</v>
      </c>
      <c r="AO35">
        <f t="shared" si="12"/>
        <v>1</v>
      </c>
      <c r="AP35">
        <f t="shared" si="13"/>
        <v>1</v>
      </c>
    </row>
    <row r="36" spans="1:42" x14ac:dyDescent="0.3">
      <c r="A36" s="1">
        <v>30</v>
      </c>
      <c r="B36" s="2">
        <v>43526</v>
      </c>
      <c r="C36">
        <f t="shared" si="5"/>
        <v>118.17568598548426</v>
      </c>
      <c r="D36">
        <v>1</v>
      </c>
      <c r="E36">
        <v>0.28464762902803248</v>
      </c>
      <c r="F36">
        <f t="shared" si="0"/>
        <v>0.28464762902803248</v>
      </c>
      <c r="G36">
        <f>F36*Total!$C34</f>
        <v>21.507974849358135</v>
      </c>
      <c r="H36" s="17">
        <v>0.182</v>
      </c>
      <c r="J36">
        <f t="shared" si="6"/>
        <v>125.46949405908552</v>
      </c>
      <c r="K36">
        <v>1</v>
      </c>
      <c r="L36">
        <v>0.33874770762378831</v>
      </c>
      <c r="M36">
        <f t="shared" si="1"/>
        <v>0.33874770762378831</v>
      </c>
      <c r="N36">
        <f>M36*Total!$C34</f>
        <v>25.595776788053445</v>
      </c>
      <c r="O36" s="17">
        <v>0.20399999999999999</v>
      </c>
      <c r="Q36">
        <f t="shared" si="7"/>
        <v>59.680947921881518</v>
      </c>
      <c r="R36">
        <v>1</v>
      </c>
      <c r="S36">
        <v>7.9774692166623001E-2</v>
      </c>
      <c r="T36">
        <f t="shared" si="14"/>
        <v>7.9774692166623001E-2</v>
      </c>
      <c r="U36">
        <f>T36*Total!$C34</f>
        <v>6.0277757401100338</v>
      </c>
      <c r="V36" s="17">
        <v>0.10100000000000001</v>
      </c>
      <c r="X36">
        <f t="shared" si="8"/>
        <v>45.630653232861022</v>
      </c>
      <c r="Y36">
        <v>1</v>
      </c>
      <c r="Z36">
        <v>3.5630075975897305E-2</v>
      </c>
      <c r="AA36">
        <f t="shared" si="3"/>
        <v>3.5630075975897305E-2</v>
      </c>
      <c r="AB36">
        <f>AA36*Total!$C34</f>
        <v>2.6922085407388003</v>
      </c>
      <c r="AC36" s="17">
        <v>5.8999999999999997E-2</v>
      </c>
      <c r="AE36">
        <f t="shared" si="9"/>
        <v>144.06032176452254</v>
      </c>
      <c r="AF36">
        <v>1</v>
      </c>
      <c r="AG36">
        <v>0.26119989520565889</v>
      </c>
      <c r="AH36">
        <f t="shared" si="4"/>
        <v>0.26119989520565889</v>
      </c>
      <c r="AI36">
        <f>AH36*Total!$C34</f>
        <v>19.736264081739588</v>
      </c>
      <c r="AJ36" s="17">
        <v>0.13700000000000001</v>
      </c>
      <c r="AL36">
        <f t="shared" si="10"/>
        <v>493.01710296383487</v>
      </c>
      <c r="AM36">
        <f>SUM(G36,N36,U36,AB36,AI36)</f>
        <v>75.56</v>
      </c>
      <c r="AN36">
        <f t="shared" si="11"/>
        <v>0</v>
      </c>
      <c r="AO36">
        <f t="shared" si="12"/>
        <v>1</v>
      </c>
      <c r="AP36">
        <f t="shared" si="13"/>
        <v>1</v>
      </c>
    </row>
    <row r="37" spans="1:42" x14ac:dyDescent="0.3">
      <c r="A37" s="1">
        <v>31</v>
      </c>
      <c r="B37" s="2">
        <v>43557</v>
      </c>
      <c r="C37">
        <f t="shared" si="5"/>
        <v>119.17664468096746</v>
      </c>
      <c r="D37">
        <v>1</v>
      </c>
      <c r="E37">
        <v>0.28464762902803248</v>
      </c>
      <c r="F37">
        <f t="shared" si="0"/>
        <v>0.28464762902803248</v>
      </c>
      <c r="G37">
        <f>F37*Total!$C35</f>
        <v>21.690149331936077</v>
      </c>
      <c r="H37" s="17">
        <v>0.182</v>
      </c>
      <c r="J37">
        <f t="shared" si="6"/>
        <v>126.53223196535623</v>
      </c>
      <c r="K37">
        <v>1</v>
      </c>
      <c r="L37">
        <v>0.33874770762378831</v>
      </c>
      <c r="M37">
        <f t="shared" si="1"/>
        <v>0.33874770762378831</v>
      </c>
      <c r="N37">
        <f>M37*Total!$C35</f>
        <v>25.81257532093267</v>
      </c>
      <c r="O37" s="17">
        <v>0.20399999999999999</v>
      </c>
      <c r="Q37">
        <f t="shared" si="7"/>
        <v>60.186450921749227</v>
      </c>
      <c r="R37">
        <v>1</v>
      </c>
      <c r="S37">
        <v>7.9774692166623001E-2</v>
      </c>
      <c r="T37">
        <f t="shared" si="14"/>
        <v>7.9774692166623001E-2</v>
      </c>
      <c r="U37">
        <f>T37*Total!$C35</f>
        <v>6.0788315430966726</v>
      </c>
      <c r="V37" s="17">
        <v>0.10100000000000001</v>
      </c>
      <c r="X37">
        <f t="shared" si="8"/>
        <v>46.017148972260593</v>
      </c>
      <c r="Y37">
        <v>1</v>
      </c>
      <c r="Z37">
        <v>3.5630075975897305E-2</v>
      </c>
      <c r="AA37">
        <f t="shared" si="3"/>
        <v>3.5630075975897305E-2</v>
      </c>
      <c r="AB37">
        <f>AA37*Total!$C35</f>
        <v>2.7150117893633747</v>
      </c>
      <c r="AC37" s="17">
        <v>5.8999999999999997E-2</v>
      </c>
      <c r="AE37">
        <f t="shared" si="9"/>
        <v>145.28052565453436</v>
      </c>
      <c r="AF37">
        <v>1</v>
      </c>
      <c r="AG37">
        <v>0.26119989520565889</v>
      </c>
      <c r="AH37">
        <f t="shared" si="4"/>
        <v>0.26119989520565889</v>
      </c>
      <c r="AI37">
        <f>AH37*Total!$C35</f>
        <v>19.903432014671207</v>
      </c>
      <c r="AJ37" s="17">
        <v>0.13700000000000001</v>
      </c>
      <c r="AL37">
        <f t="shared" si="10"/>
        <v>497.19300219486786</v>
      </c>
      <c r="AM37">
        <f>SUM(G37,N37,U37,AB37,AI37)</f>
        <v>76.2</v>
      </c>
      <c r="AN37">
        <f t="shared" si="11"/>
        <v>0</v>
      </c>
      <c r="AO37">
        <f t="shared" si="12"/>
        <v>1</v>
      </c>
      <c r="AP37">
        <f t="shared" si="13"/>
        <v>1</v>
      </c>
    </row>
    <row r="38" spans="1:42" x14ac:dyDescent="0.3">
      <c r="A38" s="1">
        <v>32</v>
      </c>
      <c r="B38" s="2">
        <v>43587</v>
      </c>
      <c r="C38">
        <f t="shared" si="5"/>
        <v>120.66244274457532</v>
      </c>
      <c r="D38">
        <v>1</v>
      </c>
      <c r="E38">
        <v>0.28464762902803248</v>
      </c>
      <c r="F38">
        <f t="shared" si="0"/>
        <v>0.28464762902803248</v>
      </c>
      <c r="G38">
        <f>F38*Total!$C36</f>
        <v>21.960564579512706</v>
      </c>
      <c r="H38" s="17">
        <v>0.182</v>
      </c>
      <c r="J38">
        <f t="shared" si="6"/>
        <v>128.10973354497682</v>
      </c>
      <c r="K38">
        <v>1</v>
      </c>
      <c r="L38">
        <v>0.33874770762378831</v>
      </c>
      <c r="M38">
        <f t="shared" si="1"/>
        <v>0.33874770762378831</v>
      </c>
      <c r="N38">
        <f>M38*Total!$C36</f>
        <v>26.134385643175271</v>
      </c>
      <c r="O38" s="17">
        <v>0.20399999999999999</v>
      </c>
      <c r="Q38">
        <f t="shared" si="7"/>
        <v>60.936806937177863</v>
      </c>
      <c r="R38">
        <v>1</v>
      </c>
      <c r="S38">
        <v>7.9774692166623001E-2</v>
      </c>
      <c r="T38">
        <f t="shared" si="14"/>
        <v>7.9774692166623001E-2</v>
      </c>
      <c r="U38">
        <f>T38*Total!$C36</f>
        <v>6.1546175006549646</v>
      </c>
      <c r="V38" s="17">
        <v>0.10100000000000001</v>
      </c>
      <c r="X38">
        <f t="shared" si="8"/>
        <v>46.590853585431816</v>
      </c>
      <c r="Y38">
        <v>1</v>
      </c>
      <c r="Z38">
        <v>3.5630075975897305E-2</v>
      </c>
      <c r="AA38">
        <f t="shared" si="3"/>
        <v>3.5630075975897305E-2</v>
      </c>
      <c r="AB38">
        <f>AA38*Total!$C36</f>
        <v>2.7488603615404772</v>
      </c>
      <c r="AC38" s="17">
        <v>5.8999999999999997E-2</v>
      </c>
      <c r="AE38">
        <f t="shared" si="9"/>
        <v>147.09176580377067</v>
      </c>
      <c r="AF38">
        <v>1</v>
      </c>
      <c r="AG38">
        <v>0.26119989520565889</v>
      </c>
      <c r="AH38">
        <f t="shared" si="4"/>
        <v>0.26119989520565889</v>
      </c>
      <c r="AI38">
        <f>AH38*Total!$C36</f>
        <v>20.151571915116584</v>
      </c>
      <c r="AJ38" s="17">
        <v>0.13700000000000001</v>
      </c>
      <c r="AL38">
        <f t="shared" si="10"/>
        <v>503.39160261593247</v>
      </c>
      <c r="AM38">
        <f>SUM(G38,N38,U38,AB38,AI38)</f>
        <v>77.150000000000006</v>
      </c>
      <c r="AN38">
        <f t="shared" si="11"/>
        <v>0</v>
      </c>
      <c r="AO38">
        <f t="shared" si="12"/>
        <v>1</v>
      </c>
      <c r="AP38">
        <f t="shared" si="13"/>
        <v>1</v>
      </c>
    </row>
    <row r="39" spans="1:42" x14ac:dyDescent="0.3">
      <c r="A39" s="1">
        <v>33</v>
      </c>
      <c r="B39" s="2">
        <v>43618</v>
      </c>
      <c r="C39">
        <f t="shared" si="5"/>
        <v>122.601800217074</v>
      </c>
      <c r="D39">
        <v>1</v>
      </c>
      <c r="E39">
        <v>0.28464762902803248</v>
      </c>
      <c r="F39">
        <f t="shared" si="0"/>
        <v>0.28464762902803248</v>
      </c>
      <c r="G39">
        <f>F39*Total!$C37</f>
        <v>22.313527639507466</v>
      </c>
      <c r="H39" s="17">
        <v>0.182</v>
      </c>
      <c r="J39">
        <f t="shared" si="6"/>
        <v>130.16878823837632</v>
      </c>
      <c r="K39">
        <v>1</v>
      </c>
      <c r="L39">
        <v>0.33874770762378831</v>
      </c>
      <c r="M39">
        <f t="shared" si="1"/>
        <v>0.33874770762378831</v>
      </c>
      <c r="N39">
        <f>M39*Total!$C37</f>
        <v>26.554432800628767</v>
      </c>
      <c r="O39" s="17">
        <v>0.20399999999999999</v>
      </c>
      <c r="Q39">
        <f t="shared" si="7"/>
        <v>61.916218999421552</v>
      </c>
      <c r="R39">
        <v>1</v>
      </c>
      <c r="S39">
        <v>7.9774692166623001E-2</v>
      </c>
      <c r="T39">
        <f t="shared" si="14"/>
        <v>7.9774692166623001E-2</v>
      </c>
      <c r="U39">
        <f>T39*Total!$C37</f>
        <v>6.2535381189415773</v>
      </c>
      <c r="V39" s="17">
        <v>0.10100000000000001</v>
      </c>
      <c r="X39">
        <f t="shared" si="8"/>
        <v>47.339689080518475</v>
      </c>
      <c r="Y39">
        <v>1</v>
      </c>
      <c r="Z39">
        <v>3.5630075975897305E-2</v>
      </c>
      <c r="AA39">
        <f t="shared" si="3"/>
        <v>3.5630075975897305E-2</v>
      </c>
      <c r="AB39">
        <f>AA39*Total!$C37</f>
        <v>2.7930416557505899</v>
      </c>
      <c r="AC39" s="17">
        <v>5.8999999999999997E-2</v>
      </c>
      <c r="AE39">
        <f t="shared" si="9"/>
        <v>149.45591084066862</v>
      </c>
      <c r="AF39">
        <v>1</v>
      </c>
      <c r="AG39">
        <v>0.26119989520565889</v>
      </c>
      <c r="AH39">
        <f t="shared" si="4"/>
        <v>0.26119989520565889</v>
      </c>
      <c r="AI39">
        <f>AH39*Total!$C37</f>
        <v>20.475459785171601</v>
      </c>
      <c r="AJ39" s="17">
        <v>0.13700000000000001</v>
      </c>
      <c r="AL39">
        <f t="shared" si="10"/>
        <v>511.48240737605897</v>
      </c>
      <c r="AM39">
        <f>SUM(G39,N39,U39,AB39,AI39)</f>
        <v>78.39</v>
      </c>
      <c r="AN39">
        <f t="shared" si="11"/>
        <v>0</v>
      </c>
      <c r="AO39">
        <f t="shared" si="12"/>
        <v>1</v>
      </c>
      <c r="AP39">
        <f t="shared" si="13"/>
        <v>1</v>
      </c>
    </row>
    <row r="40" spans="1:42" x14ac:dyDescent="0.3">
      <c r="A40" s="1">
        <v>34</v>
      </c>
      <c r="B40" s="2">
        <v>43648</v>
      </c>
      <c r="C40">
        <f t="shared" si="5"/>
        <v>125.15111689463274</v>
      </c>
      <c r="D40">
        <v>1</v>
      </c>
      <c r="E40">
        <v>0.28464762902803248</v>
      </c>
      <c r="F40">
        <f t="shared" si="0"/>
        <v>0.28464762902803248</v>
      </c>
      <c r="G40">
        <f>F40*Total!$C38</f>
        <v>22.777503274823157</v>
      </c>
      <c r="H40" s="17">
        <v>0.182</v>
      </c>
      <c r="J40">
        <f t="shared" si="6"/>
        <v>132.87544884340952</v>
      </c>
      <c r="K40">
        <v>1</v>
      </c>
      <c r="L40">
        <v>0.33874770762378831</v>
      </c>
      <c r="M40">
        <f t="shared" si="1"/>
        <v>0.33874770762378831</v>
      </c>
      <c r="N40">
        <f>M40*Total!$C38</f>
        <v>27.106591564055538</v>
      </c>
      <c r="O40" s="17">
        <v>0.20399999999999999</v>
      </c>
      <c r="Q40">
        <f t="shared" si="7"/>
        <v>63.203671952209618</v>
      </c>
      <c r="R40">
        <v>1</v>
      </c>
      <c r="S40">
        <v>7.9774692166623001E-2</v>
      </c>
      <c r="T40">
        <f t="shared" si="14"/>
        <v>7.9774692166623001E-2</v>
      </c>
      <c r="U40">
        <f>T40*Total!$C38</f>
        <v>6.3835708671731721</v>
      </c>
      <c r="V40" s="17">
        <v>0.10100000000000001</v>
      </c>
      <c r="X40">
        <f t="shared" si="8"/>
        <v>48.324045416801738</v>
      </c>
      <c r="Y40">
        <v>1</v>
      </c>
      <c r="Z40">
        <v>3.5630075975897305E-2</v>
      </c>
      <c r="AA40">
        <f t="shared" si="3"/>
        <v>3.5630075975897305E-2</v>
      </c>
      <c r="AB40">
        <f>AA40*Total!$C38</f>
        <v>2.8511186795913024</v>
      </c>
      <c r="AC40" s="17">
        <v>5.8999999999999997E-2</v>
      </c>
      <c r="AE40">
        <f t="shared" si="9"/>
        <v>152.56361762304249</v>
      </c>
      <c r="AF40">
        <v>1</v>
      </c>
      <c r="AG40">
        <v>0.26119989520565889</v>
      </c>
      <c r="AH40">
        <f t="shared" si="4"/>
        <v>0.26119989520565889</v>
      </c>
      <c r="AI40">
        <f>AH40*Total!$C38</f>
        <v>20.901215614356822</v>
      </c>
      <c r="AJ40" s="17">
        <v>0.13700000000000001</v>
      </c>
      <c r="AL40">
        <f t="shared" si="10"/>
        <v>522.11790073009615</v>
      </c>
      <c r="AM40">
        <f>SUM(G40,N40,U40,AB40,AI40)</f>
        <v>80.019999999999982</v>
      </c>
      <c r="AN40">
        <f t="shared" si="11"/>
        <v>0</v>
      </c>
      <c r="AO40">
        <f t="shared" si="12"/>
        <v>1</v>
      </c>
      <c r="AP40">
        <f t="shared" si="13"/>
        <v>1</v>
      </c>
    </row>
    <row r="41" spans="1:42" x14ac:dyDescent="0.3">
      <c r="A41" s="1">
        <v>35</v>
      </c>
      <c r="B41" s="2">
        <v>43678</v>
      </c>
      <c r="C41">
        <f t="shared" si="5"/>
        <v>128.41987263457003</v>
      </c>
      <c r="D41">
        <v>1</v>
      </c>
      <c r="E41">
        <v>0.28464762902803248</v>
      </c>
      <c r="F41">
        <f t="shared" si="0"/>
        <v>0.28464762902803248</v>
      </c>
      <c r="G41">
        <f>F41*Total!$C39</f>
        <v>23.372416819491747</v>
      </c>
      <c r="H41" s="17">
        <v>0.182</v>
      </c>
      <c r="J41">
        <f t="shared" si="6"/>
        <v>136.3459523185748</v>
      </c>
      <c r="K41">
        <v>1</v>
      </c>
      <c r="L41">
        <v>0.33874770762378831</v>
      </c>
      <c r="M41">
        <f t="shared" si="1"/>
        <v>0.33874770762378831</v>
      </c>
      <c r="N41">
        <f>M41*Total!$C39</f>
        <v>27.814574272989258</v>
      </c>
      <c r="O41" s="17">
        <v>0.20399999999999999</v>
      </c>
      <c r="Q41">
        <f t="shared" si="7"/>
        <v>64.85445518615262</v>
      </c>
      <c r="R41">
        <v>1</v>
      </c>
      <c r="S41">
        <v>7.9774692166623001E-2</v>
      </c>
      <c r="T41">
        <f t="shared" si="14"/>
        <v>7.9774692166623001E-2</v>
      </c>
      <c r="U41">
        <f>T41*Total!$C39</f>
        <v>6.5502999738014145</v>
      </c>
      <c r="V41" s="17">
        <v>0.10100000000000001</v>
      </c>
      <c r="X41">
        <f t="shared" si="8"/>
        <v>49.586195565778439</v>
      </c>
      <c r="Y41">
        <v>1</v>
      </c>
      <c r="Z41">
        <v>3.5630075975897305E-2</v>
      </c>
      <c r="AA41">
        <f t="shared" si="3"/>
        <v>3.5630075975897305E-2</v>
      </c>
      <c r="AB41">
        <f>AA41*Total!$C39</f>
        <v>2.9255855383809277</v>
      </c>
      <c r="AC41" s="17">
        <v>5.8999999999999997E-2</v>
      </c>
      <c r="AE41">
        <f t="shared" si="9"/>
        <v>156.54834595136239</v>
      </c>
      <c r="AF41">
        <v>1</v>
      </c>
      <c r="AG41">
        <v>0.26119989520565889</v>
      </c>
      <c r="AH41">
        <f t="shared" si="4"/>
        <v>0.26119989520565889</v>
      </c>
      <c r="AI41">
        <f>AH41*Total!$C39</f>
        <v>21.44712339533665</v>
      </c>
      <c r="AJ41" s="17">
        <v>0.13700000000000001</v>
      </c>
      <c r="AL41">
        <f t="shared" si="10"/>
        <v>535.75482165643825</v>
      </c>
      <c r="AM41">
        <f>SUM(G41,N41,U41,AB41,AI41)</f>
        <v>82.11</v>
      </c>
      <c r="AN41">
        <f t="shared" si="11"/>
        <v>0</v>
      </c>
      <c r="AO41">
        <f t="shared" si="12"/>
        <v>1</v>
      </c>
      <c r="AP41">
        <f t="shared" si="13"/>
        <v>1</v>
      </c>
    </row>
    <row r="42" spans="1:42" x14ac:dyDescent="0.3">
      <c r="A42" s="1">
        <v>36</v>
      </c>
      <c r="B42" s="2">
        <v>43709</v>
      </c>
      <c r="C42">
        <f t="shared" si="5"/>
        <v>132.65830711075668</v>
      </c>
      <c r="D42">
        <v>1</v>
      </c>
      <c r="E42">
        <v>0.28464762902803248</v>
      </c>
      <c r="F42">
        <f t="shared" si="0"/>
        <v>0.28464762902803248</v>
      </c>
      <c r="G42">
        <f>F42*Total!$C40</f>
        <v>24.143811894157714</v>
      </c>
      <c r="H42" s="17">
        <v>0.182</v>
      </c>
      <c r="J42">
        <f t="shared" si="6"/>
        <v>140.84598314043981</v>
      </c>
      <c r="K42">
        <v>1</v>
      </c>
      <c r="L42">
        <v>0.33874770762378831</v>
      </c>
      <c r="M42">
        <f t="shared" si="1"/>
        <v>0.33874770762378831</v>
      </c>
      <c r="N42">
        <f>M42*Total!$C40</f>
        <v>28.732580560649723</v>
      </c>
      <c r="O42" s="17">
        <v>0.20399999999999999</v>
      </c>
      <c r="Q42">
        <f t="shared" si="7"/>
        <v>66.994944451217449</v>
      </c>
      <c r="R42">
        <v>1</v>
      </c>
      <c r="S42">
        <v>7.9774692166623001E-2</v>
      </c>
      <c r="T42">
        <f t="shared" si="14"/>
        <v>7.9774692166623001E-2</v>
      </c>
      <c r="U42">
        <f>T42*Total!$C40</f>
        <v>6.7664893895729623</v>
      </c>
      <c r="V42" s="17">
        <v>0.10100000000000001</v>
      </c>
      <c r="X42">
        <f t="shared" si="8"/>
        <v>51.222763462298467</v>
      </c>
      <c r="Y42">
        <v>1</v>
      </c>
      <c r="Z42">
        <v>3.5630075975897305E-2</v>
      </c>
      <c r="AA42">
        <f t="shared" si="3"/>
        <v>3.5630075975897305E-2</v>
      </c>
      <c r="AB42">
        <f>AA42*Total!$C40</f>
        <v>3.0221430442756092</v>
      </c>
      <c r="AC42" s="17">
        <v>5.8999999999999997E-2</v>
      </c>
      <c r="AE42">
        <f t="shared" si="9"/>
        <v>161.71514679813129</v>
      </c>
      <c r="AF42">
        <v>1</v>
      </c>
      <c r="AG42">
        <v>0.26119989520565889</v>
      </c>
      <c r="AH42">
        <f t="shared" si="4"/>
        <v>0.26119989520565889</v>
      </c>
      <c r="AI42">
        <f>AH42*Total!$C40</f>
        <v>22.154975111343987</v>
      </c>
      <c r="AJ42" s="17">
        <v>0.13700000000000001</v>
      </c>
      <c r="AL42">
        <f t="shared" si="10"/>
        <v>553.43714496284372</v>
      </c>
      <c r="AM42">
        <f>SUM(G42,N42,U42,AB42,AI42)</f>
        <v>84.82</v>
      </c>
      <c r="AN42">
        <f t="shared" si="11"/>
        <v>0</v>
      </c>
      <c r="AO42">
        <f t="shared" si="12"/>
        <v>1</v>
      </c>
      <c r="AP42">
        <f t="shared" si="13"/>
        <v>1</v>
      </c>
    </row>
    <row r="43" spans="1:42" x14ac:dyDescent="0.3">
      <c r="A43" s="1">
        <v>37</v>
      </c>
      <c r="B43" s="2">
        <v>43739</v>
      </c>
      <c r="C43">
        <f t="shared" si="5"/>
        <v>138.08538003782959</v>
      </c>
      <c r="D43">
        <v>1</v>
      </c>
      <c r="E43">
        <v>0.28464762902803248</v>
      </c>
      <c r="F43">
        <f t="shared" si="0"/>
        <v>0.28464762902803248</v>
      </c>
      <c r="G43">
        <f>F43*Total!$C41</f>
        <v>25.131539166884988</v>
      </c>
      <c r="H43" s="17">
        <v>0.182</v>
      </c>
      <c r="J43">
        <f t="shared" si="6"/>
        <v>146.60801522600136</v>
      </c>
      <c r="K43">
        <v>1</v>
      </c>
      <c r="L43">
        <v>0.33874770762378831</v>
      </c>
      <c r="M43">
        <f t="shared" si="1"/>
        <v>0.33874770762378831</v>
      </c>
      <c r="N43">
        <f>M43*Total!$C41</f>
        <v>29.908035106104272</v>
      </c>
      <c r="O43" s="17">
        <v>0.20399999999999999</v>
      </c>
      <c r="Q43">
        <f t="shared" si="7"/>
        <v>69.735718528625199</v>
      </c>
      <c r="R43">
        <v>1</v>
      </c>
      <c r="S43">
        <v>7.9774692166623001E-2</v>
      </c>
      <c r="T43">
        <f t="shared" si="14"/>
        <v>7.9774692166623001E-2</v>
      </c>
      <c r="U43">
        <f>T43*Total!$C41</f>
        <v>7.0433075713911455</v>
      </c>
      <c r="V43" s="17">
        <v>0.10100000000000001</v>
      </c>
      <c r="X43">
        <f t="shared" si="8"/>
        <v>53.318295049355484</v>
      </c>
      <c r="Y43">
        <v>1</v>
      </c>
      <c r="Z43">
        <v>3.5630075975897305E-2</v>
      </c>
      <c r="AA43">
        <f t="shared" si="3"/>
        <v>3.5630075975897305E-2</v>
      </c>
      <c r="AB43">
        <f>AA43*Total!$C41</f>
        <v>3.1457794079119732</v>
      </c>
      <c r="AC43" s="17">
        <v>5.8999999999999997E-2</v>
      </c>
      <c r="AE43">
        <f t="shared" si="9"/>
        <v>168.33093976428924</v>
      </c>
      <c r="AF43">
        <v>1</v>
      </c>
      <c r="AG43">
        <v>0.26119989520565889</v>
      </c>
      <c r="AH43">
        <f t="shared" si="4"/>
        <v>0.26119989520565889</v>
      </c>
      <c r="AI43">
        <f>AH43*Total!$C41</f>
        <v>23.061338747707627</v>
      </c>
      <c r="AJ43" s="17">
        <v>0.13700000000000001</v>
      </c>
      <c r="AL43">
        <f t="shared" si="10"/>
        <v>576.07834860610092</v>
      </c>
      <c r="AM43">
        <f>SUM(G43,N43,U43,AB43,AI43)</f>
        <v>88.289999999999992</v>
      </c>
      <c r="AN43">
        <f t="shared" si="11"/>
        <v>0</v>
      </c>
      <c r="AO43">
        <f t="shared" si="12"/>
        <v>1</v>
      </c>
      <c r="AP43">
        <f t="shared" si="13"/>
        <v>1</v>
      </c>
    </row>
    <row r="44" spans="1:42" x14ac:dyDescent="0.3">
      <c r="A44" s="1">
        <v>38</v>
      </c>
      <c r="B44" s="2">
        <v>43770</v>
      </c>
      <c r="C44">
        <f t="shared" si="5"/>
        <v>144.82621125272422</v>
      </c>
      <c r="D44">
        <v>1</v>
      </c>
      <c r="E44">
        <v>0.28464762902803248</v>
      </c>
      <c r="F44">
        <f t="shared" si="0"/>
        <v>0.28464762902803248</v>
      </c>
      <c r="G44">
        <f>F44*Total!$C42</f>
        <v>26.358370447995807</v>
      </c>
      <c r="H44" s="17">
        <v>0.182</v>
      </c>
      <c r="J44">
        <f t="shared" si="6"/>
        <v>153.76489081354313</v>
      </c>
      <c r="K44">
        <v>1</v>
      </c>
      <c r="L44">
        <v>0.33874770762378831</v>
      </c>
      <c r="M44">
        <f t="shared" si="1"/>
        <v>0.33874770762378831</v>
      </c>
      <c r="N44">
        <f>M44*Total!$C42</f>
        <v>31.368037725962797</v>
      </c>
      <c r="O44" s="17">
        <v>0.20399999999999999</v>
      </c>
      <c r="Q44">
        <f t="shared" si="7"/>
        <v>73.139965293359296</v>
      </c>
      <c r="R44">
        <v>1</v>
      </c>
      <c r="S44">
        <v>7.9774692166623001E-2</v>
      </c>
      <c r="T44">
        <f t="shared" si="14"/>
        <v>7.9774692166623001E-2</v>
      </c>
      <c r="U44">
        <f>T44*Total!$C42</f>
        <v>7.3871364946292895</v>
      </c>
      <c r="V44" s="17">
        <v>0.10100000000000001</v>
      </c>
      <c r="X44">
        <f t="shared" si="8"/>
        <v>55.921102294374407</v>
      </c>
      <c r="Y44">
        <v>1</v>
      </c>
      <c r="Z44">
        <v>3.5630075975897305E-2</v>
      </c>
      <c r="AA44">
        <f t="shared" si="3"/>
        <v>3.5630075975897305E-2</v>
      </c>
      <c r="AB44">
        <f>AA44*Total!$C42</f>
        <v>3.29934503536809</v>
      </c>
      <c r="AC44" s="17">
        <v>5.8999999999999997E-2</v>
      </c>
      <c r="AE44">
        <f t="shared" si="9"/>
        <v>176.54825033608765</v>
      </c>
      <c r="AF44">
        <v>1</v>
      </c>
      <c r="AG44">
        <v>0.26119989520565889</v>
      </c>
      <c r="AH44">
        <f t="shared" si="4"/>
        <v>0.26119989520565889</v>
      </c>
      <c r="AI44">
        <f>AH44*Total!$C42</f>
        <v>24.187110296044011</v>
      </c>
      <c r="AJ44" s="17">
        <v>0.13700000000000001</v>
      </c>
      <c r="AL44">
        <f t="shared" si="10"/>
        <v>604.20041999008868</v>
      </c>
      <c r="AM44">
        <f>SUM(G44,N44,U44,AB44,AI44)</f>
        <v>92.6</v>
      </c>
      <c r="AN44">
        <f t="shared" si="11"/>
        <v>0</v>
      </c>
      <c r="AO44">
        <f t="shared" si="12"/>
        <v>1</v>
      </c>
      <c r="AP44">
        <f t="shared" si="13"/>
        <v>1</v>
      </c>
    </row>
    <row r="45" spans="1:42" x14ac:dyDescent="0.3">
      <c r="A45" s="1">
        <v>39</v>
      </c>
      <c r="B45" s="2">
        <v>43800</v>
      </c>
      <c r="C45">
        <f t="shared" si="5"/>
        <v>153.33436016433134</v>
      </c>
      <c r="D45">
        <v>1</v>
      </c>
      <c r="E45">
        <v>0.28464762902803248</v>
      </c>
      <c r="F45">
        <f t="shared" si="0"/>
        <v>0.28464762902803248</v>
      </c>
      <c r="G45">
        <f>F45*Total!$C43</f>
        <v>27.906853549908305</v>
      </c>
      <c r="H45" s="17">
        <v>0.182</v>
      </c>
      <c r="J45">
        <f t="shared" si="6"/>
        <v>162.79816301684414</v>
      </c>
      <c r="K45">
        <v>1</v>
      </c>
      <c r="L45">
        <v>0.33874770762378831</v>
      </c>
      <c r="M45">
        <f t="shared" si="1"/>
        <v>0.33874770762378831</v>
      </c>
      <c r="N45">
        <f>M45*Total!$C43</f>
        <v>33.210825255436205</v>
      </c>
      <c r="O45" s="17">
        <v>0.20399999999999999</v>
      </c>
      <c r="Q45">
        <f t="shared" si="7"/>
        <v>77.436740792234843</v>
      </c>
      <c r="R45">
        <v>1</v>
      </c>
      <c r="S45">
        <v>7.9774692166623001E-2</v>
      </c>
      <c r="T45">
        <f t="shared" si="14"/>
        <v>7.9774692166623001E-2</v>
      </c>
      <c r="U45">
        <f>T45*Total!$C43</f>
        <v>7.8211108200157193</v>
      </c>
      <c r="V45" s="17">
        <v>0.10100000000000001</v>
      </c>
      <c r="X45">
        <f t="shared" si="8"/>
        <v>59.206316079270714</v>
      </c>
      <c r="Y45">
        <v>1</v>
      </c>
      <c r="Z45">
        <v>3.5630075975897305E-2</v>
      </c>
      <c r="AA45">
        <f t="shared" si="3"/>
        <v>3.5630075975897305E-2</v>
      </c>
      <c r="AB45">
        <f>AA45*Total!$C43</f>
        <v>3.4931726486769721</v>
      </c>
      <c r="AC45" s="17">
        <v>5.8999999999999997E-2</v>
      </c>
      <c r="AE45">
        <f t="shared" si="9"/>
        <v>186.91998340118829</v>
      </c>
      <c r="AF45">
        <v>1</v>
      </c>
      <c r="AG45">
        <v>0.26119989520565889</v>
      </c>
      <c r="AH45">
        <f t="shared" si="4"/>
        <v>0.26119989520565889</v>
      </c>
      <c r="AI45">
        <f>AH45*Total!$C43</f>
        <v>25.608037725962799</v>
      </c>
      <c r="AJ45" s="17">
        <v>0.13700000000000001</v>
      </c>
      <c r="AL45">
        <f t="shared" si="10"/>
        <v>639.69556345386934</v>
      </c>
      <c r="AM45">
        <f>SUM(G45,N45,U45,AB45,AI45)</f>
        <v>98.04</v>
      </c>
      <c r="AN45">
        <f t="shared" si="11"/>
        <v>0</v>
      </c>
      <c r="AO45">
        <f t="shared" si="12"/>
        <v>1</v>
      </c>
      <c r="AP45">
        <f t="shared" si="13"/>
        <v>1</v>
      </c>
    </row>
    <row r="46" spans="1:42" x14ac:dyDescent="0.3">
      <c r="A46" s="1">
        <v>40</v>
      </c>
      <c r="B46" s="2">
        <v>43831</v>
      </c>
      <c r="C46">
        <f t="shared" si="5"/>
        <v>159.98135150152441</v>
      </c>
      <c r="D46">
        <v>1</v>
      </c>
      <c r="E46">
        <v>0.28464762902803248</v>
      </c>
      <c r="F46">
        <f t="shared" si="0"/>
        <v>0.28464762902803248</v>
      </c>
      <c r="G46">
        <f>F46*Total!$C44</f>
        <v>29.116605973277444</v>
      </c>
      <c r="H46" s="17">
        <v>0.182</v>
      </c>
      <c r="J46">
        <f t="shared" si="6"/>
        <v>169.85540692567307</v>
      </c>
      <c r="K46">
        <v>1</v>
      </c>
      <c r="L46">
        <v>0.33874770762378831</v>
      </c>
      <c r="M46">
        <f t="shared" si="1"/>
        <v>0.33874770762378831</v>
      </c>
      <c r="N46">
        <f>M46*Total!$C44</f>
        <v>34.650503012837305</v>
      </c>
      <c r="O46" s="17">
        <v>0.20399999999999999</v>
      </c>
      <c r="Q46">
        <f t="shared" si="7"/>
        <v>80.793596650731345</v>
      </c>
      <c r="R46">
        <v>1</v>
      </c>
      <c r="S46">
        <v>7.9774692166623001E-2</v>
      </c>
      <c r="T46">
        <f t="shared" si="14"/>
        <v>7.9774692166623001E-2</v>
      </c>
      <c r="U46">
        <f>T46*Total!$C44</f>
        <v>8.1601532617238668</v>
      </c>
      <c r="V46" s="17">
        <v>0.10100000000000001</v>
      </c>
      <c r="X46">
        <f t="shared" si="8"/>
        <v>61.772889348720945</v>
      </c>
      <c r="Y46">
        <v>1</v>
      </c>
      <c r="Z46">
        <v>3.5630075975897305E-2</v>
      </c>
      <c r="AA46">
        <f t="shared" si="3"/>
        <v>3.5630075975897305E-2</v>
      </c>
      <c r="AB46">
        <f>AA46*Total!$C44</f>
        <v>3.6446004715745355</v>
      </c>
      <c r="AC46" s="17">
        <v>5.8999999999999997E-2</v>
      </c>
      <c r="AE46">
        <f t="shared" si="9"/>
        <v>195.02289985829816</v>
      </c>
      <c r="AF46">
        <v>1</v>
      </c>
      <c r="AG46">
        <v>0.26119989520565889</v>
      </c>
      <c r="AH46">
        <f t="shared" si="4"/>
        <v>0.26119989520565889</v>
      </c>
      <c r="AI46">
        <f>AH46*Total!$C44</f>
        <v>26.718137280586848</v>
      </c>
      <c r="AJ46" s="17">
        <v>0.13700000000000001</v>
      </c>
      <c r="AL46">
        <f t="shared" si="10"/>
        <v>667.4261442849479</v>
      </c>
      <c r="AM46">
        <f>SUM(G46,N46,U46,AB46,AI46)</f>
        <v>102.28999999999999</v>
      </c>
      <c r="AN46">
        <f t="shared" si="11"/>
        <v>0</v>
      </c>
      <c r="AO46">
        <f t="shared" si="12"/>
        <v>1</v>
      </c>
      <c r="AP46">
        <f t="shared" si="13"/>
        <v>1</v>
      </c>
    </row>
  </sheetData>
  <mergeCells count="13">
    <mergeCell ref="C1:E1"/>
    <mergeCell ref="C2:AK2"/>
    <mergeCell ref="AL3:AP3"/>
    <mergeCell ref="S4:U4"/>
    <mergeCell ref="Z4:AB4"/>
    <mergeCell ref="AG4:AI4"/>
    <mergeCell ref="J3:P3"/>
    <mergeCell ref="Q3:W3"/>
    <mergeCell ref="X3:AD3"/>
    <mergeCell ref="AE3:AK3"/>
    <mergeCell ref="C3:I3"/>
    <mergeCell ref="E4:G4"/>
    <mergeCell ref="L4:N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F05D-7617-43A8-B79F-03D1CD24D11E}">
  <dimension ref="A2:K12"/>
  <sheetViews>
    <sheetView zoomScaleNormal="100" workbookViewId="0">
      <selection activeCell="G9" sqref="G9"/>
    </sheetView>
    <sheetView workbookViewId="1"/>
  </sheetViews>
  <sheetFormatPr defaultRowHeight="14.4" x14ac:dyDescent="0.3"/>
  <cols>
    <col min="2" max="2" width="10.44140625" style="2" bestFit="1" customWidth="1"/>
    <col min="3" max="3" width="23.5546875" customWidth="1"/>
    <col min="4" max="4" width="22.88671875" customWidth="1"/>
    <col min="5" max="5" width="21.5546875" customWidth="1"/>
    <col min="6" max="6" width="19.6640625" customWidth="1"/>
    <col min="7" max="7" width="17.109375" customWidth="1"/>
    <col min="10" max="10" width="11.6640625" customWidth="1"/>
  </cols>
  <sheetData>
    <row r="2" spans="1:11" x14ac:dyDescent="0.3">
      <c r="A2" s="12" t="s">
        <v>29</v>
      </c>
      <c r="B2" s="16" t="s">
        <v>2</v>
      </c>
      <c r="C2" s="13" t="s">
        <v>21</v>
      </c>
      <c r="D2" s="13" t="s">
        <v>24</v>
      </c>
      <c r="E2" s="13" t="s">
        <v>30</v>
      </c>
      <c r="F2" s="13" t="s">
        <v>31</v>
      </c>
      <c r="G2" s="13" t="s">
        <v>25</v>
      </c>
    </row>
    <row r="3" spans="1:11" x14ac:dyDescent="0.3">
      <c r="A3" s="12"/>
      <c r="C3" s="14" t="s">
        <v>35</v>
      </c>
      <c r="D3" s="14" t="s">
        <v>35</v>
      </c>
      <c r="E3" s="14" t="s">
        <v>35</v>
      </c>
      <c r="F3" s="14" t="s">
        <v>33</v>
      </c>
      <c r="G3" s="14" t="s">
        <v>32</v>
      </c>
    </row>
    <row r="4" spans="1:11" x14ac:dyDescent="0.3">
      <c r="A4" s="18" t="s">
        <v>10</v>
      </c>
      <c r="B4" s="2">
        <v>43222</v>
      </c>
      <c r="C4">
        <v>21.73</v>
      </c>
      <c r="D4">
        <v>118.87</v>
      </c>
      <c r="E4">
        <v>140.6</v>
      </c>
      <c r="F4">
        <v>979.7</v>
      </c>
      <c r="G4" s="17">
        <v>0.182</v>
      </c>
      <c r="J4" t="s">
        <v>34</v>
      </c>
      <c r="K4">
        <f>SUM(C4,C5,C7,C8,C9)</f>
        <v>76.34</v>
      </c>
    </row>
    <row r="5" spans="1:11" x14ac:dyDescent="0.3">
      <c r="A5" s="29" t="s">
        <v>11</v>
      </c>
      <c r="B5" s="2">
        <v>43313</v>
      </c>
      <c r="C5">
        <v>25.86</v>
      </c>
      <c r="D5">
        <v>100.54</v>
      </c>
      <c r="E5">
        <v>126.4</v>
      </c>
      <c r="F5">
        <v>1090.5999999999999</v>
      </c>
      <c r="G5" s="17">
        <v>0.20399999999999999</v>
      </c>
    </row>
    <row r="6" spans="1:11" x14ac:dyDescent="0.3">
      <c r="A6" s="29"/>
      <c r="B6" s="2">
        <v>43648</v>
      </c>
      <c r="C6">
        <v>30.11</v>
      </c>
      <c r="D6">
        <v>79.489999999999995</v>
      </c>
      <c r="E6">
        <v>109.6</v>
      </c>
      <c r="F6">
        <v>1231.7</v>
      </c>
      <c r="G6" s="17">
        <v>0.27500000000000002</v>
      </c>
      <c r="J6" t="s">
        <v>22</v>
      </c>
      <c r="K6">
        <f>C4/$K$4</f>
        <v>0.28464762902803248</v>
      </c>
    </row>
    <row r="7" spans="1:11" x14ac:dyDescent="0.3">
      <c r="A7" s="15" t="s">
        <v>12</v>
      </c>
      <c r="B7" s="2">
        <v>43313</v>
      </c>
      <c r="C7">
        <v>6.09</v>
      </c>
      <c r="D7">
        <v>54.11</v>
      </c>
      <c r="E7">
        <v>60.2</v>
      </c>
      <c r="F7">
        <v>867.7</v>
      </c>
      <c r="G7" s="17">
        <v>0.10100000000000001</v>
      </c>
      <c r="K7">
        <f t="shared" ref="K7:K11" si="0">C5/$K$4</f>
        <v>0.33874770762378831</v>
      </c>
    </row>
    <row r="8" spans="1:11" x14ac:dyDescent="0.3">
      <c r="A8" s="11" t="s">
        <v>13</v>
      </c>
      <c r="B8" s="2">
        <v>43557</v>
      </c>
      <c r="C8">
        <v>2.72</v>
      </c>
      <c r="D8">
        <v>42.9</v>
      </c>
      <c r="E8">
        <v>45.6</v>
      </c>
      <c r="F8">
        <v>780.8</v>
      </c>
      <c r="G8" s="17">
        <v>5.8999999999999997E-2</v>
      </c>
    </row>
    <row r="9" spans="1:11" x14ac:dyDescent="0.3">
      <c r="A9" s="11" t="s">
        <v>14</v>
      </c>
      <c r="B9" s="2">
        <v>43526</v>
      </c>
      <c r="C9">
        <v>19.940000000000001</v>
      </c>
      <c r="D9">
        <v>125.16</v>
      </c>
      <c r="E9">
        <v>145.1</v>
      </c>
      <c r="F9">
        <v>943.8</v>
      </c>
      <c r="G9" s="17">
        <v>0.13700000000000001</v>
      </c>
      <c r="K9">
        <f t="shared" si="0"/>
        <v>7.9774692166623001E-2</v>
      </c>
    </row>
    <row r="10" spans="1:11" x14ac:dyDescent="0.3">
      <c r="K10">
        <f t="shared" si="0"/>
        <v>3.5630075975897305E-2</v>
      </c>
    </row>
    <row r="11" spans="1:11" x14ac:dyDescent="0.3">
      <c r="K11">
        <f t="shared" si="0"/>
        <v>0.26119989520565889</v>
      </c>
    </row>
    <row r="12" spans="1:11" x14ac:dyDescent="0.3">
      <c r="K12">
        <f>SUM(K6:K11)</f>
        <v>1</v>
      </c>
    </row>
  </sheetData>
  <mergeCells count="1">
    <mergeCell ref="A5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Prod. Mass Flow</vt:lpstr>
      <vt:lpstr>TFT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Gravatt</dc:creator>
  <cp:lastModifiedBy>Michael Terekhin</cp:lastModifiedBy>
  <dcterms:created xsi:type="dcterms:W3CDTF">2024-02-28T00:27:07Z</dcterms:created>
  <dcterms:modified xsi:type="dcterms:W3CDTF">2024-03-05T00:15:02Z</dcterms:modified>
</cp:coreProperties>
</file>