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2"/>
    <sheet name="BROKER1" sheetId="2" state="visible" r:id="rId3"/>
    <sheet name="BROKER2" sheetId="3" state="visible" r:id="rId4"/>
    <sheet name="#Ctr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<sst xmlns="http://schemas.openxmlformats.org/spreadsheetml/2006/main" count="107" uniqueCount="73">
  <si>
    <t xml:space="preserve">Sample file for the Stocks() class application</t>
  </si>
  <si>
    <t xml:space="preserve">#Ctrl is the control sheet that directs the app to look for stock tickers on specific sheets in specific columns. Up to 3 ranges per sheet.</t>
  </si>
  <si>
    <t xml:space="preserve">The BROKER1 and BROKER2 sheets have the same format (RiCi is the row-column coordinates of a cell):</t>
  </si>
  <si>
    <t xml:space="preserve">RiCi-1</t>
  </si>
  <si>
    <t xml:space="preserve">RiCi</t>
  </si>
  <si>
    <t xml:space="preserve">RiCi+6</t>
  </si>
  <si>
    <t xml:space="preserve">RiCi+9</t>
  </si>
  <si>
    <t xml:space="preserve">RiCi+11</t>
  </si>
  <si>
    <t xml:space="preserve">NAME</t>
  </si>
  <si>
    <t xml:space="preserve">TICKER</t>
  </si>
  <si>
    <t xml:space="preserve">...</t>
  </si>
  <si>
    <t xml:space="preserve">PRICE</t>
  </si>
  <si>
    <t xml:space="preserve">CHANGE %</t>
  </si>
  <si>
    <t xml:space="preserve">EXCHANGE</t>
  </si>
  <si>
    <t xml:space="preserve">The other cells are either static or calculated by Excel but in any case left untouched by the app. </t>
  </si>
  <si>
    <t xml:space="preserve">The app takes the tickers from the ranges specified on the #Ctrl sheet. The API names are obtained from the same row, 11 columns to the right.</t>
  </si>
  <si>
    <t xml:space="preserve">NAME, PRICE and CHANGE% columns are then updated with the current information obtained through the web APIs.</t>
  </si>
  <si>
    <t xml:space="preserve">Company</t>
  </si>
  <si>
    <t xml:space="preserve">Ticker</t>
  </si>
  <si>
    <t xml:space="preserve">Buy</t>
  </si>
  <si>
    <t xml:space="preserve">Qty</t>
  </si>
  <si>
    <t xml:space="preserve">Invested</t>
  </si>
  <si>
    <t xml:space="preserve">Target</t>
  </si>
  <si>
    <t xml:space="preserve">Target Profit</t>
  </si>
  <si>
    <t xml:space="preserve">Price</t>
  </si>
  <si>
    <t xml:space="preserve">Profit, %</t>
  </si>
  <si>
    <t xml:space="preserve">Profit</t>
  </si>
  <si>
    <t xml:space="preserve">Change, %</t>
  </si>
  <si>
    <t xml:space="preserve">To go, %</t>
  </si>
  <si>
    <t xml:space="preserve">API</t>
  </si>
  <si>
    <t xml:space="preserve">EOB</t>
  </si>
  <si>
    <t xml:space="preserve">Berkshire Hathaway Inc.</t>
  </si>
  <si>
    <t xml:space="preserve">BRK-B</t>
  </si>
  <si>
    <t xml:space="preserve">YF</t>
  </si>
  <si>
    <t xml:space="preserve">Amazon.com, Inc.</t>
  </si>
  <si>
    <t xml:space="preserve">AMZN</t>
  </si>
  <si>
    <t xml:space="preserve">iShares Russell 2000 ETF</t>
  </si>
  <si>
    <t xml:space="preserve">IWM</t>
  </si>
  <si>
    <t xml:space="preserve">Nano-X Imaging Ltd.</t>
  </si>
  <si>
    <t xml:space="preserve">NNOX</t>
  </si>
  <si>
    <t xml:space="preserve">iShares Short Treasury Bond ETF</t>
  </si>
  <si>
    <t xml:space="preserve">SHV</t>
  </si>
  <si>
    <t xml:space="preserve">C3.ai, Inc.</t>
  </si>
  <si>
    <t xml:space="preserve">AI</t>
  </si>
  <si>
    <t xml:space="preserve">G1 Therapeutics, Inc.</t>
  </si>
  <si>
    <t xml:space="preserve">GTHX</t>
  </si>
  <si>
    <t xml:space="preserve">iRobot Corporation</t>
  </si>
  <si>
    <t xml:space="preserve">IRBT</t>
  </si>
  <si>
    <t xml:space="preserve">PayPal Holdings, Inc.</t>
  </si>
  <si>
    <t xml:space="preserve">PYPL</t>
  </si>
  <si>
    <t xml:space="preserve">Alibaba Group Holding Limited</t>
  </si>
  <si>
    <t xml:space="preserve">BABA</t>
  </si>
  <si>
    <t xml:space="preserve">Palo Alto Networks, Inc.</t>
  </si>
  <si>
    <t xml:space="preserve">PANW</t>
  </si>
  <si>
    <t xml:space="preserve">Tenable Holdings, Inc.</t>
  </si>
  <si>
    <t xml:space="preserve">TENB</t>
  </si>
  <si>
    <t xml:space="preserve">ПАО Распадская ао</t>
  </si>
  <si>
    <t xml:space="preserve">RASP</t>
  </si>
  <si>
    <t xml:space="preserve">MOEX</t>
  </si>
  <si>
    <t xml:space="preserve">Сбербанк России ПАО ао</t>
  </si>
  <si>
    <t xml:space="preserve">SBER</t>
  </si>
  <si>
    <t xml:space="preserve">Юнипро ПАО ао</t>
  </si>
  <si>
    <t xml:space="preserve">UPRO</t>
  </si>
  <si>
    <t xml:space="preserve">PLLC Yandex N.V. class A shs</t>
  </si>
  <si>
    <t xml:space="preserve">YNDX</t>
  </si>
  <si>
    <t xml:space="preserve">BROKER1</t>
  </si>
  <si>
    <t xml:space="preserve">C3:C6</t>
  </si>
  <si>
    <t xml:space="preserve">C8:C11</t>
  </si>
  <si>
    <t xml:space="preserve">BROKER2</t>
  </si>
  <si>
    <t xml:space="preserve">C3:C4</t>
  </si>
  <si>
    <t xml:space="preserve">C6:C7</t>
  </si>
  <si>
    <t xml:space="preserve">C9:C12</t>
  </si>
  <si>
    <t xml:space="preserve">#end of list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</si>
</sst>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₽* #,##0.00_);_(\₽* \(#,##0.00\);_(\₽* \-??_);_(@_)"/>
    <numFmt numFmtId="166" formatCode="_-[$$-409]* #,##0.00_ ;_-[$$-409]* \-#,##0.00,;_-[$$-409]* \-??_ ;_-@_ "/>
    <numFmt numFmtId="167" formatCode="_([$$-409]* #,##0.00_);_([$$-409]* \(#,##0.00\);_([$$-409]* \-??_);_(@_)"/>
    <numFmt numFmtId="168" formatCode="0%"/>
    <numFmt numFmtId="169" formatCode="0.00%"/>
    <numFmt numFmtId="170" formatCode="#,##0.00\ [$₽-419]"/>
    <numFmt numFmtId="171" formatCode="_-* #,##0.00\ [$₽-419]_-;\-* #,##0.00\ [$₽-419]_-;_-* \-??\ [$₽-419]_-;_-@_-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7F7F7F"/>
      <name val="Arial"/>
      <family val="2"/>
      <charset val="1"/>
    </font>
    <font>
      <sz val="11"/>
      <color rgb="FFF2F2F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FABAB"/>
        <bgColor rgb="FF969696"/>
      </patternFill>
    </fill>
    <fill>
      <patternFill patternType="solid">
        <fgColor rgb="FFE7E6E6"/>
        <bgColor rgb="FFF2F2F2"/>
      </patternFill>
    </fill>
    <fill>
      <patternFill patternType="solid">
        <fgColor rgb="FF767171"/>
        <bgColor rgb="FF7F7F7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0" xfId="17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1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1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15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.66"/>
    <col collapsed="false" customWidth="false" hidden="false" outlineLevel="0" max="6" min="2" style="1" width="8.68"/>
    <col collapsed="false" customWidth="false" hidden="true" outlineLevel="0" max="8" min="7" style="1" width="8.68"/>
    <col collapsed="false" customWidth="false" hidden="false" outlineLevel="0" max="10" min="9" style="1" width="8.68"/>
    <col collapsed="false" customWidth="false" hidden="true" outlineLevel="0" max="11" min="11" style="1" width="8.68"/>
    <col collapsed="false" customWidth="true" hidden="false" outlineLevel="0" max="12" min="12" style="1" width="10.78"/>
    <col collapsed="false" customWidth="false" hidden="false" outlineLevel="0" max="13" min="13" style="1" width="8.68"/>
    <col collapsed="false" customWidth="true" hidden="false" outlineLevel="0" max="14" min="14" style="1" width="10.42"/>
    <col collapsed="false" customWidth="false" hidden="false" outlineLevel="0" max="16384" min="15" style="1" width="8.68"/>
  </cols>
  <sheetData>
    <row r="1" customFormat="false" ht="14.25" hidden="false" customHeight="true" outlineLevel="0" collapsed="false">
      <c r="B1" s="2"/>
      <c r="C1" s="2"/>
      <c r="D1" s="2"/>
      <c r="E1" s="2"/>
      <c r="F1" s="2"/>
    </row>
    <row r="2" customFormat="false" ht="14.25" hidden="false" customHeight="true" outlineLevel="0" collapsed="false">
      <c r="B2" s="3" t="s">
        <v>0</v>
      </c>
      <c r="C2" s="4"/>
      <c r="D2" s="4"/>
      <c r="E2" s="4"/>
      <c r="F2" s="4"/>
    </row>
    <row r="3" customFormat="false" ht="14.25" hidden="false" customHeight="true" outlineLevel="0" collapsed="false">
      <c r="B3" s="5"/>
      <c r="C3" s="5"/>
      <c r="D3" s="5"/>
      <c r="E3" s="5"/>
      <c r="F3" s="5"/>
    </row>
    <row r="4" s="6" customFormat="true" ht="42" hidden="false" customHeight="true" outlineLevel="0" collapsed="false">
      <c r="B4" s="7" t="s">
        <v>1</v>
      </c>
      <c r="C4" s="7"/>
      <c r="D4" s="7"/>
      <c r="E4" s="7"/>
      <c r="F4" s="7"/>
    </row>
    <row r="5" customFormat="false" ht="13.5" hidden="false" customHeight="true" outlineLevel="0" collapsed="false">
      <c r="B5" s="5"/>
      <c r="C5" s="5"/>
      <c r="D5" s="5"/>
      <c r="E5" s="5"/>
      <c r="F5" s="5"/>
    </row>
    <row r="6" s="6" customFormat="true" ht="42" hidden="false" customHeight="true" outlineLevel="0" collapsed="false">
      <c r="B6" s="7" t="s">
        <v>2</v>
      </c>
      <c r="C6" s="7"/>
      <c r="D6" s="7"/>
      <c r="E6" s="7"/>
      <c r="F6" s="7"/>
    </row>
    <row r="7" customFormat="false" ht="14.25" hidden="false" customHeight="true" outlineLevel="0" collapsed="false">
      <c r="B7" s="8" t="s">
        <v>3</v>
      </c>
      <c r="C7" s="8" t="s">
        <v>4</v>
      </c>
      <c r="D7" s="8"/>
      <c r="E7" s="8"/>
      <c r="F7" s="8"/>
      <c r="G7" s="8"/>
      <c r="H7" s="8"/>
      <c r="I7" s="8" t="s">
        <v>5</v>
      </c>
      <c r="J7" s="8"/>
      <c r="K7" s="8"/>
      <c r="L7" s="8" t="s">
        <v>6</v>
      </c>
      <c r="M7" s="8"/>
      <c r="N7" s="8" t="s">
        <v>7</v>
      </c>
    </row>
    <row r="8" customFormat="false" ht="14.25" hidden="false" customHeight="true" outlineLevel="0" collapsed="false">
      <c r="B8" s="9" t="s">
        <v>8</v>
      </c>
      <c r="C8" s="9" t="s">
        <v>9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9" t="s">
        <v>11</v>
      </c>
      <c r="J8" s="9" t="s">
        <v>10</v>
      </c>
      <c r="K8" s="9" t="s">
        <v>10</v>
      </c>
      <c r="L8" s="9" t="s">
        <v>12</v>
      </c>
      <c r="M8" s="9" t="s">
        <v>10</v>
      </c>
      <c r="N8" s="9" t="s">
        <v>13</v>
      </c>
    </row>
    <row r="9" customFormat="false" ht="14.25" hidden="false" customHeight="true" outlineLevel="0" collapsed="false">
      <c r="B9" s="10"/>
      <c r="C9" s="10"/>
      <c r="D9" s="11"/>
      <c r="E9" s="11"/>
      <c r="F9" s="11"/>
      <c r="G9" s="12"/>
      <c r="H9" s="12"/>
      <c r="I9" s="13"/>
      <c r="J9" s="12"/>
      <c r="K9" s="12"/>
      <c r="L9" s="13"/>
      <c r="M9" s="12"/>
      <c r="N9" s="13"/>
    </row>
    <row r="10" s="6" customFormat="true" ht="42" hidden="false" customHeight="true" outlineLevel="0" collapsed="false">
      <c r="B10" s="7" t="s">
        <v>14</v>
      </c>
      <c r="C10" s="7"/>
      <c r="D10" s="7"/>
      <c r="E10" s="7"/>
      <c r="F10" s="7"/>
    </row>
    <row r="11" s="6" customFormat="true" ht="13.5" hidden="false" customHeight="true" outlineLevel="0" collapsed="false">
      <c r="B11" s="14"/>
      <c r="C11" s="14"/>
      <c r="D11" s="14"/>
      <c r="E11" s="14"/>
      <c r="F11" s="14"/>
    </row>
    <row r="12" s="6" customFormat="true" ht="42" hidden="false" customHeight="true" outlineLevel="0" collapsed="false">
      <c r="B12" s="7" t="s">
        <v>15</v>
      </c>
      <c r="C12" s="7"/>
      <c r="D12" s="7"/>
      <c r="E12" s="7"/>
      <c r="F12" s="7"/>
    </row>
    <row r="13" s="6" customFormat="true" ht="13.5" hidden="false" customHeight="true" outlineLevel="0" collapsed="false">
      <c r="B13" s="14"/>
      <c r="C13" s="14"/>
      <c r="D13" s="14"/>
      <c r="E13" s="14"/>
      <c r="F13" s="14"/>
    </row>
    <row r="14" customFormat="false" ht="42" hidden="false" customHeight="true" outlineLevel="0" collapsed="false">
      <c r="B14" s="7" t="s">
        <v>16</v>
      </c>
      <c r="C14" s="7"/>
      <c r="D14" s="7"/>
      <c r="E14" s="7"/>
      <c r="F14" s="7"/>
    </row>
    <row r="15" customFormat="false" ht="14.25" hidden="false" customHeight="true" outlineLevel="0" collapsed="false">
      <c r="B15" s="5"/>
      <c r="C15" s="5"/>
      <c r="D15" s="5"/>
      <c r="E15" s="5"/>
      <c r="F15" s="5"/>
    </row>
  </sheetData>
  <mergeCells count="5">
    <mergeCell ref="B4:F4"/>
    <mergeCell ref="B6:F6"/>
    <mergeCell ref="B10:F10"/>
    <mergeCell ref="B12:F12"/>
    <mergeCell ref="B14:F14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8"/>
  <sheetViews>
    <sheetView showFormulas="false" showGridLines="fals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F16" activeCellId="0" sqref="F16"/>
    </sheetView>
  </sheetViews>
  <sheetFormatPr defaultColWidth="8.8671875" defaultRowHeight="14.25" zeroHeight="false" outlineLevelRow="0" outlineLevelCol="0"/>
  <cols>
    <col collapsed="false" customWidth="true" hidden="false" outlineLevel="0" max="1" min="1" style="4" width="3"/>
    <col collapsed="false" customWidth="true" hidden="false" outlineLevel="0" max="2" min="2" style="4" width="32.91"/>
    <col collapsed="false" customWidth="true" hidden="false" outlineLevel="0" max="3" min="3" style="15" width="10.54"/>
    <col collapsed="false" customWidth="true" hidden="false" outlineLevel="0" max="4" min="4" style="15" width="12.87"/>
    <col collapsed="false" customWidth="true" hidden="false" outlineLevel="0" max="5" min="5" style="15" width="8.27"/>
    <col collapsed="false" customWidth="true" hidden="false" outlineLevel="0" max="6" min="6" style="15" width="12.71"/>
    <col collapsed="false" customWidth="true" hidden="false" outlineLevel="0" max="13" min="7" style="4" width="12.71"/>
    <col collapsed="false" customWidth="true" hidden="false" outlineLevel="0" max="14" min="14" style="4" width="9.27"/>
    <col collapsed="false" customWidth="true" hidden="false" outlineLevel="0" max="15" min="15" style="4" width="10.86"/>
    <col collapsed="false" customWidth="false" hidden="false" outlineLevel="0" max="16384" min="16" style="1" width="8.87"/>
  </cols>
  <sheetData>
    <row r="1" customFormat="false" ht="14.25" hidden="false" customHeight="true" outlineLevel="0" collapsed="false"/>
    <row r="2" customFormat="false" ht="14.25" hidden="false" customHeight="false" outlineLevel="0" collapsed="false">
      <c r="B2" s="16" t="s">
        <v>17</v>
      </c>
      <c r="C2" s="17" t="s">
        <v>18</v>
      </c>
      <c r="D2" s="17" t="s">
        <v>19</v>
      </c>
      <c r="E2" s="18" t="s">
        <v>20</v>
      </c>
      <c r="F2" s="16" t="s">
        <v>21</v>
      </c>
      <c r="G2" s="17" t="s">
        <v>22</v>
      </c>
      <c r="H2" s="18" t="s">
        <v>23</v>
      </c>
      <c r="I2" s="17" t="s">
        <v>24</v>
      </c>
      <c r="J2" s="17" t="s">
        <v>25</v>
      </c>
      <c r="K2" s="17" t="s">
        <v>26</v>
      </c>
      <c r="L2" s="16" t="s">
        <v>27</v>
      </c>
      <c r="M2" s="18" t="s">
        <v>28</v>
      </c>
      <c r="N2" s="17" t="s">
        <v>29</v>
      </c>
      <c r="O2" s="17" t="s">
        <v>30</v>
      </c>
    </row>
    <row r="3" customFormat="false" ht="14.25" hidden="false" customHeight="false" outlineLevel="0" collapsed="false">
      <c r="B3" s="19" t="s">
        <v>31</v>
      </c>
      <c r="C3" s="15" t="s">
        <v>32</v>
      </c>
      <c r="D3" s="20" t="n">
        <v>322</v>
      </c>
      <c r="E3" s="21" t="n">
        <v>50</v>
      </c>
      <c r="F3" s="22" t="n">
        <f aca="false">D3*E3</f>
        <v>16100</v>
      </c>
      <c r="G3" s="23" t="n">
        <v>370</v>
      </c>
      <c r="H3" s="24" t="n">
        <f aca="false">(G3-D3)*E3</f>
        <v>2400</v>
      </c>
      <c r="I3" s="25" t="n">
        <v>285.6</v>
      </c>
      <c r="J3" s="26" t="n">
        <f aca="false">(I3-D3)/D3</f>
        <v>-0.11304347826087</v>
      </c>
      <c r="K3" s="24" t="n">
        <f aca="false">(I3-D3)*E3</f>
        <v>-1820</v>
      </c>
      <c r="L3" s="27" t="n">
        <v>-0.0133351255</v>
      </c>
      <c r="M3" s="28" t="n">
        <f aca="false">(G3-I3)/I3</f>
        <v>0.295518207282913</v>
      </c>
      <c r="N3" s="29" t="s">
        <v>33</v>
      </c>
    </row>
    <row r="4" customFormat="false" ht="14.25" hidden="false" customHeight="false" outlineLevel="0" collapsed="false">
      <c r="B4" s="19" t="s">
        <v>34</v>
      </c>
      <c r="C4" s="15" t="s">
        <v>35</v>
      </c>
      <c r="D4" s="20" t="n">
        <v>109.63</v>
      </c>
      <c r="E4" s="21" t="n">
        <v>40</v>
      </c>
      <c r="F4" s="30" t="n">
        <f aca="false">D4*E4</f>
        <v>4385.2</v>
      </c>
      <c r="G4" s="23" t="n">
        <v>173</v>
      </c>
      <c r="H4" s="31" t="n">
        <f aca="false">(G4-D4)*E4</f>
        <v>2534.8</v>
      </c>
      <c r="I4" s="23" t="n">
        <v>91.71</v>
      </c>
      <c r="J4" s="26" t="n">
        <f aca="false">(I4-D4)/D4</f>
        <v>-0.163458907233422</v>
      </c>
      <c r="K4" s="24" t="n">
        <f aca="false">(I4-D4)*E4</f>
        <v>-716.8</v>
      </c>
      <c r="L4" s="27" t="n">
        <v>-0.004450756</v>
      </c>
      <c r="M4" s="28" t="n">
        <f aca="false">(G4-I4)/I4</f>
        <v>0.886380983535056</v>
      </c>
      <c r="N4" s="29" t="s">
        <v>33</v>
      </c>
    </row>
    <row r="5" customFormat="false" ht="14.25" hidden="false" customHeight="false" outlineLevel="0" collapsed="false">
      <c r="B5" s="19" t="s">
        <v>36</v>
      </c>
      <c r="C5" s="15" t="s">
        <v>37</v>
      </c>
      <c r="D5" s="20" t="n">
        <f aca="false">(227.41*40+222.5*22)/62</f>
        <v>225.667741935484</v>
      </c>
      <c r="E5" s="21" t="n">
        <v>70</v>
      </c>
      <c r="F5" s="30" t="n">
        <f aca="false">D5*E5</f>
        <v>15796.7419354839</v>
      </c>
      <c r="G5" s="23" t="n">
        <v>244</v>
      </c>
      <c r="H5" s="31" t="n">
        <f aca="false">(G5-D5)*E5</f>
        <v>1283.25806451613</v>
      </c>
      <c r="I5" s="23" t="n">
        <v>175.09</v>
      </c>
      <c r="J5" s="26" t="n">
        <f aca="false">(I5-D5)/D5</f>
        <v>-0.224124819531998</v>
      </c>
      <c r="K5" s="24" t="n">
        <f aca="false">(I5-D5)*E5</f>
        <v>-3540.44193548387</v>
      </c>
      <c r="L5" s="27" t="n">
        <v>-0.0135219395</v>
      </c>
      <c r="M5" s="28" t="n">
        <f aca="false">(G5-I5)/I5</f>
        <v>0.393569021646011</v>
      </c>
      <c r="N5" s="29" t="s">
        <v>33</v>
      </c>
    </row>
    <row r="6" customFormat="false" ht="14.25" hidden="false" customHeight="false" outlineLevel="0" collapsed="false">
      <c r="B6" s="19" t="s">
        <v>38</v>
      </c>
      <c r="C6" s="15" t="s">
        <v>39</v>
      </c>
      <c r="D6" s="20" t="n">
        <v>17.9</v>
      </c>
      <c r="E6" s="21" t="n">
        <v>35</v>
      </c>
      <c r="F6" s="30" t="n">
        <f aca="false">D6*E6</f>
        <v>626.5</v>
      </c>
      <c r="G6" s="23" t="n">
        <v>21</v>
      </c>
      <c r="H6" s="31" t="n">
        <f aca="false">(G6-D6)*E6</f>
        <v>108.5</v>
      </c>
      <c r="I6" s="23" t="n">
        <v>13.17</v>
      </c>
      <c r="J6" s="26" t="n">
        <f aca="false">(I6-D6)/D6</f>
        <v>-0.264245810055866</v>
      </c>
      <c r="K6" s="24" t="n">
        <f aca="false">(I6-D6)*E6</f>
        <v>-165.55</v>
      </c>
      <c r="L6" s="27" t="n">
        <v>-0.017164147</v>
      </c>
      <c r="M6" s="28" t="n">
        <f aca="false">(G6-I6)/I6</f>
        <v>0.594533029612756</v>
      </c>
      <c r="N6" s="29" t="s">
        <v>33</v>
      </c>
    </row>
    <row r="7" customFormat="false" ht="14.25" hidden="false" customHeight="false" outlineLevel="0" collapsed="false">
      <c r="B7" s="19"/>
      <c r="D7" s="20"/>
      <c r="E7" s="21"/>
      <c r="F7" s="30"/>
      <c r="G7" s="23"/>
      <c r="H7" s="31"/>
      <c r="I7" s="23"/>
      <c r="J7" s="26"/>
      <c r="K7" s="24"/>
      <c r="L7" s="27"/>
      <c r="M7" s="28"/>
      <c r="N7" s="29"/>
    </row>
    <row r="8" customFormat="false" ht="14.25" hidden="false" customHeight="false" outlineLevel="0" collapsed="false">
      <c r="B8" s="19" t="s">
        <v>40</v>
      </c>
      <c r="C8" s="15" t="s">
        <v>41</v>
      </c>
      <c r="D8" s="20" t="n">
        <v>110</v>
      </c>
      <c r="E8" s="21" t="n">
        <v>30</v>
      </c>
      <c r="F8" s="30" t="n">
        <f aca="false">D8*E8</f>
        <v>3300</v>
      </c>
      <c r="G8" s="23" t="n">
        <v>110.01</v>
      </c>
      <c r="H8" s="31" t="n">
        <f aca="false">(G8-D8)*E8</f>
        <v>0.300000000000154</v>
      </c>
      <c r="I8" s="23" t="n">
        <v>109.7995</v>
      </c>
      <c r="J8" s="26" t="n">
        <f aca="false">(I8-D8)/D8</f>
        <v>-0.00182272727272732</v>
      </c>
      <c r="K8" s="24" t="n">
        <f aca="false">(I8-D8)*E8</f>
        <v>-6.01500000000016</v>
      </c>
      <c r="L8" s="27" t="n">
        <v>0.00035985216</v>
      </c>
      <c r="M8" s="28" t="n">
        <f aca="false">(G8-I8)/I8</f>
        <v>0.00191713077017664</v>
      </c>
      <c r="N8" s="29" t="s">
        <v>33</v>
      </c>
    </row>
    <row r="9" customFormat="false" ht="14.25" hidden="false" customHeight="false" outlineLevel="0" collapsed="false">
      <c r="B9" s="19" t="s">
        <v>42</v>
      </c>
      <c r="C9" s="15" t="s">
        <v>43</v>
      </c>
      <c r="D9" s="20" t="n">
        <v>17.03</v>
      </c>
      <c r="E9" s="21" t="n">
        <v>80</v>
      </c>
      <c r="F9" s="30" t="n">
        <f aca="false">D9*E9</f>
        <v>1362.4</v>
      </c>
      <c r="G9" s="23" t="n">
        <v>28</v>
      </c>
      <c r="H9" s="31" t="n">
        <f aca="false">(G9-D9)*E9</f>
        <v>877.6</v>
      </c>
      <c r="I9" s="23" t="n">
        <v>12.19</v>
      </c>
      <c r="J9" s="26" t="n">
        <f aca="false">(I9-D9)/D9</f>
        <v>-0.284204345273048</v>
      </c>
      <c r="K9" s="24" t="n">
        <f aca="false">(I9-D9)*E9</f>
        <v>-387.2</v>
      </c>
      <c r="L9" s="27" t="n">
        <v>-0.008943139</v>
      </c>
      <c r="M9" s="28" t="n">
        <f aca="false">(G9-I9)/I9</f>
        <v>1.29696472518458</v>
      </c>
      <c r="N9" s="29" t="s">
        <v>33</v>
      </c>
    </row>
    <row r="10" customFormat="false" ht="14.25" hidden="false" customHeight="false" outlineLevel="0" collapsed="false">
      <c r="B10" s="19" t="s">
        <v>44</v>
      </c>
      <c r="C10" s="15" t="s">
        <v>45</v>
      </c>
      <c r="D10" s="20" t="n">
        <f aca="false">(11.23*100+12.26*2)/102</f>
        <v>11.2501960784314</v>
      </c>
      <c r="E10" s="21" t="n">
        <v>100</v>
      </c>
      <c r="F10" s="30" t="n">
        <f aca="false">D10*E10</f>
        <v>1125.01960784314</v>
      </c>
      <c r="G10" s="23" t="n">
        <v>35</v>
      </c>
      <c r="H10" s="31" t="n">
        <f aca="false">(G10-D10)*E10</f>
        <v>2374.98039215686</v>
      </c>
      <c r="I10" s="23" t="n">
        <v>7.96</v>
      </c>
      <c r="J10" s="26" t="n">
        <f aca="false">(I10-D10)/D10</f>
        <v>-0.292456776352482</v>
      </c>
      <c r="K10" s="24" t="n">
        <f aca="false">(I10-D10)*E10</f>
        <v>-329.019607843137</v>
      </c>
      <c r="L10" s="27" t="n">
        <v>-0.03045067</v>
      </c>
      <c r="M10" s="28" t="n">
        <f aca="false">(G10-I10)/I10</f>
        <v>3.39698492462312</v>
      </c>
      <c r="N10" s="29" t="s">
        <v>33</v>
      </c>
    </row>
    <row r="11" customFormat="false" ht="14.25" hidden="false" customHeight="false" outlineLevel="0" collapsed="false">
      <c r="B11" s="19" t="s">
        <v>46</v>
      </c>
      <c r="C11" s="15" t="s">
        <v>47</v>
      </c>
      <c r="D11" s="20" t="n">
        <v>68.4</v>
      </c>
      <c r="E11" s="21" t="n">
        <v>20</v>
      </c>
      <c r="F11" s="30" t="n">
        <f aca="false">D11*E11</f>
        <v>1368</v>
      </c>
      <c r="G11" s="23" t="n">
        <v>95</v>
      </c>
      <c r="H11" s="31" t="n">
        <f aca="false">(G11-D11)*E11</f>
        <v>532</v>
      </c>
      <c r="I11" s="23" t="n">
        <v>55.31</v>
      </c>
      <c r="J11" s="26" t="n">
        <f aca="false">(I11-D11)/D11</f>
        <v>-0.191374269005848</v>
      </c>
      <c r="K11" s="24" t="n">
        <f aca="false">(I11-D11)*E11</f>
        <v>-261.8</v>
      </c>
      <c r="L11" s="27" t="n">
        <v>-0.0025247864</v>
      </c>
      <c r="M11" s="28" t="n">
        <f aca="false">(G11-I11)/I11</f>
        <v>0.717591755559573</v>
      </c>
      <c r="N11" s="29" t="s">
        <v>33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7"/>
  <sheetViews>
    <sheetView showFormulas="false" showGridLines="false" showRowColHeaders="true" showZeros="true" rightToLeft="false" tabSelected="false" showOutlineSymbols="true" defaultGridColor="true" view="normal" topLeftCell="B1" colorId="64" zoomScale="120" zoomScaleNormal="120" zoomScalePageLayoutView="100" workbookViewId="0">
      <selection pane="topLeft" activeCell="B1" activeCellId="0" sqref="B1"/>
    </sheetView>
  </sheetViews>
  <sheetFormatPr defaultColWidth="8.8671875" defaultRowHeight="14.25" zeroHeight="false" outlineLevelRow="0" outlineLevelCol="0"/>
  <cols>
    <col collapsed="false" customWidth="true" hidden="false" outlineLevel="0" max="1" min="1" style="4" width="3"/>
    <col collapsed="false" customWidth="true" hidden="false" outlineLevel="0" max="2" min="2" style="4" width="33.26"/>
    <col collapsed="false" customWidth="true" hidden="false" outlineLevel="0" max="3" min="3" style="15" width="8.41"/>
    <col collapsed="false" customWidth="true" hidden="false" outlineLevel="0" max="4" min="4" style="15" width="10.85"/>
    <col collapsed="false" customWidth="true" hidden="false" outlineLevel="0" max="5" min="5" style="15" width="8.27"/>
    <col collapsed="false" customWidth="true" hidden="false" outlineLevel="0" max="6" min="6" style="15" width="14.92"/>
    <col collapsed="false" customWidth="true" hidden="false" outlineLevel="0" max="7" min="7" style="4" width="12.71"/>
    <col collapsed="false" customWidth="true" hidden="false" outlineLevel="0" max="8" min="8" style="4" width="14.92"/>
    <col collapsed="false" customWidth="true" hidden="false" outlineLevel="0" max="9" min="9" style="4" width="14.83"/>
    <col collapsed="false" customWidth="true" hidden="false" outlineLevel="0" max="10" min="10" style="4" width="12.71"/>
    <col collapsed="false" customWidth="true" hidden="false" outlineLevel="0" max="11" min="11" style="4" width="14.83"/>
    <col collapsed="false" customWidth="true" hidden="false" outlineLevel="0" max="13" min="12" style="4" width="12.71"/>
    <col collapsed="false" customWidth="false" hidden="false" outlineLevel="0" max="16384" min="14" style="1" width="8.87"/>
  </cols>
  <sheetData>
    <row r="1" customFormat="false" ht="15" hidden="false" customHeight="true" outlineLevel="0" collapsed="false">
      <c r="A1" s="32"/>
    </row>
    <row r="2" customFormat="false" ht="14.25" hidden="false" customHeight="false" outlineLevel="0" collapsed="false">
      <c r="B2" s="16" t="s">
        <v>17</v>
      </c>
      <c r="C2" s="17" t="s">
        <v>18</v>
      </c>
      <c r="D2" s="17" t="s">
        <v>19</v>
      </c>
      <c r="E2" s="18" t="s">
        <v>20</v>
      </c>
      <c r="F2" s="16" t="s">
        <v>21</v>
      </c>
      <c r="G2" s="17" t="s">
        <v>22</v>
      </c>
      <c r="H2" s="18" t="s">
        <v>23</v>
      </c>
      <c r="I2" s="16" t="s">
        <v>24</v>
      </c>
      <c r="J2" s="17" t="s">
        <v>25</v>
      </c>
      <c r="K2" s="18" t="s">
        <v>26</v>
      </c>
      <c r="L2" s="16" t="s">
        <v>27</v>
      </c>
      <c r="M2" s="18" t="s">
        <v>28</v>
      </c>
      <c r="N2" s="16" t="s">
        <v>29</v>
      </c>
    </row>
    <row r="3" customFormat="false" ht="14.25" hidden="false" customHeight="false" outlineLevel="0" collapsed="false">
      <c r="B3" s="19" t="s">
        <v>48</v>
      </c>
      <c r="C3" s="15" t="s">
        <v>49</v>
      </c>
      <c r="D3" s="20" t="n">
        <v>84.45</v>
      </c>
      <c r="E3" s="21" t="n">
        <v>100</v>
      </c>
      <c r="F3" s="22" t="n">
        <f aca="false">D3*E3</f>
        <v>8445</v>
      </c>
      <c r="G3" s="23" t="n">
        <v>120</v>
      </c>
      <c r="H3" s="24" t="n">
        <f aca="false">(G3-D3)*E3</f>
        <v>3555</v>
      </c>
      <c r="I3" s="25" t="n">
        <v>78.3</v>
      </c>
      <c r="J3" s="26" t="n">
        <f aca="false">(I3-D3)/D3</f>
        <v>-0.0728241563055063</v>
      </c>
      <c r="K3" s="24" t="n">
        <f aca="false">(I3-D3)*E3</f>
        <v>-615.000000000001</v>
      </c>
      <c r="L3" s="27" t="n">
        <v>-0.014474436</v>
      </c>
      <c r="M3" s="28" t="n">
        <f aca="false">(G3-I3)/I3</f>
        <v>0.532567049808429</v>
      </c>
      <c r="N3" s="33" t="s">
        <v>33</v>
      </c>
    </row>
    <row r="4" customFormat="false" ht="14.25" hidden="false" customHeight="false" outlineLevel="0" collapsed="false">
      <c r="B4" s="19" t="s">
        <v>50</v>
      </c>
      <c r="C4" s="15" t="s">
        <v>51</v>
      </c>
      <c r="D4" s="20" t="n">
        <v>101</v>
      </c>
      <c r="E4" s="21" t="n">
        <v>25</v>
      </c>
      <c r="F4" s="22" t="n">
        <f aca="false">D4*E4</f>
        <v>2525</v>
      </c>
      <c r="G4" s="23" t="n">
        <v>110</v>
      </c>
      <c r="H4" s="24" t="n">
        <f aca="false">(G4-D4)*E4</f>
        <v>225</v>
      </c>
      <c r="I4" s="25" t="n">
        <v>63.8025</v>
      </c>
      <c r="J4" s="26" t="n">
        <f aca="false">(I4-D4)/D4</f>
        <v>-0.368292079207921</v>
      </c>
      <c r="K4" s="24" t="n">
        <f aca="false">(I4-D4)*E4</f>
        <v>-929.9375</v>
      </c>
      <c r="L4" s="27" t="n">
        <v>-0.013871644</v>
      </c>
      <c r="M4" s="28" t="n">
        <f aca="false">(G4-I4)/I4</f>
        <v>0.724070373417969</v>
      </c>
      <c r="N4" s="33" t="s">
        <v>33</v>
      </c>
    </row>
    <row r="5" customFormat="false" ht="14.25" hidden="false" customHeight="false" outlineLevel="0" collapsed="false">
      <c r="N5" s="29"/>
    </row>
    <row r="6" customFormat="false" ht="14.25" hidden="false" customHeight="false" outlineLevel="0" collapsed="false">
      <c r="B6" s="19" t="s">
        <v>52</v>
      </c>
      <c r="C6" s="15" t="s">
        <v>53</v>
      </c>
      <c r="D6" s="20" t="n">
        <v>159.2</v>
      </c>
      <c r="E6" s="21" t="n">
        <v>20</v>
      </c>
      <c r="F6" s="22" t="n">
        <f aca="false">D6*E6</f>
        <v>3184</v>
      </c>
      <c r="G6" s="23" t="n">
        <v>218</v>
      </c>
      <c r="H6" s="24" t="n">
        <f aca="false">(G6-D6)*E6</f>
        <v>1176</v>
      </c>
      <c r="I6" s="25" t="n">
        <v>151.25</v>
      </c>
      <c r="J6" s="26" t="n">
        <f aca="false">(I6-D6)/D6</f>
        <v>-0.0499371859296482</v>
      </c>
      <c r="K6" s="24" t="n">
        <f aca="false">(I6-D6)*E6</f>
        <v>-159</v>
      </c>
      <c r="L6" s="27" t="n">
        <v>-0.065088384</v>
      </c>
      <c r="M6" s="28" t="n">
        <f aca="false">(G6-I6)/I6</f>
        <v>0.441322314049587</v>
      </c>
      <c r="N6" s="33" t="s">
        <v>33</v>
      </c>
    </row>
    <row r="7" customFormat="false" ht="14.25" hidden="false" customHeight="false" outlineLevel="0" collapsed="false">
      <c r="B7" s="19" t="s">
        <v>54</v>
      </c>
      <c r="C7" s="15" t="s">
        <v>55</v>
      </c>
      <c r="D7" s="20" t="n">
        <v>37.78</v>
      </c>
      <c r="E7" s="21" t="n">
        <v>150</v>
      </c>
      <c r="F7" s="22" t="n">
        <f aca="false">D7*E7</f>
        <v>5667</v>
      </c>
      <c r="G7" s="23" t="n">
        <v>48</v>
      </c>
      <c r="H7" s="24" t="n">
        <f aca="false">(G7-D7)*E7</f>
        <v>1533</v>
      </c>
      <c r="I7" s="25" t="n">
        <v>37.7</v>
      </c>
      <c r="J7" s="26" t="n">
        <f aca="false">(I7-D7)/D7</f>
        <v>-0.0021175224986765</v>
      </c>
      <c r="K7" s="24" t="n">
        <f aca="false">(I7-D7)*E7</f>
        <v>-11.9999999999997</v>
      </c>
      <c r="L7" s="27" t="n">
        <v>-0.015665757</v>
      </c>
      <c r="M7" s="28" t="n">
        <f aca="false">(G7-I7)/I7</f>
        <v>0.273209549071618</v>
      </c>
      <c r="N7" s="33" t="s">
        <v>33</v>
      </c>
    </row>
    <row r="8" customFormat="false" ht="14.25" hidden="false" customHeight="false" outlineLevel="0" collapsed="false">
      <c r="B8" s="19"/>
      <c r="D8" s="20"/>
      <c r="E8" s="21"/>
      <c r="F8" s="22"/>
      <c r="G8" s="23"/>
      <c r="H8" s="24"/>
      <c r="I8" s="25"/>
      <c r="J8" s="26"/>
      <c r="K8" s="24"/>
      <c r="L8" s="27"/>
      <c r="M8" s="28"/>
      <c r="N8" s="33"/>
    </row>
    <row r="9" customFormat="false" ht="14.25" hidden="false" customHeight="true" outlineLevel="0" collapsed="false">
      <c r="B9" s="19" t="s">
        <v>56</v>
      </c>
      <c r="C9" s="15" t="s">
        <v>57</v>
      </c>
      <c r="D9" s="34" t="n">
        <v>225</v>
      </c>
      <c r="E9" s="21" t="n">
        <v>1000</v>
      </c>
      <c r="F9" s="35" t="n">
        <f aca="false">D9*E9</f>
        <v>225000</v>
      </c>
      <c r="G9" s="36" t="n">
        <v>300</v>
      </c>
      <c r="H9" s="37" t="n">
        <f aca="false">(G9-D9)*E9</f>
        <v>75000</v>
      </c>
      <c r="I9" s="38" t="n">
        <v>231.6</v>
      </c>
      <c r="J9" s="26" t="n">
        <f aca="false">(I9-D9)/D9</f>
        <v>0.0293333333333333</v>
      </c>
      <c r="K9" s="39" t="n">
        <f aca="false">(I9-D9)*E9</f>
        <v>6599.99999999999</v>
      </c>
      <c r="L9" s="27" t="n">
        <v>-0.0094</v>
      </c>
      <c r="M9" s="28" t="n">
        <f aca="false">(G9-I9)/I9</f>
        <v>0.295336787564767</v>
      </c>
      <c r="N9" s="29" t="s">
        <v>58</v>
      </c>
    </row>
    <row r="10" customFormat="false" ht="14.25" hidden="false" customHeight="true" outlineLevel="0" collapsed="false">
      <c r="B10" s="19" t="s">
        <v>59</v>
      </c>
      <c r="C10" s="15" t="s">
        <v>60</v>
      </c>
      <c r="D10" s="34" t="n">
        <v>108.08</v>
      </c>
      <c r="E10" s="21" t="n">
        <v>1000</v>
      </c>
      <c r="F10" s="35" t="n">
        <f aca="false">D10*E10</f>
        <v>108080</v>
      </c>
      <c r="G10" s="36" t="n">
        <v>150</v>
      </c>
      <c r="H10" s="37" t="n">
        <f aca="false">(G10-D10)*E10</f>
        <v>41920</v>
      </c>
      <c r="I10" s="38" t="n">
        <v>125.07</v>
      </c>
      <c r="J10" s="26" t="n">
        <f aca="false">(I10-D10)/D10</f>
        <v>0.15719837157661</v>
      </c>
      <c r="K10" s="39" t="n">
        <f aca="false">(I10-D10)*E10</f>
        <v>16990</v>
      </c>
      <c r="L10" s="27" t="n">
        <v>-0.0033</v>
      </c>
      <c r="M10" s="28" t="n">
        <f aca="false">(G10-I10)/I10</f>
        <v>0.199328376109379</v>
      </c>
      <c r="N10" s="29" t="s">
        <v>58</v>
      </c>
    </row>
    <row r="11" customFormat="false" ht="14.25" hidden="false" customHeight="true" outlineLevel="0" collapsed="false">
      <c r="B11" s="19" t="s">
        <v>61</v>
      </c>
      <c r="C11" s="15" t="s">
        <v>62</v>
      </c>
      <c r="D11" s="34" t="n">
        <v>1.24</v>
      </c>
      <c r="E11" s="21" t="n">
        <v>100000</v>
      </c>
      <c r="F11" s="35" t="n">
        <f aca="false">D11*E11</f>
        <v>124000</v>
      </c>
      <c r="G11" s="36" t="n">
        <v>2.5</v>
      </c>
      <c r="H11" s="37" t="n">
        <f aca="false">(G11-D11)*E11</f>
        <v>126000</v>
      </c>
      <c r="I11" s="38" t="n">
        <v>1.396</v>
      </c>
      <c r="J11" s="26" t="n">
        <f aca="false">(I11-D11)/D11</f>
        <v>0.125806451612903</v>
      </c>
      <c r="K11" s="39" t="n">
        <f aca="false">(I11-D11)*E11</f>
        <v>15600</v>
      </c>
      <c r="L11" s="27" t="n">
        <v>0.0036</v>
      </c>
      <c r="M11" s="28" t="n">
        <f aca="false">(G11-I11)/I11</f>
        <v>0.790830945558739</v>
      </c>
      <c r="N11" s="29" t="s">
        <v>58</v>
      </c>
    </row>
    <row r="12" customFormat="false" ht="14.25" hidden="false" customHeight="true" outlineLevel="0" collapsed="false">
      <c r="B12" s="19" t="s">
        <v>63</v>
      </c>
      <c r="C12" s="15" t="s">
        <v>64</v>
      </c>
      <c r="D12" s="34" t="n">
        <v>2040</v>
      </c>
      <c r="E12" s="21" t="n">
        <v>50</v>
      </c>
      <c r="F12" s="35" t="n">
        <f aca="false">D12*E12</f>
        <v>102000</v>
      </c>
      <c r="G12" s="36" t="n">
        <v>3000</v>
      </c>
      <c r="H12" s="37" t="n">
        <f aca="false">(G12-D12)*E12</f>
        <v>48000</v>
      </c>
      <c r="I12" s="38" t="n">
        <v>2100.2</v>
      </c>
      <c r="J12" s="26" t="n">
        <f aca="false">(I12-D12)/D12</f>
        <v>0.0295098039215685</v>
      </c>
      <c r="K12" s="39" t="n">
        <f aca="false">(I12-D12)*E12</f>
        <v>3009.99999999999</v>
      </c>
      <c r="L12" s="27" t="n">
        <v>-0.0046</v>
      </c>
      <c r="M12" s="28" t="n">
        <f aca="false">(G12-I12)/I12</f>
        <v>0.42843538710599</v>
      </c>
      <c r="N12" s="29" t="s">
        <v>58</v>
      </c>
    </row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false" hidden="false" outlineLevel="0" max="16384" min="1" style="1" width="8.68"/>
  </cols>
  <sheetData>
    <row r="1" customFormat="false" ht="14.25" hidden="false" customHeight="true" outlineLevel="0" collapsed="false">
      <c r="A1" s="1" t="s">
        <v>65</v>
      </c>
      <c r="B1" s="40" t="s">
        <v>66</v>
      </c>
      <c r="C1" s="2" t="s">
        <v>67</v>
      </c>
      <c r="D1" s="5"/>
    </row>
    <row r="2" customFormat="false" ht="14.25" hidden="false" customHeight="true" outlineLevel="0" collapsed="false">
      <c r="A2" s="1" t="s">
        <v>68</v>
      </c>
      <c r="B2" s="40" t="s">
        <v>69</v>
      </c>
      <c r="C2" s="2" t="s">
        <v>70</v>
      </c>
      <c r="D2" s="5" t="s">
        <v>71</v>
      </c>
    </row>
    <row r="3" customFormat="false" ht="14.25" hidden="false" customHeight="true" outlineLevel="0" collapsed="false">
      <c r="A3" s="1" t="s">
        <v>72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LibreOffice/7.4.2.3$Linux_X86_64 LibreOffice_project/22949782292d40bc0751a2b0b2cf40927460a4f8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2021-01-28T16:51:02Z</dcterms:created>
  <dc:creator>openpyxl</dc:creator>
  <dc:description/>
  <dc:language>ru-RU</dc:language>
  <cp:lastModifiedBy/>
  <dcterms:modified xsi:type="dcterms:W3CDTF">2022-11-06T11:47:59Z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