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D790DE1-8A4E-45D1-B5EB-4B94D1683ADE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股票账户" sheetId="1" r:id="rId1"/>
    <sheet name="期货账户" sheetId="2" r:id="rId2"/>
    <sheet name="ETF" sheetId="3" r:id="rId3"/>
    <sheet name="场外收益互换" sheetId="4" r:id="rId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C2" i="3"/>
  <c r="D2" i="3"/>
  <c r="B2" i="2"/>
  <c r="D2" i="2"/>
</calcChain>
</file>

<file path=xl/sharedStrings.xml><?xml version="1.0" encoding="utf-8"?>
<sst xmlns="http://schemas.openxmlformats.org/spreadsheetml/2006/main" count="40" uniqueCount="30">
  <si>
    <t>股票代码</t>
    <phoneticPr fontId="1" type="noConversion"/>
  </si>
  <si>
    <t>持仓数量</t>
    <phoneticPr fontId="1" type="noConversion"/>
  </si>
  <si>
    <t>可用资金</t>
    <phoneticPr fontId="1" type="noConversion"/>
  </si>
  <si>
    <t>持仓市值</t>
    <phoneticPr fontId="1" type="noConversion"/>
  </si>
  <si>
    <t>占用保证金</t>
    <phoneticPr fontId="1" type="noConversion"/>
  </si>
  <si>
    <t>动态权益</t>
    <phoneticPr fontId="1" type="noConversion"/>
  </si>
  <si>
    <t>期货代码</t>
    <phoneticPr fontId="1" type="noConversion"/>
  </si>
  <si>
    <t>IC1809</t>
    <phoneticPr fontId="1" type="noConversion"/>
  </si>
  <si>
    <t>平均成本</t>
    <phoneticPr fontId="1" type="noConversion"/>
  </si>
  <si>
    <t>IF1809</t>
    <phoneticPr fontId="1" type="noConversion"/>
  </si>
  <si>
    <t>估结算</t>
    <phoneticPr fontId="1" type="noConversion"/>
  </si>
  <si>
    <t>收盘价</t>
    <phoneticPr fontId="1" type="noConversion"/>
  </si>
  <si>
    <t>金额</t>
    <phoneticPr fontId="1" type="noConversion"/>
  </si>
  <si>
    <t>融券利息</t>
    <phoneticPr fontId="1" type="noConversion"/>
  </si>
  <si>
    <t>总负债</t>
    <phoneticPr fontId="1" type="noConversion"/>
  </si>
  <si>
    <t>场外利息</t>
    <phoneticPr fontId="1" type="noConversion"/>
  </si>
  <si>
    <t>场外负债</t>
    <phoneticPr fontId="1" type="noConversion"/>
  </si>
  <si>
    <t>股票名称</t>
    <phoneticPr fontId="1" type="noConversion"/>
  </si>
  <si>
    <t>银江股份</t>
  </si>
  <si>
    <t>300041</t>
    <phoneticPr fontId="1" type="noConversion"/>
  </si>
  <si>
    <t>回天新材</t>
  </si>
  <si>
    <t>600072</t>
    <phoneticPr fontId="1" type="noConversion"/>
  </si>
  <si>
    <t>中船科技</t>
  </si>
  <si>
    <t>600104</t>
    <phoneticPr fontId="1" type="noConversion"/>
  </si>
  <si>
    <t>上汽集团</t>
  </si>
  <si>
    <t>000650</t>
    <phoneticPr fontId="1" type="noConversion"/>
  </si>
  <si>
    <t>仁和药业</t>
  </si>
  <si>
    <t>000667</t>
    <phoneticPr fontId="1" type="noConversion"/>
  </si>
  <si>
    <t>美好置业</t>
  </si>
  <si>
    <t>单位成本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</si>
</sst>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A5" sqref="A5"/>
    </sheetView>
  </sheetViews>
  <sheetFormatPr defaultRowHeight="14.25" x14ac:dyDescent="0.2"/>
  <sheetData>
    <row r="1" spans="1:5" x14ac:dyDescent="0.2">
      <c r="B1" t="s">
        <v>2</v>
      </c>
    </row>
    <row r="2" spans="1:5" x14ac:dyDescent="0.2">
      <c r="A2" t="s">
        <v>12</v>
      </c>
      <c r="B2">
        <v>100000</v>
      </c>
    </row>
    <row r="4" spans="1:5" x14ac:dyDescent="0.2">
      <c r="A4" t="s">
        <v>0</v>
      </c>
      <c r="B4" t="s">
        <v>17</v>
      </c>
      <c r="C4" t="s">
        <v>1</v>
      </c>
      <c r="D4" t="s">
        <v>29</v>
      </c>
      <c r="E4" t="s">
        <v>11</v>
      </c>
    </row>
    <row r="5" spans="1:5" x14ac:dyDescent="0.2">
      <c r="A5">
        <v>300020</v>
      </c>
      <c r="B5" t="s">
        <v>18</v>
      </c>
      <c r="C5">
        <v>32600</v>
      </c>
      <c r="D5">
        <v>5.98</v>
      </c>
      <c r="E5">
        <v>6.03</v>
      </c>
    </row>
    <row r="6" spans="1:5" x14ac:dyDescent="0.2">
      <c r="A6" t="s">
        <v>19</v>
      </c>
      <c r="B6" t="s">
        <v>20</v>
      </c>
      <c r="C6">
        <v>16600</v>
      </c>
      <c r="D6">
        <v>6.7</v>
      </c>
      <c r="E6">
        <v>6.72</v>
      </c>
    </row>
    <row r="7" spans="1:5" x14ac:dyDescent="0.2">
      <c r="A7" t="s">
        <v>21</v>
      </c>
      <c r="B7" t="s">
        <v>22</v>
      </c>
      <c r="C7">
        <v>4100</v>
      </c>
      <c r="D7">
        <v>6.87</v>
      </c>
      <c r="E7">
        <v>6.94</v>
      </c>
    </row>
    <row r="8" spans="1:5" x14ac:dyDescent="0.2">
      <c r="A8" t="s">
        <v>23</v>
      </c>
      <c r="B8" t="s">
        <v>24</v>
      </c>
      <c r="C8">
        <v>2100</v>
      </c>
      <c r="D8">
        <v>28.01</v>
      </c>
      <c r="E8">
        <v>27.42</v>
      </c>
    </row>
    <row r="9" spans="1:5" x14ac:dyDescent="0.2">
      <c r="A9" t="s">
        <v>25</v>
      </c>
      <c r="B9" t="s">
        <v>26</v>
      </c>
      <c r="C9">
        <v>10400</v>
      </c>
      <c r="D9">
        <v>6.89</v>
      </c>
      <c r="E9">
        <v>6.86</v>
      </c>
    </row>
    <row r="10" spans="1:5" x14ac:dyDescent="0.2">
      <c r="A10" t="s">
        <v>27</v>
      </c>
      <c r="B10" t="s">
        <v>28</v>
      </c>
      <c r="C10">
        <v>55800</v>
      </c>
      <c r="D10">
        <v>2.1800000000000002</v>
      </c>
      <c r="E10">
        <v>2.2200000000000002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E1A9-3519-46DC-B393-F10C574AB6C2}">
  <dimension ref="A1:E6"/>
  <sheetViews>
    <sheetView tabSelected="1" workbookViewId="0">
      <selection sqref="A1:E6"/>
    </sheetView>
  </sheetViews>
  <sheetFormatPr defaultRowHeight="14.25" x14ac:dyDescent="0.2"/>
  <cols>
    <col min="1" max="1" width="9.5" bestFit="1" customWidth="1"/>
    <col min="2" max="2" width="11.625" bestFit="1" customWidth="1"/>
    <col min="4" max="4" width="10.5" bestFit="1" customWidth="1"/>
  </cols>
  <sheetData>
    <row r="1" spans="1:5" x14ac:dyDescent="0.2">
      <c r="B1" t="s">
        <v>4</v>
      </c>
      <c r="C1" t="s">
        <v>2</v>
      </c>
      <c r="D1" t="s">
        <v>5</v>
      </c>
    </row>
    <row r="2" spans="1:5" x14ac:dyDescent="0.2">
      <c r="A2" t="s">
        <v>12</v>
      </c>
      <c r="B2">
        <f>(E5*B5*200+E6*B6*300)*0.33</f>
        <v>1257471.6000000001</v>
      </c>
      <c r="C2">
        <v>210000</v>
      </c>
      <c r="D2">
        <f>B2+C2</f>
        <v>1467471.6</v>
      </c>
    </row>
    <row r="4" spans="1:5" x14ac:dyDescent="0.2">
      <c r="A4" t="s">
        <v>6</v>
      </c>
      <c r="B4" t="s">
        <v>1</v>
      </c>
      <c r="C4" t="s">
        <v>8</v>
      </c>
      <c r="D4" t="s">
        <v>11</v>
      </c>
      <c r="E4" t="s">
        <v>10</v>
      </c>
    </row>
    <row r="5" spans="1:5" x14ac:dyDescent="0.2">
      <c r="A5" t="s">
        <v>7</v>
      </c>
      <c r="B5">
        <v>2</v>
      </c>
      <c r="C5">
        <v>5300.2</v>
      </c>
      <c r="D5">
        <v>5200.8</v>
      </c>
      <c r="E5">
        <v>5198.2</v>
      </c>
    </row>
    <row r="6" spans="1:5" x14ac:dyDescent="0.2">
      <c r="A6" t="s">
        <v>9</v>
      </c>
      <c r="B6">
        <v>2</v>
      </c>
      <c r="C6">
        <v>2983.4</v>
      </c>
      <c r="D6">
        <v>2886.2</v>
      </c>
      <c r="E6">
        <v>2885.4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E718-49C2-4684-B3B2-CFD2C6AEC46F}">
  <dimension ref="A1:D5"/>
  <sheetViews>
    <sheetView topLeftCell="A2" workbookViewId="0">
      <selection activeCell="C31" sqref="C30:C31"/>
    </sheetView>
  </sheetViews>
  <sheetFormatPr defaultRowHeight="14.25" x14ac:dyDescent="0.2"/>
  <cols>
    <col min="2" max="2" width="11.625" bestFit="1" customWidth="1"/>
    <col min="3" max="3" width="9.5" bestFit="1" customWidth="1"/>
    <col min="4" max="4" width="10.5" bestFit="1" customWidth="1"/>
  </cols>
  <sheetData>
    <row r="1" spans="1:4" x14ac:dyDescent="0.2">
      <c r="B1" t="s">
        <v>13</v>
      </c>
      <c r="C1" t="s">
        <v>3</v>
      </c>
      <c r="D1" t="s">
        <v>14</v>
      </c>
    </row>
    <row r="2" spans="1:4" x14ac:dyDescent="0.2">
      <c r="A2" t="s">
        <v>12</v>
      </c>
      <c r="B2">
        <v>15500</v>
      </c>
      <c r="C2">
        <f>B5*C5</f>
        <v>1120000</v>
      </c>
      <c r="D2">
        <f>B2+C2</f>
        <v>1135500</v>
      </c>
    </row>
    <row r="4" spans="1:4" x14ac:dyDescent="0.2">
      <c r="A4" t="s">
        <v>0</v>
      </c>
      <c r="B4" t="s">
        <v>1</v>
      </c>
      <c r="C4" t="s">
        <v>11</v>
      </c>
    </row>
    <row r="5" spans="1:4" x14ac:dyDescent="0.2">
      <c r="A5">
        <v>510500</v>
      </c>
      <c r="B5">
        <v>200000</v>
      </c>
      <c r="C5">
        <v>5.6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2F6C-1BA8-4BC2-B730-3898AE7EBE8F}">
  <dimension ref="A1:D2"/>
  <sheetViews>
    <sheetView workbookViewId="0">
      <selection activeCell="F21" sqref="F21"/>
    </sheetView>
  </sheetViews>
  <sheetFormatPr defaultRowHeight="14.25" x14ac:dyDescent="0.2"/>
  <cols>
    <col min="1" max="2" width="9.5" bestFit="1" customWidth="1"/>
  </cols>
  <sheetData>
    <row r="1" spans="1:4" x14ac:dyDescent="0.2">
      <c r="B1" t="s">
        <v>15</v>
      </c>
      <c r="C1" t="s">
        <v>16</v>
      </c>
      <c r="D1" t="s">
        <v>14</v>
      </c>
    </row>
    <row r="2" spans="1:4" x14ac:dyDescent="0.2">
      <c r="A2" t="s">
        <v>12</v>
      </c>
      <c r="B2">
        <v>15500</v>
      </c>
      <c r="C2">
        <v>200000</v>
      </c>
      <c r="D2">
        <f>B2+C2</f>
        <v>215500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股票账户</vt:lpstr>
      <vt:lpstr>期货账户</vt:lpstr>
      <vt:lpstr>ETF</vt:lpstr>
      <vt:lpstr>场外收益互换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2019-01-21T10:23:40Z</dcterms:modified>
</cp:coreProperties>
</file>