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5"/>
  </bookViews>
  <sheets>
    <sheet name="신성조의 CPU+쿨러+보드 가성비 비교표" sheetId="1" r:id="rId1"/>
  </sheets>
  <calcPr calcId="145621"/>
</workbook>
</file>

<file path=xl/calcChain.xml><?xml version="1.0" encoding="utf-8"?>
<calcChain xmlns="http://schemas.openxmlformats.org/spreadsheetml/2006/main">
  <c r="K50" i="1" l="1"/>
  <c r="K43" i="1"/>
  <c r="K15" i="1"/>
  <c r="K66" i="1"/>
  <c r="Z66" i="1" s="1"/>
  <c r="L66" i="1"/>
  <c r="P66" i="1"/>
  <c r="T66" i="1"/>
  <c r="X66" i="1"/>
  <c r="K75" i="1" l="1"/>
  <c r="K74" i="1"/>
  <c r="K72" i="1"/>
  <c r="K69" i="1"/>
  <c r="K65" i="1"/>
  <c r="K64" i="1"/>
  <c r="K38" i="1" l="1"/>
  <c r="J38" i="1"/>
  <c r="L38" i="1"/>
  <c r="X38" i="1"/>
  <c r="P38" i="1"/>
  <c r="T38" i="1"/>
  <c r="R38" i="1" l="1"/>
  <c r="N38" i="1"/>
  <c r="V38" i="1"/>
  <c r="Z38" i="1"/>
  <c r="J58" i="1"/>
  <c r="K58" i="1"/>
  <c r="L58" i="1"/>
  <c r="P58" i="1"/>
  <c r="T58" i="1"/>
  <c r="X58" i="1"/>
  <c r="V58" i="1" l="1"/>
  <c r="N58" i="1"/>
  <c r="R58" i="1"/>
  <c r="Z58" i="1"/>
  <c r="K48" i="1"/>
  <c r="K45" i="1"/>
  <c r="K44" i="1"/>
  <c r="K49" i="1"/>
  <c r="K42" i="1"/>
  <c r="K21" i="1"/>
  <c r="K16" i="1" l="1"/>
  <c r="K17" i="1"/>
  <c r="K99" i="1" l="1"/>
  <c r="K98" i="1"/>
  <c r="K97" i="1"/>
  <c r="K96" i="1"/>
  <c r="K95" i="1"/>
  <c r="K94" i="1"/>
  <c r="K93" i="1"/>
  <c r="K92" i="1"/>
  <c r="K91" i="1"/>
  <c r="K90" i="1"/>
  <c r="K89" i="1"/>
  <c r="K87" i="1"/>
  <c r="K86" i="1"/>
  <c r="K85" i="1"/>
  <c r="K84" i="1"/>
  <c r="K79" i="1"/>
  <c r="K77" i="1"/>
  <c r="K76" i="1"/>
  <c r="K73" i="1"/>
  <c r="K68" i="1"/>
  <c r="K67" i="1"/>
  <c r="K63" i="1"/>
  <c r="K62" i="1"/>
  <c r="K61" i="1"/>
  <c r="K60" i="1"/>
  <c r="K59" i="1"/>
  <c r="K56" i="1"/>
  <c r="K55" i="1"/>
  <c r="K54" i="1"/>
  <c r="K53" i="1"/>
  <c r="K52" i="1"/>
  <c r="K51" i="1"/>
  <c r="K47" i="1"/>
  <c r="K46" i="1"/>
  <c r="K41" i="1"/>
  <c r="K40" i="1"/>
  <c r="K39" i="1"/>
  <c r="K37" i="1"/>
  <c r="K36" i="1"/>
  <c r="K35" i="1"/>
  <c r="K34" i="1"/>
  <c r="K32" i="1"/>
  <c r="K31" i="1"/>
  <c r="K23" i="1"/>
  <c r="K22" i="1"/>
  <c r="K30" i="1"/>
  <c r="K29" i="1"/>
  <c r="K28" i="1"/>
  <c r="K27" i="1"/>
  <c r="K26" i="1"/>
  <c r="K24" i="1"/>
  <c r="K20" i="1"/>
  <c r="K19" i="1"/>
  <c r="K18" i="1"/>
  <c r="K14" i="1"/>
  <c r="K13" i="1"/>
  <c r="K12" i="1"/>
  <c r="K11" i="1"/>
  <c r="K10" i="1"/>
  <c r="K9" i="1"/>
  <c r="K8" i="1"/>
  <c r="K7" i="1"/>
  <c r="K6" i="1"/>
  <c r="K5" i="1"/>
  <c r="J89" i="1"/>
  <c r="J75" i="1"/>
  <c r="J74" i="1"/>
  <c r="J73" i="1"/>
  <c r="J72" i="1"/>
  <c r="J69" i="1"/>
  <c r="J65" i="1"/>
  <c r="J64" i="1"/>
  <c r="J61" i="1"/>
  <c r="J60" i="1"/>
  <c r="J59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X6" i="1" l="1"/>
  <c r="T6" i="1"/>
  <c r="P6" i="1"/>
  <c r="L6" i="1"/>
  <c r="Z6" i="1" l="1"/>
  <c r="V6" i="1"/>
  <c r="R6" i="1"/>
  <c r="N6" i="1"/>
  <c r="L59" i="1"/>
  <c r="P59" i="1"/>
  <c r="T59" i="1"/>
  <c r="X59" i="1"/>
  <c r="V60" i="1"/>
  <c r="L60" i="1"/>
  <c r="P60" i="1"/>
  <c r="T60" i="1"/>
  <c r="X60" i="1"/>
  <c r="L61" i="1"/>
  <c r="P61" i="1"/>
  <c r="T61" i="1"/>
  <c r="X61" i="1"/>
  <c r="N62" i="1"/>
  <c r="L62" i="1"/>
  <c r="P62" i="1"/>
  <c r="T62" i="1"/>
  <c r="X62" i="1"/>
  <c r="R63" i="1"/>
  <c r="L63" i="1"/>
  <c r="P63" i="1"/>
  <c r="T63" i="1"/>
  <c r="X63" i="1"/>
  <c r="L64" i="1"/>
  <c r="P64" i="1"/>
  <c r="T64" i="1"/>
  <c r="X64" i="1"/>
  <c r="L65" i="1"/>
  <c r="P65" i="1"/>
  <c r="T65" i="1"/>
  <c r="X65" i="1"/>
  <c r="L67" i="1"/>
  <c r="N67" i="1"/>
  <c r="P67" i="1"/>
  <c r="R67" i="1"/>
  <c r="T67" i="1"/>
  <c r="V67" i="1"/>
  <c r="X67" i="1"/>
  <c r="Z67" i="1"/>
  <c r="L68" i="1"/>
  <c r="N68" i="1"/>
  <c r="P68" i="1"/>
  <c r="R68" i="1"/>
  <c r="T68" i="1"/>
  <c r="V68" i="1"/>
  <c r="X68" i="1"/>
  <c r="Z68" i="1"/>
  <c r="L69" i="1"/>
  <c r="P69" i="1"/>
  <c r="T69" i="1"/>
  <c r="X69" i="1"/>
  <c r="L72" i="1"/>
  <c r="P72" i="1"/>
  <c r="T72" i="1"/>
  <c r="X72" i="1"/>
  <c r="L73" i="1"/>
  <c r="P73" i="1"/>
  <c r="T73" i="1"/>
  <c r="X73" i="1"/>
  <c r="N74" i="1"/>
  <c r="L74" i="1"/>
  <c r="P74" i="1"/>
  <c r="T74" i="1"/>
  <c r="X74" i="1"/>
  <c r="L75" i="1"/>
  <c r="P75" i="1"/>
  <c r="T75" i="1"/>
  <c r="X75" i="1"/>
  <c r="R76" i="1"/>
  <c r="L76" i="1"/>
  <c r="P76" i="1"/>
  <c r="T76" i="1"/>
  <c r="X76" i="1"/>
  <c r="R77" i="1"/>
  <c r="L77" i="1"/>
  <c r="P77" i="1"/>
  <c r="T77" i="1"/>
  <c r="X77" i="1"/>
  <c r="N79" i="1"/>
  <c r="L79" i="1"/>
  <c r="P79" i="1"/>
  <c r="R79" i="1"/>
  <c r="T79" i="1"/>
  <c r="X79" i="1"/>
  <c r="V84" i="1"/>
  <c r="L84" i="1"/>
  <c r="N84" i="1"/>
  <c r="P84" i="1"/>
  <c r="T84" i="1"/>
  <c r="X84" i="1"/>
  <c r="R85" i="1"/>
  <c r="L85" i="1"/>
  <c r="P85" i="1"/>
  <c r="T85" i="1"/>
  <c r="X85" i="1"/>
  <c r="V86" i="1"/>
  <c r="L86" i="1"/>
  <c r="N86" i="1"/>
  <c r="P86" i="1"/>
  <c r="T86" i="1"/>
  <c r="X86" i="1"/>
  <c r="Y66" i="1" l="1"/>
  <c r="U66" i="1"/>
  <c r="Q66" i="1"/>
  <c r="M66" i="1"/>
  <c r="Y73" i="1"/>
  <c r="Y77" i="1"/>
  <c r="Y58" i="1"/>
  <c r="Y59" i="1"/>
  <c r="Q58" i="1"/>
  <c r="M58" i="1"/>
  <c r="Y72" i="1"/>
  <c r="Y61" i="1"/>
  <c r="Y76" i="1"/>
  <c r="U58" i="1"/>
  <c r="Y65" i="1"/>
  <c r="Y69" i="1"/>
  <c r="Y63" i="1"/>
  <c r="Y62" i="1"/>
  <c r="Y60" i="1"/>
  <c r="Y74" i="1"/>
  <c r="Y68" i="1"/>
  <c r="Y67" i="1"/>
  <c r="Y75" i="1"/>
  <c r="Y64" i="1"/>
  <c r="V59" i="1"/>
  <c r="R65" i="1"/>
  <c r="Z76" i="1"/>
  <c r="V79" i="1"/>
  <c r="Z74" i="1"/>
  <c r="N72" i="1"/>
  <c r="N64" i="1"/>
  <c r="N77" i="1"/>
  <c r="M59" i="1"/>
  <c r="R61" i="1"/>
  <c r="M69" i="1"/>
  <c r="V75" i="1"/>
  <c r="V76" i="1"/>
  <c r="M73" i="1"/>
  <c r="V74" i="1"/>
  <c r="R60" i="1"/>
  <c r="R64" i="1"/>
  <c r="Q72" i="1"/>
  <c r="R70" i="1"/>
  <c r="Z77" i="1"/>
  <c r="N76" i="1"/>
  <c r="N60" i="1"/>
  <c r="M75" i="1"/>
  <c r="R86" i="1"/>
  <c r="Q76" i="1"/>
  <c r="V70" i="1"/>
  <c r="N63" i="1"/>
  <c r="Q60" i="1"/>
  <c r="R69" i="1"/>
  <c r="R74" i="1"/>
  <c r="R73" i="1"/>
  <c r="Q61" i="1"/>
  <c r="N70" i="1"/>
  <c r="M61" i="1"/>
  <c r="Z72" i="1"/>
  <c r="Z62" i="1"/>
  <c r="V72" i="1"/>
  <c r="Z65" i="1"/>
  <c r="M64" i="1"/>
  <c r="V62" i="1"/>
  <c r="Z86" i="1"/>
  <c r="R72" i="1"/>
  <c r="V64" i="1"/>
  <c r="R62" i="1"/>
  <c r="Z60" i="1"/>
  <c r="V65" i="1"/>
  <c r="Z63" i="1"/>
  <c r="Z84" i="1"/>
  <c r="N65" i="1"/>
  <c r="M72" i="1"/>
  <c r="U63" i="1"/>
  <c r="U64" i="1"/>
  <c r="Q68" i="1"/>
  <c r="Q73" i="1"/>
  <c r="Q62" i="1"/>
  <c r="Q69" i="1"/>
  <c r="Q74" i="1"/>
  <c r="Q77" i="1"/>
  <c r="Q67" i="1"/>
  <c r="Q59" i="1"/>
  <c r="Q75" i="1"/>
  <c r="Z85" i="1"/>
  <c r="N85" i="1"/>
  <c r="U74" i="1"/>
  <c r="U72" i="1"/>
  <c r="U68" i="1"/>
  <c r="M67" i="1"/>
  <c r="Q65" i="1"/>
  <c r="Q63" i="1"/>
  <c r="U60" i="1"/>
  <c r="R84" i="1"/>
  <c r="U76" i="1"/>
  <c r="Z75" i="1"/>
  <c r="N75" i="1"/>
  <c r="Z73" i="1"/>
  <c r="N73" i="1"/>
  <c r="Z69" i="1"/>
  <c r="N69" i="1"/>
  <c r="U62" i="1"/>
  <c r="Z61" i="1"/>
  <c r="N61" i="1"/>
  <c r="Z59" i="1"/>
  <c r="N59" i="1"/>
  <c r="V85" i="1"/>
  <c r="V61" i="1"/>
  <c r="U75" i="1"/>
  <c r="U73" i="1"/>
  <c r="Q64" i="1"/>
  <c r="U61" i="1"/>
  <c r="U59" i="1"/>
  <c r="M63" i="1"/>
  <c r="V73" i="1"/>
  <c r="V69" i="1"/>
  <c r="U69" i="1"/>
  <c r="V77" i="1"/>
  <c r="V63" i="1"/>
  <c r="M74" i="1"/>
  <c r="U65" i="1"/>
  <c r="M60" i="1"/>
  <c r="M77" i="1"/>
  <c r="U67" i="1"/>
  <c r="R75" i="1"/>
  <c r="M62" i="1"/>
  <c r="R59" i="1"/>
  <c r="M68" i="1"/>
  <c r="M76" i="1"/>
  <c r="Z79" i="1"/>
  <c r="M65" i="1"/>
  <c r="U77" i="1"/>
  <c r="Z64" i="1"/>
  <c r="V7" i="1"/>
  <c r="R7" i="1"/>
  <c r="N7" i="1"/>
  <c r="Z87" i="1"/>
  <c r="Z89" i="1"/>
  <c r="Z90" i="1"/>
  <c r="Z91" i="1"/>
  <c r="Z92" i="1"/>
  <c r="Z93" i="1"/>
  <c r="Z94" i="1"/>
  <c r="Z95" i="1"/>
  <c r="Z96" i="1"/>
  <c r="Z97" i="1"/>
  <c r="Z98" i="1"/>
  <c r="Z99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34" i="1"/>
  <c r="X87" i="1"/>
  <c r="X89" i="1"/>
  <c r="X90" i="1"/>
  <c r="X91" i="1"/>
  <c r="X92" i="1"/>
  <c r="X93" i="1"/>
  <c r="X94" i="1"/>
  <c r="X95" i="1"/>
  <c r="X96" i="1"/>
  <c r="X97" i="1"/>
  <c r="X98" i="1"/>
  <c r="X99" i="1"/>
  <c r="X35" i="1"/>
  <c r="X36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34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5" i="1"/>
  <c r="T7" i="1"/>
  <c r="T8" i="1"/>
  <c r="P7" i="1"/>
  <c r="P8" i="1"/>
  <c r="L7" i="1"/>
  <c r="L8" i="1"/>
  <c r="AA66" i="1" l="1"/>
  <c r="AA64" i="1"/>
  <c r="Y38" i="1"/>
  <c r="AA38" i="1"/>
  <c r="AA67" i="1"/>
  <c r="AA68" i="1"/>
  <c r="AA65" i="1"/>
  <c r="AA61" i="1"/>
  <c r="W58" i="1"/>
  <c r="AA75" i="1"/>
  <c r="AA59" i="1"/>
  <c r="AA58" i="1"/>
  <c r="AA69" i="1"/>
  <c r="AA60" i="1"/>
  <c r="O58" i="1"/>
  <c r="AA72" i="1"/>
  <c r="AA74" i="1"/>
  <c r="AA73" i="1"/>
  <c r="AA77" i="1"/>
  <c r="S58" i="1"/>
  <c r="AA76" i="1"/>
  <c r="AA62" i="1"/>
  <c r="AA63" i="1"/>
  <c r="AA6" i="1"/>
  <c r="Y6" i="1"/>
  <c r="W70" i="1"/>
  <c r="S75" i="1"/>
  <c r="W77" i="1"/>
  <c r="O76" i="1"/>
  <c r="Y86" i="1"/>
  <c r="Y84" i="1"/>
  <c r="Y79" i="1"/>
  <c r="W62" i="1"/>
  <c r="Y85" i="1"/>
  <c r="S73" i="1"/>
  <c r="S63" i="1"/>
  <c r="S61" i="1"/>
  <c r="W63" i="1"/>
  <c r="O69" i="1"/>
  <c r="W64" i="1"/>
  <c r="W68" i="1"/>
  <c r="W76" i="1"/>
  <c r="W75" i="1"/>
  <c r="AA79" i="1"/>
  <c r="AA84" i="1"/>
  <c r="AA86" i="1"/>
  <c r="S67" i="1"/>
  <c r="S65" i="1"/>
  <c r="S77" i="1"/>
  <c r="W61" i="1"/>
  <c r="O73" i="1"/>
  <c r="W72" i="1"/>
  <c r="W74" i="1"/>
  <c r="O67" i="1"/>
  <c r="O75" i="1"/>
  <c r="W65" i="1"/>
  <c r="W69" i="1"/>
  <c r="O77" i="1"/>
  <c r="O65" i="1"/>
  <c r="O74" i="1"/>
  <c r="O60" i="1"/>
  <c r="O68" i="1"/>
  <c r="O70" i="1"/>
  <c r="O72" i="1"/>
  <c r="O59" i="1"/>
  <c r="O63" i="1"/>
  <c r="S69" i="1"/>
  <c r="S64" i="1"/>
  <c r="W73" i="1"/>
  <c r="W60" i="1"/>
  <c r="W67" i="1"/>
  <c r="S68" i="1"/>
  <c r="S74" i="1"/>
  <c r="S59" i="1"/>
  <c r="S62" i="1"/>
  <c r="S60" i="1"/>
  <c r="S76" i="1"/>
  <c r="S70" i="1"/>
  <c r="S72" i="1"/>
  <c r="O61" i="1"/>
  <c r="AA85" i="1"/>
  <c r="O62" i="1"/>
  <c r="O64" i="1"/>
  <c r="W59" i="1"/>
  <c r="Y8" i="1"/>
  <c r="Y7" i="1"/>
  <c r="AA7" i="1"/>
  <c r="AA8" i="1"/>
  <c r="T92" i="1"/>
  <c r="P92" i="1"/>
  <c r="N92" i="1"/>
  <c r="R92" i="1"/>
  <c r="V92" i="1"/>
  <c r="L92" i="1"/>
  <c r="Y92" i="1" l="1"/>
  <c r="AA92" i="1"/>
  <c r="AA87" i="1"/>
  <c r="AA89" i="1"/>
  <c r="AA90" i="1"/>
  <c r="AA91" i="1"/>
  <c r="AA93" i="1"/>
  <c r="AA94" i="1"/>
  <c r="AA95" i="1"/>
  <c r="AA96" i="1"/>
  <c r="AA97" i="1"/>
  <c r="AA98" i="1"/>
  <c r="AA99" i="1"/>
  <c r="Y87" i="1"/>
  <c r="Y89" i="1"/>
  <c r="Y90" i="1"/>
  <c r="Y91" i="1"/>
  <c r="Y93" i="1"/>
  <c r="Y94" i="1"/>
  <c r="Y95" i="1"/>
  <c r="Y96" i="1"/>
  <c r="Y97" i="1"/>
  <c r="Y98" i="1"/>
  <c r="Y99" i="1"/>
  <c r="V87" i="1"/>
  <c r="V89" i="1"/>
  <c r="V90" i="1"/>
  <c r="V91" i="1"/>
  <c r="V93" i="1"/>
  <c r="V94" i="1"/>
  <c r="V95" i="1"/>
  <c r="V96" i="1"/>
  <c r="V97" i="1"/>
  <c r="V98" i="1"/>
  <c r="V99" i="1"/>
  <c r="T87" i="1"/>
  <c r="T89" i="1"/>
  <c r="T90" i="1"/>
  <c r="T91" i="1"/>
  <c r="T93" i="1"/>
  <c r="T94" i="1"/>
  <c r="T95" i="1"/>
  <c r="T96" i="1"/>
  <c r="T97" i="1"/>
  <c r="T98" i="1"/>
  <c r="T99" i="1"/>
  <c r="R87" i="1"/>
  <c r="R89" i="1"/>
  <c r="R90" i="1"/>
  <c r="R91" i="1"/>
  <c r="R93" i="1"/>
  <c r="R94" i="1"/>
  <c r="R95" i="1"/>
  <c r="R96" i="1"/>
  <c r="R97" i="1"/>
  <c r="R98" i="1"/>
  <c r="R99" i="1"/>
  <c r="P87" i="1"/>
  <c r="P89" i="1"/>
  <c r="P90" i="1"/>
  <c r="P91" i="1"/>
  <c r="P93" i="1"/>
  <c r="P94" i="1"/>
  <c r="P95" i="1"/>
  <c r="P96" i="1"/>
  <c r="P97" i="1"/>
  <c r="P98" i="1"/>
  <c r="P99" i="1"/>
  <c r="N87" i="1"/>
  <c r="N89" i="1"/>
  <c r="N90" i="1"/>
  <c r="N91" i="1"/>
  <c r="N93" i="1"/>
  <c r="N94" i="1"/>
  <c r="N95" i="1"/>
  <c r="N96" i="1"/>
  <c r="N97" i="1"/>
  <c r="N98" i="1"/>
  <c r="N99" i="1"/>
  <c r="L87" i="1"/>
  <c r="L89" i="1"/>
  <c r="L90" i="1"/>
  <c r="L91" i="1"/>
  <c r="L93" i="1"/>
  <c r="L94" i="1"/>
  <c r="L95" i="1"/>
  <c r="L96" i="1"/>
  <c r="L97" i="1"/>
  <c r="L98" i="1"/>
  <c r="L99" i="1"/>
  <c r="M84" i="1" l="1"/>
  <c r="M85" i="1"/>
  <c r="M79" i="1"/>
  <c r="M86" i="1"/>
  <c r="O79" i="1"/>
  <c r="O86" i="1"/>
  <c r="O84" i="1"/>
  <c r="O85" i="1"/>
  <c r="U79" i="1"/>
  <c r="U85" i="1"/>
  <c r="U84" i="1"/>
  <c r="U86" i="1"/>
  <c r="W85" i="1"/>
  <c r="W79" i="1"/>
  <c r="W84" i="1"/>
  <c r="W86" i="1"/>
  <c r="Q86" i="1"/>
  <c r="Q85" i="1"/>
  <c r="Q84" i="1"/>
  <c r="Q79" i="1"/>
  <c r="S85" i="1"/>
  <c r="S86" i="1"/>
  <c r="S79" i="1"/>
  <c r="S84" i="1"/>
  <c r="U92" i="1"/>
  <c r="W92" i="1"/>
  <c r="S92" i="1"/>
  <c r="M92" i="1"/>
  <c r="O92" i="1"/>
  <c r="Q92" i="1"/>
  <c r="S94" i="1"/>
  <c r="U98" i="1"/>
  <c r="U96" i="1"/>
  <c r="U87" i="1"/>
  <c r="U90" i="1"/>
  <c r="O97" i="1"/>
  <c r="U95" i="1"/>
  <c r="O95" i="1"/>
  <c r="O94" i="1"/>
  <c r="Q96" i="1"/>
  <c r="S96" i="1"/>
  <c r="W95" i="1"/>
  <c r="S97" i="1"/>
  <c r="S91" i="1"/>
  <c r="S90" i="1"/>
  <c r="O90" i="1"/>
  <c r="Q95" i="1"/>
  <c r="Q94" i="1"/>
  <c r="S98" i="1"/>
  <c r="U89" i="1"/>
  <c r="W94" i="1"/>
  <c r="W93" i="1"/>
  <c r="Q91" i="1"/>
  <c r="W91" i="1"/>
  <c r="Q93" i="1"/>
  <c r="M96" i="1"/>
  <c r="M95" i="1"/>
  <c r="Q90" i="1"/>
  <c r="S95" i="1"/>
  <c r="U99" i="1"/>
  <c r="W90" i="1"/>
  <c r="Q89" i="1"/>
  <c r="W89" i="1"/>
  <c r="M94" i="1"/>
  <c r="M93" i="1"/>
  <c r="O96" i="1"/>
  <c r="Q87" i="1"/>
  <c r="S93" i="1"/>
  <c r="U97" i="1"/>
  <c r="W87" i="1"/>
  <c r="M91" i="1"/>
  <c r="O93" i="1"/>
  <c r="Q98" i="1"/>
  <c r="S89" i="1"/>
  <c r="U94" i="1"/>
  <c r="W98" i="1"/>
  <c r="O91" i="1"/>
  <c r="Q97" i="1"/>
  <c r="S87" i="1"/>
  <c r="U93" i="1"/>
  <c r="W97" i="1"/>
  <c r="Q99" i="1"/>
  <c r="W99" i="1"/>
  <c r="U91" i="1"/>
  <c r="W96" i="1"/>
  <c r="S99" i="1"/>
  <c r="O89" i="1"/>
  <c r="O99" i="1"/>
  <c r="O98" i="1"/>
  <c r="O87" i="1"/>
  <c r="M90" i="1"/>
  <c r="M87" i="1"/>
  <c r="M99" i="1"/>
  <c r="M98" i="1"/>
  <c r="M97" i="1"/>
  <c r="M89" i="1"/>
  <c r="T42" i="1"/>
  <c r="T39" i="1"/>
  <c r="P42" i="1"/>
  <c r="P39" i="1"/>
  <c r="L39" i="1"/>
  <c r="N39" i="1"/>
  <c r="R39" i="1"/>
  <c r="V39" i="1"/>
  <c r="V35" i="1" l="1"/>
  <c r="V36" i="1"/>
  <c r="V37" i="1"/>
  <c r="V41" i="1"/>
  <c r="V42" i="1"/>
  <c r="V40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4" i="1"/>
  <c r="T35" i="1"/>
  <c r="T36" i="1"/>
  <c r="T37" i="1"/>
  <c r="T41" i="1"/>
  <c r="T40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4" i="1"/>
  <c r="R35" i="1"/>
  <c r="R36" i="1"/>
  <c r="R37" i="1"/>
  <c r="R41" i="1"/>
  <c r="R42" i="1"/>
  <c r="R40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4" i="1"/>
  <c r="P35" i="1"/>
  <c r="P36" i="1"/>
  <c r="P37" i="1"/>
  <c r="P41" i="1"/>
  <c r="P40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4" i="1"/>
  <c r="N35" i="1"/>
  <c r="N36" i="1"/>
  <c r="N37" i="1"/>
  <c r="N41" i="1"/>
  <c r="N42" i="1"/>
  <c r="N40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4" i="1"/>
  <c r="V9" i="1"/>
  <c r="V10" i="1"/>
  <c r="V11" i="1"/>
  <c r="V12" i="1"/>
  <c r="V13" i="1"/>
  <c r="V14" i="1"/>
  <c r="V15" i="1"/>
  <c r="V16" i="1"/>
  <c r="V17" i="1"/>
  <c r="V18" i="1"/>
  <c r="V19" i="1"/>
  <c r="V20" i="1"/>
  <c r="V24" i="1"/>
  <c r="V22" i="1"/>
  <c r="V21" i="1"/>
  <c r="V23" i="1"/>
  <c r="V28" i="1"/>
  <c r="V29" i="1"/>
  <c r="V26" i="1"/>
  <c r="V27" i="1"/>
  <c r="V30" i="1"/>
  <c r="V31" i="1"/>
  <c r="V32" i="1"/>
  <c r="V5" i="1"/>
  <c r="T9" i="1"/>
  <c r="T10" i="1"/>
  <c r="T11" i="1"/>
  <c r="T12" i="1"/>
  <c r="T13" i="1"/>
  <c r="T14" i="1"/>
  <c r="T15" i="1"/>
  <c r="T16" i="1"/>
  <c r="T17" i="1"/>
  <c r="T18" i="1"/>
  <c r="T19" i="1"/>
  <c r="T20" i="1"/>
  <c r="T24" i="1"/>
  <c r="T22" i="1"/>
  <c r="T21" i="1"/>
  <c r="T23" i="1"/>
  <c r="T28" i="1"/>
  <c r="T29" i="1"/>
  <c r="T26" i="1"/>
  <c r="T27" i="1"/>
  <c r="T30" i="1"/>
  <c r="T31" i="1"/>
  <c r="T32" i="1"/>
  <c r="R9" i="1"/>
  <c r="R10" i="1"/>
  <c r="R11" i="1"/>
  <c r="R12" i="1"/>
  <c r="R13" i="1"/>
  <c r="R14" i="1"/>
  <c r="R15" i="1"/>
  <c r="R16" i="1"/>
  <c r="R17" i="1"/>
  <c r="R18" i="1"/>
  <c r="R19" i="1"/>
  <c r="R20" i="1"/>
  <c r="R24" i="1"/>
  <c r="R22" i="1"/>
  <c r="R21" i="1"/>
  <c r="R23" i="1"/>
  <c r="R28" i="1"/>
  <c r="R29" i="1"/>
  <c r="R26" i="1"/>
  <c r="R27" i="1"/>
  <c r="R30" i="1"/>
  <c r="R31" i="1"/>
  <c r="R32" i="1"/>
  <c r="R5" i="1"/>
  <c r="P9" i="1"/>
  <c r="P10" i="1"/>
  <c r="P11" i="1"/>
  <c r="P12" i="1"/>
  <c r="P13" i="1"/>
  <c r="P14" i="1"/>
  <c r="P15" i="1"/>
  <c r="P16" i="1"/>
  <c r="P17" i="1"/>
  <c r="P18" i="1"/>
  <c r="P19" i="1"/>
  <c r="P20" i="1"/>
  <c r="P24" i="1"/>
  <c r="P22" i="1"/>
  <c r="P21" i="1"/>
  <c r="P23" i="1"/>
  <c r="P28" i="1"/>
  <c r="P29" i="1"/>
  <c r="P26" i="1"/>
  <c r="P27" i="1"/>
  <c r="P30" i="1"/>
  <c r="P31" i="1"/>
  <c r="P32" i="1"/>
  <c r="N9" i="1"/>
  <c r="N10" i="1"/>
  <c r="N11" i="1"/>
  <c r="N12" i="1"/>
  <c r="N13" i="1"/>
  <c r="N14" i="1"/>
  <c r="N15" i="1"/>
  <c r="N16" i="1"/>
  <c r="N17" i="1"/>
  <c r="N18" i="1"/>
  <c r="N19" i="1"/>
  <c r="N20" i="1"/>
  <c r="N24" i="1"/>
  <c r="N22" i="1"/>
  <c r="N21" i="1"/>
  <c r="N23" i="1"/>
  <c r="N28" i="1"/>
  <c r="N29" i="1"/>
  <c r="N26" i="1"/>
  <c r="N27" i="1"/>
  <c r="N30" i="1"/>
  <c r="N31" i="1"/>
  <c r="N32" i="1"/>
  <c r="L35" i="1"/>
  <c r="L36" i="1"/>
  <c r="L37" i="1"/>
  <c r="L41" i="1"/>
  <c r="L42" i="1"/>
  <c r="L40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4" i="1"/>
  <c r="L9" i="1"/>
  <c r="L10" i="1"/>
  <c r="L11" i="1"/>
  <c r="L12" i="1"/>
  <c r="L13" i="1"/>
  <c r="L14" i="1"/>
  <c r="L15" i="1"/>
  <c r="L16" i="1"/>
  <c r="L17" i="1"/>
  <c r="L18" i="1"/>
  <c r="L19" i="1"/>
  <c r="L20" i="1"/>
  <c r="L24" i="1"/>
  <c r="L22" i="1"/>
  <c r="L21" i="1"/>
  <c r="L23" i="1"/>
  <c r="L28" i="1"/>
  <c r="L29" i="1"/>
  <c r="L26" i="1"/>
  <c r="L27" i="1"/>
  <c r="L30" i="1"/>
  <c r="L31" i="1"/>
  <c r="L32" i="1"/>
  <c r="O38" i="1" l="1"/>
  <c r="W38" i="1"/>
  <c r="S38" i="1"/>
  <c r="U38" i="1"/>
  <c r="Q38" i="1"/>
  <c r="M38" i="1"/>
  <c r="S6" i="1"/>
  <c r="W6" i="1"/>
  <c r="W7" i="1"/>
  <c r="S7" i="1"/>
  <c r="U42" i="1"/>
  <c r="S34" i="1"/>
  <c r="U54" i="1"/>
  <c r="W50" i="1"/>
  <c r="Q48" i="1"/>
  <c r="S56" i="1"/>
  <c r="U53" i="1"/>
  <c r="W49" i="1"/>
  <c r="Q49" i="1"/>
  <c r="Q55" i="1"/>
  <c r="W56" i="1"/>
  <c r="Q51" i="1"/>
  <c r="Q36" i="1"/>
  <c r="S47" i="1"/>
  <c r="U56" i="1"/>
  <c r="U44" i="1"/>
  <c r="W52" i="1"/>
  <c r="W41" i="1"/>
  <c r="Q50" i="1"/>
  <c r="Q35" i="1"/>
  <c r="S46" i="1"/>
  <c r="U55" i="1"/>
  <c r="U43" i="1"/>
  <c r="W51" i="1"/>
  <c r="W37" i="1"/>
  <c r="S45" i="1"/>
  <c r="U40" i="1"/>
  <c r="W36" i="1"/>
  <c r="S44" i="1"/>
  <c r="U41" i="1"/>
  <c r="W35" i="1"/>
  <c r="Q47" i="1"/>
  <c r="S55" i="1"/>
  <c r="S43" i="1"/>
  <c r="U52" i="1"/>
  <c r="U37" i="1"/>
  <c r="W48" i="1"/>
  <c r="Q46" i="1"/>
  <c r="S54" i="1"/>
  <c r="S40" i="1"/>
  <c r="U51" i="1"/>
  <c r="U36" i="1"/>
  <c r="W47" i="1"/>
  <c r="Q34" i="1"/>
  <c r="Q39" i="1"/>
  <c r="Q42" i="1"/>
  <c r="Q45" i="1"/>
  <c r="S53" i="1"/>
  <c r="S42" i="1"/>
  <c r="U50" i="1"/>
  <c r="U35" i="1"/>
  <c r="W46" i="1"/>
  <c r="Q56" i="1"/>
  <c r="Q44" i="1"/>
  <c r="S52" i="1"/>
  <c r="S41" i="1"/>
  <c r="U49" i="1"/>
  <c r="W34" i="1"/>
  <c r="W39" i="1"/>
  <c r="W45" i="1"/>
  <c r="Q43" i="1"/>
  <c r="S51" i="1"/>
  <c r="S37" i="1"/>
  <c r="U48" i="1"/>
  <c r="W44" i="1"/>
  <c r="Q54" i="1"/>
  <c r="Q40" i="1"/>
  <c r="S50" i="1"/>
  <c r="S36" i="1"/>
  <c r="U47" i="1"/>
  <c r="W55" i="1"/>
  <c r="W43" i="1"/>
  <c r="Q53" i="1"/>
  <c r="S49" i="1"/>
  <c r="S35" i="1"/>
  <c r="U46" i="1"/>
  <c r="W54" i="1"/>
  <c r="W40" i="1"/>
  <c r="S39" i="1"/>
  <c r="Q41" i="1"/>
  <c r="Q52" i="1"/>
  <c r="Q37" i="1"/>
  <c r="S48" i="1"/>
  <c r="U34" i="1"/>
  <c r="U45" i="1"/>
  <c r="W53" i="1"/>
  <c r="W42" i="1"/>
  <c r="U39" i="1"/>
  <c r="AA35" i="1"/>
  <c r="AA48" i="1"/>
  <c r="AA49" i="1"/>
  <c r="AA37" i="1"/>
  <c r="AA50" i="1"/>
  <c r="AA52" i="1"/>
  <c r="AA39" i="1"/>
  <c r="AA55" i="1"/>
  <c r="AA56" i="1"/>
  <c r="AA41" i="1"/>
  <c r="AA51" i="1"/>
  <c r="AA42" i="1"/>
  <c r="AA53" i="1"/>
  <c r="AA54" i="1"/>
  <c r="AA45" i="1"/>
  <c r="AA34" i="1"/>
  <c r="AA46" i="1"/>
  <c r="AA47" i="1"/>
  <c r="AA36" i="1"/>
  <c r="AA40" i="1"/>
  <c r="AA43" i="1"/>
  <c r="AA44" i="1"/>
  <c r="M41" i="1"/>
  <c r="M52" i="1"/>
  <c r="M44" i="1"/>
  <c r="M34" i="1"/>
  <c r="M46" i="1"/>
  <c r="M48" i="1"/>
  <c r="M39" i="1"/>
  <c r="M53" i="1"/>
  <c r="M43" i="1"/>
  <c r="M56" i="1"/>
  <c r="M40" i="1"/>
  <c r="M54" i="1"/>
  <c r="M55" i="1"/>
  <c r="M45" i="1"/>
  <c r="M35" i="1"/>
  <c r="M36" i="1"/>
  <c r="M49" i="1"/>
  <c r="M47" i="1"/>
  <c r="M37" i="1"/>
  <c r="M50" i="1"/>
  <c r="M51" i="1"/>
  <c r="M42" i="1"/>
  <c r="Y37" i="1"/>
  <c r="Y50" i="1"/>
  <c r="Y51" i="1"/>
  <c r="Y56" i="1"/>
  <c r="Y42" i="1"/>
  <c r="Y52" i="1"/>
  <c r="Y54" i="1"/>
  <c r="Y55" i="1"/>
  <c r="Y44" i="1"/>
  <c r="Y39" i="1"/>
  <c r="Y53" i="1"/>
  <c r="Y40" i="1"/>
  <c r="Y43" i="1"/>
  <c r="Y45" i="1"/>
  <c r="Y47" i="1"/>
  <c r="Y35" i="1"/>
  <c r="Y48" i="1"/>
  <c r="Y46" i="1"/>
  <c r="Y36" i="1"/>
  <c r="Y49" i="1"/>
  <c r="Y41" i="1"/>
  <c r="Y34" i="1"/>
  <c r="O35" i="1"/>
  <c r="O49" i="1"/>
  <c r="O37" i="1"/>
  <c r="O50" i="1"/>
  <c r="O52" i="1"/>
  <c r="O54" i="1"/>
  <c r="O55" i="1"/>
  <c r="O45" i="1"/>
  <c r="O41" i="1"/>
  <c r="O51" i="1"/>
  <c r="O42" i="1"/>
  <c r="O53" i="1"/>
  <c r="O34" i="1"/>
  <c r="O56" i="1"/>
  <c r="O46" i="1"/>
  <c r="O43" i="1"/>
  <c r="O47" i="1"/>
  <c r="O48" i="1"/>
  <c r="O36" i="1"/>
  <c r="O39" i="1"/>
  <c r="O40" i="1"/>
  <c r="O44" i="1"/>
  <c r="S31" i="1"/>
  <c r="S18" i="1"/>
  <c r="W30" i="1"/>
  <c r="W17" i="1"/>
  <c r="Y30" i="1"/>
  <c r="Y17" i="1"/>
  <c r="AA30" i="1"/>
  <c r="S17" i="1"/>
  <c r="W29" i="1"/>
  <c r="Y13" i="1"/>
  <c r="W32" i="1"/>
  <c r="Y32" i="1"/>
  <c r="Y19" i="1"/>
  <c r="AA32" i="1"/>
  <c r="AA19" i="1"/>
  <c r="W16" i="1"/>
  <c r="Y26" i="1"/>
  <c r="Y29" i="1"/>
  <c r="W28" i="1"/>
  <c r="S5" i="1"/>
  <c r="S20" i="1"/>
  <c r="W19" i="1"/>
  <c r="S32" i="1"/>
  <c r="S19" i="1"/>
  <c r="W31" i="1"/>
  <c r="W18" i="1"/>
  <c r="Y31" i="1"/>
  <c r="Y18" i="1"/>
  <c r="AA31" i="1"/>
  <c r="AA18" i="1"/>
  <c r="Y27" i="1"/>
  <c r="AA17" i="1"/>
  <c r="W27" i="1"/>
  <c r="AA26" i="1"/>
  <c r="S26" i="1"/>
  <c r="AA16" i="1"/>
  <c r="AA15" i="1"/>
  <c r="AA29" i="1"/>
  <c r="AA28" i="1"/>
  <c r="S28" i="1"/>
  <c r="Y12" i="1"/>
  <c r="S23" i="1"/>
  <c r="S12" i="1"/>
  <c r="W21" i="1"/>
  <c r="W11" i="1"/>
  <c r="Y21" i="1"/>
  <c r="Y11" i="1"/>
  <c r="AA21" i="1"/>
  <c r="AA11" i="1"/>
  <c r="S30" i="1"/>
  <c r="W15" i="1"/>
  <c r="W14" i="1"/>
  <c r="AA13" i="1"/>
  <c r="W23" i="1"/>
  <c r="AA23" i="1"/>
  <c r="S21" i="1"/>
  <c r="S11" i="1"/>
  <c r="W22" i="1"/>
  <c r="W10" i="1"/>
  <c r="Y22" i="1"/>
  <c r="Y10" i="1"/>
  <c r="AA22" i="1"/>
  <c r="AA10" i="1"/>
  <c r="AA27" i="1"/>
  <c r="S16" i="1"/>
  <c r="W26" i="1"/>
  <c r="S15" i="1"/>
  <c r="Y14" i="1"/>
  <c r="S29" i="1"/>
  <c r="Y28" i="1"/>
  <c r="S13" i="1"/>
  <c r="Y23" i="1"/>
  <c r="S10" i="1"/>
  <c r="W24" i="1"/>
  <c r="W9" i="1"/>
  <c r="Y24" i="1"/>
  <c r="Y9" i="1"/>
  <c r="AA24" i="1"/>
  <c r="AA9" i="1"/>
  <c r="Y16" i="1"/>
  <c r="S27" i="1"/>
  <c r="Y15" i="1"/>
  <c r="AA14" i="1"/>
  <c r="S14" i="1"/>
  <c r="W13" i="1"/>
  <c r="W12" i="1"/>
  <c r="AA12" i="1"/>
  <c r="S9" i="1"/>
  <c r="W5" i="1"/>
  <c r="W20" i="1"/>
  <c r="Y5" i="1"/>
  <c r="Y20" i="1"/>
  <c r="AA5" i="1"/>
  <c r="AA20" i="1"/>
  <c r="S24" i="1"/>
  <c r="S22" i="1"/>
  <c r="N5" i="1" l="1"/>
  <c r="O7" i="1" l="1"/>
  <c r="O6" i="1"/>
  <c r="O5" i="1"/>
  <c r="O23" i="1"/>
  <c r="O11" i="1"/>
  <c r="O24" i="1"/>
  <c r="O32" i="1"/>
  <c r="O18" i="1"/>
  <c r="O14" i="1"/>
  <c r="O9" i="1"/>
  <c r="O20" i="1"/>
  <c r="O19" i="1"/>
  <c r="O13" i="1"/>
  <c r="O16" i="1"/>
  <c r="O17" i="1"/>
  <c r="O12" i="1"/>
  <c r="O31" i="1"/>
  <c r="O22" i="1"/>
  <c r="O30" i="1"/>
  <c r="O21" i="1"/>
  <c r="O10" i="1"/>
  <c r="O26" i="1"/>
  <c r="O27" i="1"/>
  <c r="O15" i="1"/>
  <c r="O29" i="1"/>
  <c r="O28" i="1"/>
  <c r="T5" i="1"/>
  <c r="U6" i="1" s="1"/>
  <c r="P5" i="1"/>
  <c r="Q6" i="1" s="1"/>
  <c r="L5" i="1"/>
  <c r="M6" i="1" s="1"/>
  <c r="Q7" i="1" l="1"/>
  <c r="Q8" i="1"/>
  <c r="U7" i="1"/>
  <c r="U8" i="1"/>
  <c r="M7" i="1"/>
  <c r="M8" i="1"/>
  <c r="M5" i="1"/>
  <c r="M23" i="1"/>
  <c r="M14" i="1"/>
  <c r="M29" i="1"/>
  <c r="M11" i="1"/>
  <c r="M18" i="1"/>
  <c r="M31" i="1"/>
  <c r="M13" i="1"/>
  <c r="M21" i="1"/>
  <c r="M12" i="1"/>
  <c r="M28" i="1"/>
  <c r="M10" i="1"/>
  <c r="M17" i="1"/>
  <c r="M24" i="1"/>
  <c r="M30" i="1"/>
  <c r="M27" i="1"/>
  <c r="M16" i="1"/>
  <c r="M26" i="1"/>
  <c r="M32" i="1"/>
  <c r="M15" i="1"/>
  <c r="M19" i="1"/>
  <c r="M9" i="1"/>
  <c r="M22" i="1"/>
  <c r="M20" i="1"/>
  <c r="Q11" i="1"/>
  <c r="Q5" i="1"/>
  <c r="Q15" i="1"/>
  <c r="Q28" i="1"/>
  <c r="Q16" i="1"/>
  <c r="Q20" i="1"/>
  <c r="Q32" i="1"/>
  <c r="Q31" i="1"/>
  <c r="Q30" i="1"/>
  <c r="Q19" i="1"/>
  <c r="Q18" i="1"/>
  <c r="Q17" i="1"/>
  <c r="Q14" i="1"/>
  <c r="Q23" i="1"/>
  <c r="Q22" i="1"/>
  <c r="Q24" i="1"/>
  <c r="Q10" i="1"/>
  <c r="Q9" i="1"/>
  <c r="Q29" i="1"/>
  <c r="Q26" i="1"/>
  <c r="Q27" i="1"/>
  <c r="Q12" i="1"/>
  <c r="Q21" i="1"/>
  <c r="Q13" i="1"/>
  <c r="U5" i="1"/>
  <c r="U22" i="1"/>
  <c r="U13" i="1"/>
  <c r="U10" i="1"/>
  <c r="U11" i="1"/>
  <c r="U29" i="1"/>
  <c r="U20" i="1"/>
  <c r="U14" i="1"/>
  <c r="U24" i="1"/>
  <c r="U23" i="1"/>
  <c r="U32" i="1"/>
  <c r="U12" i="1"/>
  <c r="U19" i="1"/>
  <c r="U31" i="1"/>
  <c r="U16" i="1"/>
  <c r="U30" i="1"/>
  <c r="U18" i="1"/>
  <c r="U17" i="1"/>
  <c r="U26" i="1"/>
  <c r="U15" i="1"/>
  <c r="U21" i="1"/>
  <c r="U9" i="1"/>
  <c r="U28" i="1"/>
  <c r="U27" i="1"/>
</calcChain>
</file>

<file path=xl/sharedStrings.xml><?xml version="1.0" encoding="utf-8"?>
<sst xmlns="http://schemas.openxmlformats.org/spreadsheetml/2006/main" count="215" uniqueCount="203">
  <si>
    <t>라이젠5 7600X</t>
    <phoneticPr fontId="1" type="noConversion"/>
  </si>
  <si>
    <t>라이젠9 5950X</t>
    <phoneticPr fontId="1" type="noConversion"/>
  </si>
  <si>
    <t>라이젠7 5800X</t>
    <phoneticPr fontId="1" type="noConversion"/>
  </si>
  <si>
    <t>라이젠7 5700X</t>
    <phoneticPr fontId="1" type="noConversion"/>
  </si>
  <si>
    <t>라이젠5 5600</t>
    <phoneticPr fontId="1" type="noConversion"/>
  </si>
  <si>
    <t>순위</t>
  </si>
  <si>
    <t>멀티스레드</t>
    <phoneticPr fontId="1" type="noConversion"/>
  </si>
  <si>
    <t>싱글스레드</t>
    <phoneticPr fontId="1" type="noConversion"/>
  </si>
  <si>
    <t>i5-13500 D5</t>
    <phoneticPr fontId="1" type="noConversion"/>
  </si>
  <si>
    <t>라이젠7 7700</t>
    <phoneticPr fontId="1" type="noConversion"/>
  </si>
  <si>
    <t>라이젠5 7600</t>
    <phoneticPr fontId="1" type="noConversion"/>
  </si>
  <si>
    <t>펜티엄 골드 G7400</t>
    <phoneticPr fontId="1" type="noConversion"/>
  </si>
  <si>
    <t>i3-12100F D4</t>
    <phoneticPr fontId="1" type="noConversion"/>
  </si>
  <si>
    <t>1%성능비용</t>
  </si>
  <si>
    <t>i9-13900F D5</t>
    <phoneticPr fontId="1" type="noConversion"/>
  </si>
  <si>
    <t>i9-13900 D5</t>
    <phoneticPr fontId="1" type="noConversion"/>
  </si>
  <si>
    <t>i7-13700K D5</t>
    <phoneticPr fontId="1" type="noConversion"/>
  </si>
  <si>
    <t>i7-13700KF D5</t>
    <phoneticPr fontId="1" type="noConversion"/>
  </si>
  <si>
    <t>i7-13700 D5</t>
    <phoneticPr fontId="1" type="noConversion"/>
  </si>
  <si>
    <t>i7-13700F D5</t>
    <phoneticPr fontId="1" type="noConversion"/>
  </si>
  <si>
    <t>i9-12900K D5</t>
    <phoneticPr fontId="1" type="noConversion"/>
  </si>
  <si>
    <t>i9-12900KF D5</t>
    <phoneticPr fontId="1" type="noConversion"/>
  </si>
  <si>
    <t>i5-13400 D5</t>
    <phoneticPr fontId="1" type="noConversion"/>
  </si>
  <si>
    <t>i5-13400F D5</t>
    <phoneticPr fontId="1" type="noConversion"/>
  </si>
  <si>
    <t>i7-12700K D5</t>
    <phoneticPr fontId="1" type="noConversion"/>
  </si>
  <si>
    <t>i7-12700KF D5</t>
    <phoneticPr fontId="1" type="noConversion"/>
  </si>
  <si>
    <t>i5-12400F D4</t>
    <phoneticPr fontId="1" type="noConversion"/>
  </si>
  <si>
    <t>라이젠9 5900X</t>
    <phoneticPr fontId="1" type="noConversion"/>
  </si>
  <si>
    <t>순위</t>
    <phoneticPr fontId="1" type="noConversion"/>
  </si>
  <si>
    <t>라이젠5 5600X</t>
    <phoneticPr fontId="1" type="noConversion"/>
  </si>
  <si>
    <t>i7-12700 D5</t>
    <phoneticPr fontId="1" type="noConversion"/>
  </si>
  <si>
    <t>i7-12700F D5</t>
    <phoneticPr fontId="1" type="noConversion"/>
  </si>
  <si>
    <t>i9-12900 D5</t>
    <phoneticPr fontId="1" type="noConversion"/>
  </si>
  <si>
    <t>i9-12900F D5</t>
    <phoneticPr fontId="1" type="noConversion"/>
  </si>
  <si>
    <t>i5-13600 D5</t>
    <phoneticPr fontId="1" type="noConversion"/>
  </si>
  <si>
    <t>i5-12600 D4</t>
    <phoneticPr fontId="1" type="noConversion"/>
  </si>
  <si>
    <t>i5-12400 D4</t>
    <phoneticPr fontId="1" type="noConversion"/>
  </si>
  <si>
    <t>i9-11900K</t>
    <phoneticPr fontId="1" type="noConversion"/>
  </si>
  <si>
    <t>i9-11900KF</t>
    <phoneticPr fontId="1" type="noConversion"/>
  </si>
  <si>
    <t>i7-11700K</t>
    <phoneticPr fontId="1" type="noConversion"/>
  </si>
  <si>
    <t>i7-11700KF</t>
    <phoneticPr fontId="1" type="noConversion"/>
  </si>
  <si>
    <t>i9-11900</t>
    <phoneticPr fontId="1" type="noConversion"/>
  </si>
  <si>
    <t>i9-11900F</t>
    <phoneticPr fontId="1" type="noConversion"/>
  </si>
  <si>
    <t>i7-11700</t>
    <phoneticPr fontId="1" type="noConversion"/>
  </si>
  <si>
    <t>i7-11700F</t>
    <phoneticPr fontId="1" type="noConversion"/>
  </si>
  <si>
    <t>1%성능비용</t>
    <phoneticPr fontId="1" type="noConversion"/>
  </si>
  <si>
    <t>시네벤치 R23
상대 성능</t>
    <phoneticPr fontId="1" type="noConversion"/>
  </si>
  <si>
    <t>i5-11600K</t>
    <phoneticPr fontId="1" type="noConversion"/>
  </si>
  <si>
    <t>i5-11600KF</t>
    <phoneticPr fontId="1" type="noConversion"/>
  </si>
  <si>
    <t>i5-11600</t>
    <phoneticPr fontId="1" type="noConversion"/>
  </si>
  <si>
    <t>i5-11400</t>
    <phoneticPr fontId="1" type="noConversion"/>
  </si>
  <si>
    <t>i5-11400F</t>
    <phoneticPr fontId="1" type="noConversion"/>
  </si>
  <si>
    <t>i5-11500</t>
    <phoneticPr fontId="1" type="noConversion"/>
  </si>
  <si>
    <t>i3-13100F D4</t>
    <phoneticPr fontId="1" type="noConversion"/>
  </si>
  <si>
    <t>i3-13100 D4</t>
    <phoneticPr fontId="1" type="noConversion"/>
  </si>
  <si>
    <t>i3-12100 D4</t>
    <phoneticPr fontId="1" type="noConversion"/>
  </si>
  <si>
    <t>라이젠7 5700G</t>
    <phoneticPr fontId="1" type="noConversion"/>
  </si>
  <si>
    <t>라이젠7 PRO 4750G</t>
    <phoneticPr fontId="1" type="noConversion"/>
  </si>
  <si>
    <t>셀러론 G6900</t>
    <phoneticPr fontId="1" type="noConversion"/>
  </si>
  <si>
    <t>라이젠5 5500</t>
    <phoneticPr fontId="1" type="noConversion"/>
  </si>
  <si>
    <t>라이젠3 4100</t>
    <phoneticPr fontId="1" type="noConversion"/>
  </si>
  <si>
    <t>i3-10100</t>
    <phoneticPr fontId="1" type="noConversion"/>
  </si>
  <si>
    <t>i3-10105F</t>
    <phoneticPr fontId="1" type="noConversion"/>
  </si>
  <si>
    <t>라이젠3 PRO 4350G</t>
    <phoneticPr fontId="1" type="noConversion"/>
  </si>
  <si>
    <t>i5-12500 D4</t>
    <phoneticPr fontId="1" type="noConversion"/>
  </si>
  <si>
    <t>라이젠5 5600G</t>
    <phoneticPr fontId="1" type="noConversion"/>
  </si>
  <si>
    <t>쿨러
보드
포함</t>
    <phoneticPr fontId="1" type="noConversion"/>
  </si>
  <si>
    <t>쿨러
보드
포함</t>
    <phoneticPr fontId="1" type="noConversion"/>
  </si>
  <si>
    <t>쿨러
보드
포함</t>
    <phoneticPr fontId="1" type="noConversion"/>
  </si>
  <si>
    <t>1%성능비용</t>
    <phoneticPr fontId="1" type="noConversion"/>
  </si>
  <si>
    <t>i5-12600K D4</t>
    <phoneticPr fontId="1" type="noConversion"/>
  </si>
  <si>
    <t>i5-12600KF D4</t>
    <phoneticPr fontId="1" type="noConversion"/>
  </si>
  <si>
    <t>쿨러</t>
    <phoneticPr fontId="1" type="noConversion"/>
  </si>
  <si>
    <t>보드</t>
    <phoneticPr fontId="1" type="noConversion"/>
  </si>
  <si>
    <t>4070 Ti</t>
    <phoneticPr fontId="1" type="noConversion"/>
  </si>
  <si>
    <t>전월</t>
    <phoneticPr fontId="1" type="noConversion"/>
  </si>
  <si>
    <t>당월</t>
    <phoneticPr fontId="1" type="noConversion"/>
  </si>
  <si>
    <t>라이젠3 3300X</t>
    <phoneticPr fontId="1" type="noConversion"/>
  </si>
  <si>
    <t>i3-10320</t>
    <phoneticPr fontId="1" type="noConversion"/>
  </si>
  <si>
    <t>i3-10105</t>
    <phoneticPr fontId="1" type="noConversion"/>
  </si>
  <si>
    <t>i3-10100F</t>
    <phoneticPr fontId="1" type="noConversion"/>
  </si>
  <si>
    <t>라이젠3 5300G</t>
    <phoneticPr fontId="1" type="noConversion"/>
  </si>
  <si>
    <t>라이젠5 PRO 4650G</t>
    <phoneticPr fontId="1" type="noConversion"/>
  </si>
  <si>
    <t>라이젠5 4600G</t>
    <phoneticPr fontId="1" type="noConversion"/>
  </si>
  <si>
    <t>라이젠3 3100</t>
    <phoneticPr fontId="1" type="noConversion"/>
  </si>
  <si>
    <t>라이젠5 4500</t>
    <phoneticPr fontId="1" type="noConversion"/>
  </si>
  <si>
    <t>펜티엄 골드 G6405</t>
    <phoneticPr fontId="1" type="noConversion"/>
  </si>
  <si>
    <t>애슬론 3000G</t>
    <phoneticPr fontId="1" type="noConversion"/>
  </si>
  <si>
    <t>i5-13600KF D5</t>
    <phoneticPr fontId="1" type="noConversion"/>
  </si>
  <si>
    <t>CPU별 올코어 부스트 클럭</t>
    <phoneticPr fontId="1" type="noConversion"/>
  </si>
  <si>
    <t>라이젠9 5950X</t>
    <phoneticPr fontId="1" type="noConversion"/>
  </si>
  <si>
    <t>라이젠9 5900X</t>
    <phoneticPr fontId="1" type="noConversion"/>
  </si>
  <si>
    <t>라이젠5 5600X</t>
    <phoneticPr fontId="1" type="noConversion"/>
  </si>
  <si>
    <t>i9-10900K</t>
    <phoneticPr fontId="1" type="noConversion"/>
  </si>
  <si>
    <t>i9-10900</t>
    <phoneticPr fontId="1" type="noConversion"/>
  </si>
  <si>
    <t>i7-10700K</t>
    <phoneticPr fontId="1" type="noConversion"/>
  </si>
  <si>
    <t>i5-10600K</t>
    <phoneticPr fontId="1" type="noConversion"/>
  </si>
  <si>
    <t>i5-10500</t>
    <phoneticPr fontId="1" type="noConversion"/>
  </si>
  <si>
    <t>i5-10400</t>
    <phoneticPr fontId="1" type="noConversion"/>
  </si>
  <si>
    <t>i3-10300</t>
    <phoneticPr fontId="1" type="noConversion"/>
  </si>
  <si>
    <t>i3-10100</t>
    <phoneticPr fontId="1" type="noConversion"/>
  </si>
  <si>
    <t>i9-9900K</t>
    <phoneticPr fontId="1" type="noConversion"/>
  </si>
  <si>
    <t>i5-9600K</t>
    <phoneticPr fontId="1" type="noConversion"/>
  </si>
  <si>
    <t>i9-12900K</t>
    <phoneticPr fontId="1" type="noConversion"/>
  </si>
  <si>
    <t>i7-12700K</t>
    <phoneticPr fontId="1" type="noConversion"/>
  </si>
  <si>
    <t>라이젠3 PRO 4350G</t>
    <phoneticPr fontId="1" type="noConversion"/>
  </si>
  <si>
    <t>라이젠5 PRO 4650G</t>
    <phoneticPr fontId="1" type="noConversion"/>
  </si>
  <si>
    <t>인텔 LGA 1200 보드</t>
    <phoneticPr fontId="1" type="noConversion"/>
  </si>
  <si>
    <t>AMD AM5 보드</t>
    <phoneticPr fontId="1" type="noConversion"/>
  </si>
  <si>
    <t>CPU 쿨러</t>
    <phoneticPr fontId="1" type="noConversion"/>
  </si>
  <si>
    <t>품목</t>
    <phoneticPr fontId="1" type="noConversion"/>
  </si>
  <si>
    <t>PB2 4.2~4.6GHz</t>
    <phoneticPr fontId="1" type="noConversion"/>
  </si>
  <si>
    <t>PB2 4.2~4.6GHz</t>
    <phoneticPr fontId="1" type="noConversion"/>
  </si>
  <si>
    <t>PB2 3.9~4.1GHz</t>
    <phoneticPr fontId="1" type="noConversion"/>
  </si>
  <si>
    <t>PB2 3.9GHz</t>
    <phoneticPr fontId="1" type="noConversion"/>
  </si>
  <si>
    <t>TB2 4.9GHz</t>
    <phoneticPr fontId="1" type="noConversion"/>
  </si>
  <si>
    <t>TB2 4.7GHz</t>
    <phoneticPr fontId="1" type="noConversion"/>
  </si>
  <si>
    <t>TB2 4.8GHz (TVB 4.9~5.3GHz)</t>
    <phoneticPr fontId="1" type="noConversion"/>
  </si>
  <si>
    <t>TB2 4.5GHz (TVB 4.6~5.2GHz)</t>
    <phoneticPr fontId="1" type="noConversion"/>
  </si>
  <si>
    <t>TB2 4.5GHz</t>
    <phoneticPr fontId="1" type="noConversion"/>
  </si>
  <si>
    <t>TB2 4.2GHz</t>
    <phoneticPr fontId="1" type="noConversion"/>
  </si>
  <si>
    <t>TB2 4.0GHz</t>
    <phoneticPr fontId="1" type="noConversion"/>
  </si>
  <si>
    <t>TB2 4.2GHz</t>
    <phoneticPr fontId="1" type="noConversion"/>
  </si>
  <si>
    <t>TB2 4.1GHz</t>
    <phoneticPr fontId="1" type="noConversion"/>
  </si>
  <si>
    <t>TB2 4.7GHz</t>
    <phoneticPr fontId="1" type="noConversion"/>
  </si>
  <si>
    <t>TB2 4.3GHz</t>
    <phoneticPr fontId="1" type="noConversion"/>
  </si>
  <si>
    <t>CPU와 조합될 제품별 다나와 최저가</t>
    <phoneticPr fontId="1" type="noConversion"/>
  </si>
  <si>
    <t>인텔 12세대 코어 i 시리즈</t>
    <phoneticPr fontId="1" type="noConversion"/>
  </si>
  <si>
    <t>인텔 10세대 코어 i 시리즈</t>
    <phoneticPr fontId="1" type="noConversion"/>
  </si>
  <si>
    <t>인텔 9세대 코어 i 시리즈</t>
    <phoneticPr fontId="1" type="noConversion"/>
  </si>
  <si>
    <t>AMD 라이젠 5000 시리즈</t>
    <phoneticPr fontId="1" type="noConversion"/>
  </si>
  <si>
    <t>AMD 라이젠 4000 시리즈</t>
    <phoneticPr fontId="1" type="noConversion"/>
  </si>
  <si>
    <t>PB2 4.2~4.6GHz</t>
    <phoneticPr fontId="1" type="noConversion"/>
  </si>
  <si>
    <t>인텔 LGA 1700 보드</t>
    <phoneticPr fontId="1" type="noConversion"/>
  </si>
  <si>
    <t>AMD AM4 보드</t>
    <phoneticPr fontId="1" type="noConversion"/>
  </si>
  <si>
    <t>단종</t>
    <phoneticPr fontId="1" type="noConversion"/>
  </si>
  <si>
    <t>단종</t>
    <phoneticPr fontId="1" type="noConversion"/>
  </si>
  <si>
    <t>OEM</t>
    <phoneticPr fontId="1" type="noConversion"/>
  </si>
  <si>
    <t>조합될 제품별
다나와 최저가</t>
    <phoneticPr fontId="1" type="noConversion"/>
  </si>
  <si>
    <r>
      <rPr>
        <b/>
        <sz val="14"/>
        <rFont val="맑은 고딕"/>
        <family val="3"/>
        <charset val="129"/>
        <scheme val="minor"/>
      </rPr>
      <t>CPU 제품명</t>
    </r>
    <r>
      <rPr>
        <b/>
        <sz val="12"/>
        <rFont val="맑은 고딕"/>
        <family val="3"/>
        <charset val="129"/>
        <scheme val="minor"/>
      </rPr>
      <t xml:space="preserve">
</t>
    </r>
    <r>
      <rPr>
        <b/>
        <sz val="8"/>
        <rFont val="맑은 고딕"/>
        <family val="3"/>
        <charset val="129"/>
        <scheme val="minor"/>
      </rPr>
      <t>(intel, AMD 통합)
(DDR5-4800, 5200, 5600)
(DDR4-2666, 3200)</t>
    </r>
    <phoneticPr fontId="1" type="noConversion"/>
  </si>
  <si>
    <t>전월</t>
    <phoneticPr fontId="1" type="noConversion"/>
  </si>
  <si>
    <t>당월</t>
    <phoneticPr fontId="1" type="noConversion"/>
  </si>
  <si>
    <r>
      <t xml:space="preserve">게임 평균 상대 성능
</t>
    </r>
    <r>
      <rPr>
        <b/>
        <sz val="8"/>
        <rFont val="맑은 고딕"/>
        <family val="3"/>
        <charset val="129"/>
        <scheme val="minor"/>
      </rPr>
      <t xml:space="preserve">(1920×1080p </t>
    </r>
    <r>
      <rPr>
        <b/>
        <sz val="8"/>
        <color rgb="FFC00000"/>
        <rFont val="맑은 고딕"/>
        <family val="3"/>
        <charset val="129"/>
        <scheme val="minor"/>
      </rPr>
      <t>FHD 해상도</t>
    </r>
    <r>
      <rPr>
        <b/>
        <sz val="8"/>
        <rFont val="맑은 고딕"/>
        <family val="3"/>
        <charset val="129"/>
        <scheme val="minor"/>
      </rPr>
      <t xml:space="preserve"> 기준)
(NVIDIA 지포스 RTX 그래픽 카드 기준)</t>
    </r>
    <phoneticPr fontId="1" type="noConversion"/>
  </si>
  <si>
    <t>라이젠9 7900X</t>
    <phoneticPr fontId="1" type="noConversion"/>
  </si>
  <si>
    <t>라이젠7 7700X</t>
    <phoneticPr fontId="1" type="noConversion"/>
  </si>
  <si>
    <t>라이젠9 7900</t>
    <phoneticPr fontId="1" type="noConversion"/>
  </si>
  <si>
    <t>i9-12900KS D5</t>
    <phoneticPr fontId="1" type="noConversion"/>
  </si>
  <si>
    <t>i5-13600K D5</t>
    <phoneticPr fontId="1" type="noConversion"/>
  </si>
  <si>
    <t>라이젠7 7800X3D</t>
    <phoneticPr fontId="1" type="noConversion"/>
  </si>
  <si>
    <t>라이젠9 7950X3D</t>
    <phoneticPr fontId="1" type="noConversion"/>
  </si>
  <si>
    <t>라이젠9 7900X3D</t>
    <phoneticPr fontId="1" type="noConversion"/>
  </si>
  <si>
    <t>i9-13900KS D5</t>
    <phoneticPr fontId="1" type="noConversion"/>
  </si>
  <si>
    <t>i9-13900K D5</t>
    <phoneticPr fontId="1" type="noConversion"/>
  </si>
  <si>
    <t>i9-13900KF D5</t>
    <phoneticPr fontId="1" type="noConversion"/>
  </si>
  <si>
    <t>라이젠7 5800X3D</t>
    <phoneticPr fontId="1" type="noConversion"/>
  </si>
  <si>
    <t>라이젠9 7950X</t>
    <phoneticPr fontId="1" type="noConversion"/>
  </si>
  <si>
    <t>PentaWave Z06D</t>
    <phoneticPr fontId="1" type="noConversion"/>
  </si>
  <si>
    <t>ASUS TUF Gaming B650-PLUS 대원씨티에스</t>
    <phoneticPr fontId="1" type="noConversion"/>
  </si>
  <si>
    <t>라이젠5 7500F</t>
    <phoneticPr fontId="1" type="noConversion"/>
  </si>
  <si>
    <t>↑RTX 3070 Ti급 성능 그래픽 카드는 i5-12400, 라이젠5 5600급 성능 이상의 CPU를 권장</t>
    <phoneticPr fontId="1" type="noConversion"/>
  </si>
  <si>
    <t>↑RTX 3050급 성능의 그래픽 카드는 i3-10100급 성능 이상의 CPU를 권장</t>
    <phoneticPr fontId="1" type="noConversion"/>
  </si>
  <si>
    <t>↑RTX 3060 12GB급 성능의 그래픽 카드는 i3-12100급 성능 이상의 CPU를 권장</t>
    <phoneticPr fontId="1" type="noConversion"/>
  </si>
  <si>
    <t>CPU+쿨러+보드
총합 가성비</t>
    <phoneticPr fontId="1" type="noConversion"/>
  </si>
  <si>
    <t>CPU 단독
종합 가성비</t>
    <phoneticPr fontId="1" type="noConversion"/>
  </si>
  <si>
    <t>CPU 단독
게이밍 가성비</t>
    <phoneticPr fontId="1" type="noConversion"/>
  </si>
  <si>
    <r>
      <t xml:space="preserve">CPU 단독
</t>
    </r>
    <r>
      <rPr>
        <b/>
        <sz val="10"/>
        <rFont val="맑은 고딕"/>
        <family val="3"/>
        <charset val="129"/>
        <scheme val="minor"/>
      </rPr>
      <t>단순/싱글
작업 가성비</t>
    </r>
    <phoneticPr fontId="1" type="noConversion"/>
  </si>
  <si>
    <r>
      <t xml:space="preserve">CPU 단독
</t>
    </r>
    <r>
      <rPr>
        <b/>
        <sz val="10"/>
        <rFont val="맑은 고딕"/>
        <family val="3"/>
        <charset val="129"/>
        <scheme val="minor"/>
      </rPr>
      <t>내보내기/멀티
작업 가성비</t>
    </r>
    <phoneticPr fontId="1" type="noConversion"/>
  </si>
  <si>
    <t>라이젠5 5600X3D</t>
    <phoneticPr fontId="1" type="noConversion"/>
  </si>
  <si>
    <t>미국특정소매</t>
    <phoneticPr fontId="1" type="noConversion"/>
  </si>
  <si>
    <t>품절</t>
    <phoneticPr fontId="1" type="noConversion"/>
  </si>
  <si>
    <t>i3-10325</t>
    <phoneticPr fontId="1" type="noConversion"/>
  </si>
  <si>
    <t>i3-10300</t>
    <phoneticPr fontId="1" type="noConversion"/>
  </si>
  <si>
    <t>i3-10305</t>
    <phoneticPr fontId="1" type="noConversion"/>
  </si>
  <si>
    <t>국내미정발</t>
    <phoneticPr fontId="1" type="noConversion"/>
  </si>
  <si>
    <t>국내미정발</t>
    <phoneticPr fontId="1" type="noConversion"/>
  </si>
  <si>
    <t>2023년 9월 2일 기준
CPU+쿨러+보드 가성비 비교표</t>
    <phoneticPr fontId="1" type="noConversion"/>
  </si>
  <si>
    <t>품절</t>
    <phoneticPr fontId="1" type="noConversion"/>
  </si>
  <si>
    <t>i3-12300 D4</t>
    <phoneticPr fontId="1" type="noConversion"/>
  </si>
  <si>
    <t>CORSAIR iCUE H170i ELITE CAPELLIX XT</t>
    <phoneticPr fontId="1" type="noConversion"/>
  </si>
  <si>
    <t>DEEPCOOL LS720 ARGB</t>
    <phoneticPr fontId="1" type="noConversion"/>
  </si>
  <si>
    <t>3RSYS Socoool 라니 SE 360 ARGB</t>
    <phoneticPr fontId="1" type="noConversion"/>
  </si>
  <si>
    <t>DEEPCOOL AG400</t>
    <phoneticPr fontId="1" type="noConversion"/>
  </si>
  <si>
    <t>ASUS ROG STRIX Z690-F GAMING WIFI
→ ASUS ROG MAXIMUS Z690 APEX 인텍앤컴퍼니
(판매점 수 부족으로 대체)</t>
    <phoneticPr fontId="1" type="noConversion"/>
  </si>
  <si>
    <t>MSI MAG B760M 박격포
→ GIGABYTE B760M AORUS ELITE 피씨디렉트
(두 보드의 가격이 역전될 경우, 저렴한 보드로 대체)</t>
    <phoneticPr fontId="1" type="noConversion"/>
  </si>
  <si>
    <t>ASUS TUF Gaming B660M-PLUS WIFI 코잇
→ MSI MAG B660M 박격포</t>
    <phoneticPr fontId="1" type="noConversion"/>
  </si>
  <si>
    <t>ASUS TUF Gaming B660M-E D4 STCOM
→ MSI MAG B660M 박격포 DDR4</t>
    <phoneticPr fontId="1" type="noConversion"/>
  </si>
  <si>
    <t>ASUS PRIME H610M-K D4 인텍앤컴퍼니
→ GIGABYTE H610M H V2 D4 피씨디렉트</t>
    <phoneticPr fontId="1" type="noConversion"/>
  </si>
  <si>
    <t>GIGABYTE B650M DS3H 듀러블에디션 피씨디렉트
→ GIGABYTE B650M K 피씨디렉트</t>
    <phoneticPr fontId="1" type="noConversion"/>
  </si>
  <si>
    <t>ASUS TUF Gaming A620M-PLUS 대원씨티에스
→ ASRock A620M-HDV/M.2+ 에즈윈</t>
    <phoneticPr fontId="1" type="noConversion"/>
  </si>
  <si>
    <t>ASUS ROG STRIX B550-A GAMING 아이보라</t>
    <phoneticPr fontId="1" type="noConversion"/>
  </si>
  <si>
    <t>ASUS TUF Gaming B550M-PLUS STCOM</t>
    <phoneticPr fontId="1" type="noConversion"/>
  </si>
  <si>
    <t>ASRock B550M PRO4 에즈윈
→ ASUS TUF Gaming B450M-PRO II 대원씨티에스</t>
    <phoneticPr fontId="1" type="noConversion"/>
  </si>
  <si>
    <t>GIGABYTE Z790 UD 피씨디렉트
→ GIGABYTE Z790 GAMING X 피씨디렉트
(두 보드의 가격이 역전될 경우, 저렴한 보드로 대체)</t>
    <phoneticPr fontId="1" type="noConversion"/>
  </si>
  <si>
    <t>ASRock Z490 Phantom Gaming-ITX/TB3 에즈윈
(Z590, B560 모두 품절로 매몰 넉넉한 상품으로 대체)</t>
    <phoneticPr fontId="1" type="noConversion"/>
  </si>
  <si>
    <t>ASRock H510M-HDV/M.2 에즈윈 (76몰)
→ ASUS PRIME H510M-K STCOM (83몰)
(두 보드 모두 품절 임박)</t>
    <phoneticPr fontId="1" type="noConversion"/>
  </si>
  <si>
    <t>↑RTX 4070 Ti급 성능 그래픽 카드는 라이젠5 7600급, RTX 4090급은 i7-13700K급 성능 이상의 CPU를 권장</t>
    <phoneticPr fontId="1" type="noConversion"/>
  </si>
  <si>
    <r>
      <t xml:space="preserve">CPU 다나와 최저가
</t>
    </r>
    <r>
      <rPr>
        <b/>
        <sz val="8"/>
        <rFont val="맑은 고딕"/>
        <family val="3"/>
        <charset val="129"/>
        <scheme val="minor"/>
      </rPr>
      <t>(인텔 정품팩, AMD 정품·멀티팩 기준)</t>
    </r>
    <phoneticPr fontId="1" type="noConversion"/>
  </si>
  <si>
    <t>ASUS PRIME B660M-K D4 인텍앤컴퍼니</t>
    <phoneticPr fontId="1" type="noConversion"/>
  </si>
  <si>
    <t>ASUS TUF Gaming B450M-PRO II STCOM
→ ASUS PRIME A520M-A II 대원씨티에스</t>
    <phoneticPr fontId="1" type="noConversion"/>
  </si>
  <si>
    <r>
      <t xml:space="preserve">&gt;&gt;하위 엔트리 &amp; 로우엔드&lt;&lt;
늘 이야기하는 맨트지만
효도컴도 12100, 5600G 정도에서
시작하는게 좋다
여기 라인업은 절대적 성능 부족으로
가성비가 좋지않음 + 아주 라이트한
사용용도가 아니면 길게
PC쓰기에도 난감한 사양
구매를 비추천한다
(4650G 정도만 빼고)
</t>
    </r>
    <r>
      <rPr>
        <sz val="8"/>
        <color theme="1"/>
        <rFont val="맑은 고딕"/>
        <family val="3"/>
        <charset val="129"/>
        <scheme val="minor"/>
      </rPr>
      <t>※ 애슬론 3000G
후기형만 Windows 11 지원</t>
    </r>
    <r>
      <rPr>
        <sz val="6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</si>
  <si>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&gt;&gt;하위 메인스트림 &amp; 상위 엔트리&lt;&lt;
</t>
    </r>
    <r>
      <rPr>
        <b/>
        <sz val="11"/>
        <color rgb="FFC00000"/>
        <rFont val="맑은 고딕"/>
        <family val="3"/>
        <charset val="129"/>
        <scheme val="minor"/>
      </rPr>
      <t>12100F가 가성비가 가장 나은</t>
    </r>
    <r>
      <rPr>
        <b/>
        <sz val="11"/>
        <color theme="1"/>
        <rFont val="맑은 고딕"/>
        <family val="3"/>
        <charset val="129"/>
        <scheme val="minor"/>
      </rPr>
      <t xml:space="preserve">
상황 게이밍 성능이 전세대
I5급과 맞먹으며 꽤나 빠릿한
느낌을 주기에 사무용으로 쓸만하다
다만 실구매가의 경우
12100F는 약 22만 (CPU 쿨러 보드합산)
5600은 약 26만 (CPU 쿨러 보드합산)
단돈 4만의 차이정도밖에 나지않아
4060 정도만 되도 예산을 조금만
더 추자해서 </t>
    </r>
    <r>
      <rPr>
        <b/>
        <sz val="11"/>
        <color rgb="FF0070C0"/>
        <rFont val="맑은 고딕"/>
        <family val="3"/>
        <charset val="129"/>
        <scheme val="minor"/>
      </rPr>
      <t>5600 세팅</t>
    </r>
    <r>
      <rPr>
        <b/>
        <sz val="11"/>
        <color theme="1"/>
        <rFont val="맑은 고딕"/>
        <family val="3"/>
        <charset val="129"/>
        <scheme val="minor"/>
      </rPr>
      <t xml:space="preserve">으로 가는게
가성비가 더 좋다
(약 90만 견적에서 4만원 가량
투자해 20%이상의 멀티성능과
3-4% 가량의 게이밍 성능 향상)
</t>
    </r>
    <r>
      <rPr>
        <sz val="8"/>
        <color theme="1"/>
        <rFont val="맑은 고딕"/>
        <family val="3"/>
        <charset val="129"/>
        <scheme val="minor"/>
      </rPr>
      <t>※ i3-12300 : 8월부터 벌크 상품만 판매 중</t>
    </r>
    <phoneticPr fontId="1" type="noConversion"/>
  </si>
  <si>
    <r>
      <t>&gt;&gt;하이엔드 &amp; 상위 퍼포먼스&lt;&lt;
종합(CPU+쿨러+보드)</t>
    </r>
    <r>
      <rPr>
        <b/>
        <sz val="11"/>
        <color rgb="FFC00000"/>
        <rFont val="맑은 고딕"/>
        <family val="3"/>
        <charset val="129"/>
        <scheme val="minor"/>
      </rPr>
      <t xml:space="preserve"> 가성비 1위
여전히 7600이다</t>
    </r>
    <r>
      <rPr>
        <b/>
        <sz val="11"/>
        <color theme="1"/>
        <rFont val="맑은 고딕"/>
        <family val="3"/>
        <charset val="129"/>
        <scheme val="minor"/>
      </rPr>
      <t xml:space="preserve"> (7500F로 대처
하셔도됩니다)
가격대비 높은 게이밍 성능과
중급 정도의 멀티 성능으로
일반적이 가정용+ 게이밍용 정도로
쓸때 픽하기 좋은 CPU
</t>
    </r>
    <r>
      <rPr>
        <b/>
        <sz val="11"/>
        <color rgb="FF0070C0"/>
        <rFont val="맑은 고딕"/>
        <family val="3"/>
        <charset val="129"/>
        <scheme val="minor"/>
      </rPr>
      <t>가성비 2위는 7700이 차지</t>
    </r>
    <r>
      <rPr>
        <b/>
        <sz val="11"/>
        <color theme="1"/>
        <rFont val="맑은 고딕"/>
        <family val="3"/>
        <charset val="129"/>
        <scheme val="minor"/>
      </rPr>
      <t xml:space="preserve">했으나
개인적으로는 비슷한 가격에
</t>
    </r>
    <r>
      <rPr>
        <b/>
        <sz val="11"/>
        <color rgb="FF00B050"/>
        <rFont val="맑은 고딕"/>
        <family val="3"/>
        <charset val="129"/>
        <scheme val="minor"/>
      </rPr>
      <t>13600KF를 (가성비3위)</t>
    </r>
    <r>
      <rPr>
        <b/>
        <sz val="11"/>
        <color theme="1"/>
        <rFont val="맑은 고딕"/>
        <family val="3"/>
        <charset val="129"/>
        <scheme val="minor"/>
      </rPr>
      <t xml:space="preserve">
구매할수 있기에 
7600 -&gt; 13600KF -&gt; 13700KF
순으로 구매를 추천한다
(13세대의 경우 13400이나 13500은
12세대와 구조가 거의같아
게이밍 성능이 13600K만큼
잘나오지 않는다)
번외로 
오롯이 멀티성능이 필요할때
7950X라던가 , 구형 AMD시스템
쓰고있을때 5800X3D도 고려해볼만
(연말에 14세대 출시 예정중)
</t>
    </r>
    <r>
      <rPr>
        <sz val="8"/>
        <color theme="1"/>
        <rFont val="맑은 고딕"/>
        <family val="3"/>
        <charset val="129"/>
        <scheme val="minor"/>
      </rPr>
      <t>※ 5600X3D 성능 참고용 리뷰의 추가 종합
Tom's Hardware, Hardware Unboxed, Games Nexus</t>
    </r>
    <phoneticPr fontId="1" type="noConversion"/>
  </si>
  <si>
    <r>
      <t xml:space="preserve">&gt;&gt;하위 퍼포먼스 &amp; 상위 메인스트림&lt;&lt;
절대성능은 낮아도 가성비가 워낙
좋은 </t>
    </r>
    <r>
      <rPr>
        <b/>
        <sz val="11"/>
        <color rgb="FFC00000"/>
        <rFont val="맑은 고딕"/>
        <family val="3"/>
        <charset val="129"/>
        <scheme val="minor"/>
      </rPr>
      <t>5600이 가성비 1위</t>
    </r>
    <r>
      <rPr>
        <b/>
        <sz val="11"/>
        <color theme="1"/>
        <rFont val="맑은 고딕"/>
        <family val="3"/>
        <charset val="129"/>
        <scheme val="minor"/>
      </rPr>
      <t xml:space="preserve">
그뒤를 </t>
    </r>
    <r>
      <rPr>
        <b/>
        <sz val="11"/>
        <color rgb="FF0070C0"/>
        <rFont val="맑은 고딕"/>
        <family val="3"/>
        <charset val="129"/>
        <scheme val="minor"/>
      </rPr>
      <t>12400F가 따라오는중</t>
    </r>
    <r>
      <rPr>
        <b/>
        <sz val="11"/>
        <color theme="1"/>
        <rFont val="맑은 고딕"/>
        <family val="3"/>
        <charset val="129"/>
        <scheme val="minor"/>
      </rPr>
      <t xml:space="preserve">
13400F나 13500의 경우 게이밍
성능으로 보면 12400F와 별 차이없어
(L2캐시 용량이 12세대와 같아서..)
게이밍 가성비는 폭망이지만
멀티성능은 준수한 편이라
다용도로 쓸때 가볼만하다!
게이밍 순위로 볼때 추천은
5600 -&gt; 12400F -&gt; 7500F
정도로 볼수있는데
7500F 약 36만 (CPU 쿨러 보드합산)
12400F 약 34만 (CPU 쿨러 보드합산)
5600 약 26만 (CPU 쿨러 보드합산)
구매가가 12400F와 7500F가 너무
가까워..</t>
    </r>
    <r>
      <rPr>
        <b/>
        <sz val="11"/>
        <color rgb="FF00B050"/>
        <rFont val="맑은 고딕"/>
        <family val="3"/>
        <charset val="129"/>
        <scheme val="minor"/>
      </rPr>
      <t xml:space="preserve"> 어지간하면 7500F로
가는게 </t>
    </r>
    <r>
      <rPr>
        <b/>
        <sz val="11"/>
        <color theme="1"/>
        <rFont val="맑은 고딕"/>
        <family val="3"/>
        <charset val="129"/>
        <scheme val="minor"/>
      </rPr>
      <t xml:space="preserve">게이밍에서는 가장 나은
가성비를 보인다
</t>
    </r>
    <r>
      <rPr>
        <sz val="8"/>
        <color theme="1"/>
        <rFont val="맑은 고딕"/>
        <family val="3"/>
        <charset val="129"/>
        <scheme val="minor"/>
      </rPr>
      <t>※ i5-13600 : 벌크·병행수입품만 판매 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</si>
</sst>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만원&quot;\_x000a_0,"/>
    <numFmt numFmtId="177" formatCode="#,##0&quot;원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0070C0"/>
      <name val="맑은 고딕"/>
      <family val="3"/>
      <charset val="129"/>
      <scheme val="minor"/>
    </font>
    <font>
      <sz val="14"/>
      <color rgb="FFC0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8"/>
      <color rgb="FFC0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8" xfId="1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10" fillId="4" borderId="4" xfId="3" applyFont="1" applyBorder="1" applyAlignment="1">
      <alignment horizontal="center" vertical="center" wrapText="1"/>
    </xf>
    <xf numFmtId="0" fontId="10" fillId="4" borderId="13" xfId="3" applyFont="1" applyBorder="1" applyAlignment="1">
      <alignment horizontal="center" vertical="center" wrapText="1"/>
    </xf>
    <xf numFmtId="0" fontId="10" fillId="4" borderId="14" xfId="3" applyFont="1" applyBorder="1" applyAlignment="1">
      <alignment horizontal="center" vertical="center" wrapText="1"/>
    </xf>
    <xf numFmtId="0" fontId="6" fillId="0" borderId="15" xfId="1" applyFont="1" applyFill="1" applyBorder="1">
      <alignment vertical="center"/>
    </xf>
    <xf numFmtId="0" fontId="6" fillId="4" borderId="5" xfId="3" applyFont="1" applyBorder="1" applyAlignment="1">
      <alignment vertical="center"/>
    </xf>
    <xf numFmtId="0" fontId="6" fillId="0" borderId="12" xfId="1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vertical="center" wrapText="1"/>
    </xf>
    <xf numFmtId="0" fontId="6" fillId="0" borderId="16" xfId="1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10" xfId="1" applyNumberFormat="1" applyFont="1" applyFill="1" applyBorder="1" applyAlignment="1">
      <alignment horizontal="right" vertical="center"/>
    </xf>
    <xf numFmtId="0" fontId="6" fillId="0" borderId="11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right" vertical="center"/>
    </xf>
    <xf numFmtId="0" fontId="6" fillId="0" borderId="13" xfId="1" applyNumberFormat="1" applyFont="1" applyFill="1" applyBorder="1" applyAlignment="1">
      <alignment horizontal="right" vertical="center"/>
    </xf>
    <xf numFmtId="0" fontId="6" fillId="0" borderId="14" xfId="1" applyNumberFormat="1" applyFont="1" applyFill="1" applyBorder="1" applyAlignment="1">
      <alignment horizontal="right" vertical="center"/>
    </xf>
    <xf numFmtId="176" fontId="12" fillId="0" borderId="9" xfId="4" applyNumberFormat="1" applyFont="1" applyFill="1" applyBorder="1" applyAlignment="1">
      <alignment horizontal="right" vertical="top" wrapText="1"/>
    </xf>
    <xf numFmtId="176" fontId="12" fillId="0" borderId="3" xfId="4" applyNumberFormat="1" applyFont="1" applyFill="1" applyBorder="1" applyAlignment="1">
      <alignment horizontal="right" vertical="top" wrapText="1"/>
    </xf>
    <xf numFmtId="176" fontId="12" fillId="0" borderId="4" xfId="1" applyNumberFormat="1" applyFont="1" applyFill="1" applyBorder="1" applyAlignment="1">
      <alignment horizontal="right" vertical="top" wrapText="1"/>
    </xf>
    <xf numFmtId="176" fontId="12" fillId="0" borderId="9" xfId="1" applyNumberFormat="1" applyFont="1" applyFill="1" applyBorder="1" applyAlignment="1">
      <alignment horizontal="right" vertical="top" wrapText="1"/>
    </xf>
    <xf numFmtId="176" fontId="12" fillId="0" borderId="3" xfId="1" applyNumberFormat="1" applyFont="1" applyFill="1" applyBorder="1" applyAlignment="1">
      <alignment horizontal="right" vertical="top" wrapText="1"/>
    </xf>
    <xf numFmtId="176" fontId="8" fillId="0" borderId="10" xfId="1" applyNumberFormat="1" applyFont="1" applyFill="1" applyBorder="1" applyAlignment="1">
      <alignment horizontal="right" vertical="top" wrapText="1"/>
    </xf>
    <xf numFmtId="176" fontId="8" fillId="0" borderId="2" xfId="1" applyNumberFormat="1" applyFont="1" applyFill="1" applyBorder="1" applyAlignment="1">
      <alignment horizontal="right" vertical="top" wrapText="1"/>
    </xf>
    <xf numFmtId="176" fontId="8" fillId="0" borderId="13" xfId="1" applyNumberFormat="1" applyFont="1" applyFill="1" applyBorder="1" applyAlignment="1">
      <alignment horizontal="right" vertical="top" wrapText="1"/>
    </xf>
    <xf numFmtId="176" fontId="12" fillId="0" borderId="2" xfId="0" applyNumberFormat="1" applyFont="1" applyBorder="1" applyAlignment="1">
      <alignment horizontal="right" vertical="top" wrapText="1"/>
    </xf>
    <xf numFmtId="10" fontId="8" fillId="0" borderId="2" xfId="1" applyNumberFormat="1" applyFont="1" applyFill="1" applyBorder="1" applyAlignment="1">
      <alignment horizontal="right" vertical="center"/>
    </xf>
    <xf numFmtId="10" fontId="8" fillId="0" borderId="3" xfId="1" applyNumberFormat="1" applyFont="1" applyFill="1" applyBorder="1" applyAlignment="1">
      <alignment horizontal="right" vertical="center"/>
    </xf>
    <xf numFmtId="10" fontId="8" fillId="0" borderId="4" xfId="1" applyNumberFormat="1" applyFont="1" applyFill="1" applyBorder="1" applyAlignment="1">
      <alignment horizontal="right" vertical="center"/>
    </xf>
    <xf numFmtId="10" fontId="8" fillId="0" borderId="13" xfId="1" applyNumberFormat="1" applyFont="1" applyFill="1" applyBorder="1" applyAlignment="1">
      <alignment horizontal="right" vertical="center"/>
    </xf>
    <xf numFmtId="10" fontId="8" fillId="0" borderId="10" xfId="1" applyNumberFormat="1" applyFont="1" applyFill="1" applyBorder="1" applyAlignment="1">
      <alignment horizontal="right" vertical="center"/>
    </xf>
    <xf numFmtId="10" fontId="8" fillId="0" borderId="11" xfId="1" applyNumberFormat="1" applyFont="1" applyFill="1" applyBorder="1" applyAlignment="1">
      <alignment horizontal="right" vertical="center"/>
    </xf>
    <xf numFmtId="10" fontId="8" fillId="0" borderId="12" xfId="1" applyNumberFormat="1" applyFont="1" applyFill="1" applyBorder="1" applyAlignment="1">
      <alignment horizontal="right" vertical="center"/>
    </xf>
    <xf numFmtId="10" fontId="8" fillId="0" borderId="12" xfId="2" applyNumberFormat="1" applyFont="1" applyFill="1" applyBorder="1" applyAlignment="1">
      <alignment horizontal="right" vertical="center"/>
    </xf>
    <xf numFmtId="10" fontId="8" fillId="0" borderId="14" xfId="2" applyNumberFormat="1" applyFont="1" applyFill="1" applyBorder="1" applyAlignment="1">
      <alignment horizontal="right" vertical="center"/>
    </xf>
    <xf numFmtId="10" fontId="8" fillId="0" borderId="9" xfId="1" applyNumberFormat="1" applyFont="1" applyFill="1" applyBorder="1" applyAlignment="1">
      <alignment horizontal="right" vertical="center"/>
    </xf>
    <xf numFmtId="10" fontId="8" fillId="0" borderId="11" xfId="2" applyNumberFormat="1" applyFont="1" applyFill="1" applyBorder="1" applyAlignment="1">
      <alignment horizontal="right" vertical="center"/>
    </xf>
    <xf numFmtId="10" fontId="8" fillId="0" borderId="14" xfId="1" applyNumberFormat="1" applyFont="1" applyFill="1" applyBorder="1" applyAlignment="1">
      <alignment horizontal="right" vertical="center"/>
    </xf>
    <xf numFmtId="176" fontId="12" fillId="0" borderId="25" xfId="0" applyNumberFormat="1" applyFont="1" applyBorder="1" applyAlignment="1">
      <alignment vertical="top" wrapText="1"/>
    </xf>
    <xf numFmtId="176" fontId="12" fillId="0" borderId="2" xfId="0" applyNumberFormat="1" applyFont="1" applyBorder="1" applyAlignment="1">
      <alignment vertical="top" wrapText="1"/>
    </xf>
    <xf numFmtId="0" fontId="6" fillId="0" borderId="28" xfId="1" applyFont="1" applyFill="1" applyBorder="1">
      <alignment vertical="center"/>
    </xf>
    <xf numFmtId="176" fontId="12" fillId="0" borderId="29" xfId="4" applyNumberFormat="1" applyFont="1" applyFill="1" applyBorder="1" applyAlignment="1">
      <alignment horizontal="right" vertical="top" wrapText="1"/>
    </xf>
    <xf numFmtId="176" fontId="8" fillId="0" borderId="30" xfId="1" applyNumberFormat="1" applyFont="1" applyFill="1" applyBorder="1" applyAlignment="1">
      <alignment horizontal="right" vertical="top" wrapText="1"/>
    </xf>
    <xf numFmtId="0" fontId="6" fillId="0" borderId="30" xfId="1" applyNumberFormat="1" applyFont="1" applyFill="1" applyBorder="1" applyAlignment="1">
      <alignment horizontal="right" vertical="center"/>
    </xf>
    <xf numFmtId="0" fontId="6" fillId="0" borderId="31" xfId="1" applyNumberFormat="1" applyFont="1" applyFill="1" applyBorder="1" applyAlignment="1">
      <alignment horizontal="right" vertical="center"/>
    </xf>
    <xf numFmtId="0" fontId="9" fillId="5" borderId="32" xfId="0" applyFont="1" applyFill="1" applyBorder="1" applyAlignment="1">
      <alignment horizontal="center" vertical="center"/>
    </xf>
    <xf numFmtId="0" fontId="12" fillId="0" borderId="2" xfId="0" applyFont="1" applyFill="1" applyBorder="1">
      <alignment vertical="center"/>
    </xf>
    <xf numFmtId="0" fontId="12" fillId="0" borderId="12" xfId="0" applyFont="1" applyFill="1" applyBorder="1">
      <alignment vertical="center"/>
    </xf>
    <xf numFmtId="10" fontId="8" fillId="0" borderId="29" xfId="1" applyNumberFormat="1" applyFont="1" applyFill="1" applyBorder="1" applyAlignment="1">
      <alignment horizontal="right" vertical="center"/>
    </xf>
    <xf numFmtId="10" fontId="13" fillId="0" borderId="25" xfId="0" applyNumberFormat="1" applyFont="1" applyFill="1" applyBorder="1">
      <alignment vertical="center"/>
    </xf>
    <xf numFmtId="10" fontId="8" fillId="0" borderId="2" xfId="0" applyNumberFormat="1" applyFont="1" applyFill="1" applyBorder="1">
      <alignment vertical="center"/>
    </xf>
    <xf numFmtId="10" fontId="13" fillId="0" borderId="2" xfId="0" applyNumberFormat="1" applyFont="1" applyFill="1" applyBorder="1">
      <alignment vertical="center"/>
    </xf>
    <xf numFmtId="10" fontId="13" fillId="0" borderId="26" xfId="0" applyNumberFormat="1" applyFont="1" applyFill="1" applyBorder="1">
      <alignment vertical="center"/>
    </xf>
    <xf numFmtId="10" fontId="12" fillId="0" borderId="3" xfId="0" applyNumberFormat="1" applyFont="1" applyFill="1" applyBorder="1" applyAlignment="1">
      <alignment horizontal="right" vertical="center"/>
    </xf>
    <xf numFmtId="10" fontId="12" fillId="0" borderId="2" xfId="0" applyNumberFormat="1" applyFont="1" applyFill="1" applyBorder="1" applyAlignment="1">
      <alignment horizontal="right" vertical="center"/>
    </xf>
    <xf numFmtId="10" fontId="12" fillId="0" borderId="12" xfId="0" applyNumberFormat="1" applyFont="1" applyFill="1" applyBorder="1" applyAlignment="1">
      <alignment horizontal="right" vertical="center"/>
    </xf>
    <xf numFmtId="10" fontId="12" fillId="0" borderId="4" xfId="0" applyNumberFormat="1" applyFont="1" applyFill="1" applyBorder="1" applyAlignment="1">
      <alignment horizontal="right" vertical="center"/>
    </xf>
    <xf numFmtId="10" fontId="12" fillId="0" borderId="13" xfId="0" applyNumberFormat="1" applyFont="1" applyFill="1" applyBorder="1" applyAlignment="1">
      <alignment horizontal="right" vertical="center"/>
    </xf>
    <xf numFmtId="10" fontId="12" fillId="0" borderId="14" xfId="0" applyNumberFormat="1" applyFont="1" applyFill="1" applyBorder="1" applyAlignment="1">
      <alignment horizontal="right" vertical="center"/>
    </xf>
    <xf numFmtId="10" fontId="7" fillId="0" borderId="10" xfId="1" applyNumberFormat="1" applyFont="1" applyFill="1" applyBorder="1" applyAlignment="1">
      <alignment horizontal="right" vertical="center"/>
    </xf>
    <xf numFmtId="10" fontId="7" fillId="0" borderId="11" xfId="1" applyNumberFormat="1" applyFont="1" applyFill="1" applyBorder="1" applyAlignment="1">
      <alignment horizontal="right" vertical="center"/>
    </xf>
    <xf numFmtId="10" fontId="8" fillId="0" borderId="30" xfId="1" applyNumberFormat="1" applyFont="1" applyFill="1" applyBorder="1" applyAlignment="1">
      <alignment horizontal="right" vertical="center"/>
    </xf>
    <xf numFmtId="10" fontId="7" fillId="0" borderId="30" xfId="1" applyNumberFormat="1" applyFont="1" applyFill="1" applyBorder="1" applyAlignment="1">
      <alignment horizontal="right" vertical="center"/>
    </xf>
    <xf numFmtId="10" fontId="7" fillId="0" borderId="31" xfId="1" applyNumberFormat="1" applyFont="1" applyFill="1" applyBorder="1" applyAlignment="1">
      <alignment horizontal="right" vertical="center"/>
    </xf>
    <xf numFmtId="10" fontId="7" fillId="0" borderId="2" xfId="1" applyNumberFormat="1" applyFont="1" applyFill="1" applyBorder="1" applyAlignment="1">
      <alignment horizontal="right" vertical="center"/>
    </xf>
    <xf numFmtId="10" fontId="7" fillId="0" borderId="12" xfId="1" applyNumberFormat="1" applyFont="1" applyFill="1" applyBorder="1" applyAlignment="1">
      <alignment horizontal="right" vertical="center"/>
    </xf>
    <xf numFmtId="10" fontId="13" fillId="0" borderId="12" xfId="0" applyNumberFormat="1" applyFont="1" applyFill="1" applyBorder="1" applyAlignment="1">
      <alignment horizontal="right" vertical="center"/>
    </xf>
    <xf numFmtId="10" fontId="8" fillId="0" borderId="31" xfId="2" applyNumberFormat="1" applyFont="1" applyFill="1" applyBorder="1" applyAlignment="1">
      <alignment horizontal="right" vertical="center"/>
    </xf>
    <xf numFmtId="0" fontId="10" fillId="4" borderId="35" xfId="3" applyFont="1" applyBorder="1" applyAlignment="1">
      <alignment horizontal="center" vertical="center" wrapText="1"/>
    </xf>
    <xf numFmtId="177" fontId="8" fillId="0" borderId="11" xfId="1" applyNumberFormat="1" applyFont="1" applyFill="1" applyBorder="1" applyAlignment="1">
      <alignment horizontal="right" vertical="center"/>
    </xf>
    <xf numFmtId="177" fontId="8" fillId="0" borderId="9" xfId="1" applyNumberFormat="1" applyFont="1" applyFill="1" applyBorder="1" applyAlignment="1">
      <alignment horizontal="right" vertical="center"/>
    </xf>
    <xf numFmtId="177" fontId="8" fillId="0" borderId="29" xfId="1" applyNumberFormat="1" applyFont="1" applyFill="1" applyBorder="1" applyAlignment="1">
      <alignment horizontal="right" vertical="center"/>
    </xf>
    <xf numFmtId="177" fontId="8" fillId="0" borderId="31" xfId="1" applyNumberFormat="1" applyFont="1" applyFill="1" applyBorder="1" applyAlignment="1">
      <alignment horizontal="right" vertical="center"/>
    </xf>
    <xf numFmtId="177" fontId="8" fillId="0" borderId="3" xfId="1" applyNumberFormat="1" applyFont="1" applyFill="1" applyBorder="1" applyAlignment="1">
      <alignment horizontal="right" vertical="center"/>
    </xf>
    <xf numFmtId="177" fontId="8" fillId="0" borderId="12" xfId="1" applyNumberFormat="1" applyFont="1" applyFill="1" applyBorder="1" applyAlignment="1">
      <alignment horizontal="right" vertical="center"/>
    </xf>
    <xf numFmtId="177" fontId="8" fillId="0" borderId="4" xfId="1" applyNumberFormat="1" applyFont="1" applyFill="1" applyBorder="1" applyAlignment="1">
      <alignment horizontal="right" vertical="center"/>
    </xf>
    <xf numFmtId="177" fontId="8" fillId="0" borderId="14" xfId="1" applyNumberFormat="1" applyFont="1" applyFill="1" applyBorder="1" applyAlignment="1">
      <alignment horizontal="right" vertical="center"/>
    </xf>
    <xf numFmtId="177" fontId="8" fillId="0" borderId="27" xfId="0" applyNumberFormat="1" applyFont="1" applyBorder="1" applyAlignment="1">
      <alignment horizontal="right" vertical="center"/>
    </xf>
    <xf numFmtId="177" fontId="15" fillId="0" borderId="12" xfId="1" applyNumberFormat="1" applyFont="1" applyFill="1" applyBorder="1" applyAlignment="1">
      <alignment horizontal="right" vertical="center"/>
    </xf>
    <xf numFmtId="177" fontId="14" fillId="0" borderId="12" xfId="1" applyNumberFormat="1" applyFont="1" applyFill="1" applyBorder="1" applyAlignment="1">
      <alignment horizontal="right" vertical="center"/>
    </xf>
    <xf numFmtId="177" fontId="12" fillId="0" borderId="3" xfId="0" applyNumberFormat="1" applyFont="1" applyBorder="1" applyAlignment="1">
      <alignment horizontal="right" vertical="center"/>
    </xf>
    <xf numFmtId="177" fontId="14" fillId="0" borderId="12" xfId="0" applyNumberFormat="1" applyFont="1" applyBorder="1" applyAlignment="1">
      <alignment horizontal="right" vertical="center"/>
    </xf>
    <xf numFmtId="177" fontId="15" fillId="0" borderId="12" xfId="0" applyNumberFormat="1" applyFont="1" applyBorder="1" applyAlignment="1">
      <alignment horizontal="right" vertical="center"/>
    </xf>
    <xf numFmtId="177" fontId="8" fillId="0" borderId="12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15" fillId="0" borderId="14" xfId="0" applyNumberFormat="1" applyFont="1" applyBorder="1" applyAlignment="1">
      <alignment horizontal="right" vertical="center"/>
    </xf>
    <xf numFmtId="177" fontId="12" fillId="0" borderId="3" xfId="0" applyNumberFormat="1" applyFont="1" applyFill="1" applyBorder="1">
      <alignment vertical="center"/>
    </xf>
    <xf numFmtId="177" fontId="8" fillId="0" borderId="10" xfId="1" applyNumberFormat="1" applyFont="1" applyFill="1" applyBorder="1" applyAlignment="1">
      <alignment horizontal="right" vertical="center"/>
    </xf>
    <xf numFmtId="177" fontId="8" fillId="0" borderId="30" xfId="1" applyNumberFormat="1" applyFont="1" applyFill="1" applyBorder="1" applyAlignment="1">
      <alignment horizontal="right" vertical="center"/>
    </xf>
    <xf numFmtId="177" fontId="8" fillId="0" borderId="2" xfId="1" applyNumberFormat="1" applyFont="1" applyFill="1" applyBorder="1" applyAlignment="1">
      <alignment horizontal="right" vertical="center"/>
    </xf>
    <xf numFmtId="177" fontId="8" fillId="0" borderId="13" xfId="1" applyNumberFormat="1" applyFont="1" applyFill="1" applyBorder="1" applyAlignment="1">
      <alignment horizontal="right" vertical="center"/>
    </xf>
    <xf numFmtId="177" fontId="12" fillId="0" borderId="2" xfId="0" applyNumberFormat="1" applyFont="1" applyFill="1" applyBorder="1">
      <alignment vertical="center"/>
    </xf>
    <xf numFmtId="177" fontId="12" fillId="0" borderId="25" xfId="0" applyNumberFormat="1" applyFont="1" applyFill="1" applyBorder="1">
      <alignment vertical="center"/>
    </xf>
    <xf numFmtId="0" fontId="6" fillId="9" borderId="8" xfId="1" applyFont="1" applyFill="1" applyBorder="1">
      <alignment vertical="center"/>
    </xf>
    <xf numFmtId="177" fontId="13" fillId="0" borderId="3" xfId="0" applyNumberFormat="1" applyFont="1" applyBorder="1" applyAlignment="1">
      <alignment horizontal="right" vertical="center"/>
    </xf>
    <xf numFmtId="177" fontId="9" fillId="0" borderId="12" xfId="0" applyNumberFormat="1" applyFont="1" applyBorder="1" applyAlignment="1">
      <alignment horizontal="right" vertical="center"/>
    </xf>
    <xf numFmtId="177" fontId="9" fillId="0" borderId="14" xfId="0" applyNumberFormat="1" applyFont="1" applyBorder="1" applyAlignment="1">
      <alignment horizontal="right" vertical="center"/>
    </xf>
    <xf numFmtId="0" fontId="9" fillId="5" borderId="46" xfId="0" applyFont="1" applyFill="1" applyBorder="1" applyAlignment="1">
      <alignment horizontal="center" vertical="center"/>
    </xf>
    <xf numFmtId="177" fontId="9" fillId="0" borderId="10" xfId="0" applyNumberFormat="1" applyFont="1" applyBorder="1" applyAlignment="1">
      <alignment horizontal="right" vertical="center"/>
    </xf>
    <xf numFmtId="177" fontId="9" fillId="0" borderId="11" xfId="0" applyNumberFormat="1" applyFont="1" applyBorder="1" applyAlignment="1">
      <alignment horizontal="right" vertical="center"/>
    </xf>
    <xf numFmtId="177" fontId="9" fillId="0" borderId="2" xfId="0" applyNumberFormat="1" applyFont="1" applyBorder="1" applyAlignment="1">
      <alignment horizontal="right" vertical="center"/>
    </xf>
    <xf numFmtId="177" fontId="9" fillId="0" borderId="13" xfId="0" applyNumberFormat="1" applyFont="1" applyBorder="1" applyAlignment="1">
      <alignment horizontal="right" vertical="center"/>
    </xf>
    <xf numFmtId="0" fontId="6" fillId="9" borderId="8" xfId="0" applyFont="1" applyFill="1" applyBorder="1">
      <alignment vertical="center"/>
    </xf>
    <xf numFmtId="0" fontId="6" fillId="9" borderId="16" xfId="1" applyFont="1" applyFill="1" applyBorder="1">
      <alignment vertical="center"/>
    </xf>
    <xf numFmtId="0" fontId="5" fillId="10" borderId="8" xfId="1" applyFont="1" applyFill="1" applyBorder="1">
      <alignment vertical="center"/>
    </xf>
    <xf numFmtId="0" fontId="8" fillId="0" borderId="12" xfId="0" applyFont="1" applyFill="1" applyBorder="1">
      <alignment vertical="center"/>
    </xf>
    <xf numFmtId="0" fontId="6" fillId="0" borderId="28" xfId="0" applyFont="1" applyFill="1" applyBorder="1">
      <alignment vertical="center"/>
    </xf>
    <xf numFmtId="10" fontId="8" fillId="0" borderId="18" xfId="1" applyNumberFormat="1" applyFont="1" applyFill="1" applyBorder="1" applyAlignment="1">
      <alignment horizontal="right" vertical="center"/>
    </xf>
    <xf numFmtId="10" fontId="8" fillId="0" borderId="47" xfId="2" applyNumberFormat="1" applyFont="1" applyFill="1" applyBorder="1" applyAlignment="1">
      <alignment horizontal="right" vertical="center"/>
    </xf>
    <xf numFmtId="177" fontId="8" fillId="0" borderId="48" xfId="1" applyNumberFormat="1" applyFont="1" applyFill="1" applyBorder="1" applyAlignment="1">
      <alignment horizontal="right" vertical="center"/>
    </xf>
    <xf numFmtId="176" fontId="12" fillId="0" borderId="18" xfId="1" applyNumberFormat="1" applyFont="1" applyFill="1" applyBorder="1" applyAlignment="1">
      <alignment horizontal="right" vertical="top" wrapText="1"/>
    </xf>
    <xf numFmtId="177" fontId="8" fillId="0" borderId="18" xfId="1" applyNumberFormat="1" applyFont="1" applyFill="1" applyBorder="1" applyAlignment="1">
      <alignment horizontal="right" vertical="center"/>
    </xf>
    <xf numFmtId="177" fontId="9" fillId="0" borderId="30" xfId="0" applyNumberFormat="1" applyFont="1" applyBorder="1" applyAlignment="1">
      <alignment horizontal="right" vertical="center"/>
    </xf>
    <xf numFmtId="177" fontId="9" fillId="0" borderId="31" xfId="0" applyNumberFormat="1" applyFont="1" applyBorder="1" applyAlignment="1">
      <alignment horizontal="right" vertical="center"/>
    </xf>
    <xf numFmtId="0" fontId="21" fillId="0" borderId="0" xfId="0" applyFont="1">
      <alignment vertical="center"/>
    </xf>
    <xf numFmtId="0" fontId="10" fillId="4" borderId="6" xfId="3" applyFont="1" applyBorder="1" applyAlignment="1">
      <alignment horizontal="left" vertical="center"/>
    </xf>
    <xf numFmtId="0" fontId="10" fillId="4" borderId="7" xfId="3" applyFont="1" applyBorder="1" applyAlignment="1">
      <alignment horizontal="left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6" fillId="4" borderId="9" xfId="3" applyFont="1" applyBorder="1" applyAlignment="1">
      <alignment horizontal="center" vertical="center" wrapText="1"/>
    </xf>
    <xf numFmtId="0" fontId="6" fillId="4" borderId="10" xfId="3" applyFont="1" applyBorder="1" applyAlignment="1">
      <alignment horizontal="center" vertical="center" wrapText="1"/>
    </xf>
    <xf numFmtId="0" fontId="6" fillId="4" borderId="11" xfId="3" applyFont="1" applyBorder="1" applyAlignment="1">
      <alignment horizontal="center" vertical="center" wrapText="1"/>
    </xf>
    <xf numFmtId="0" fontId="6" fillId="4" borderId="3" xfId="3" applyFont="1" applyBorder="1" applyAlignment="1">
      <alignment horizontal="center" vertical="center" wrapText="1"/>
    </xf>
    <xf numFmtId="0" fontId="6" fillId="4" borderId="2" xfId="3" applyFont="1" applyBorder="1" applyAlignment="1">
      <alignment horizontal="center" vertical="center" wrapText="1"/>
    </xf>
    <xf numFmtId="0" fontId="6" fillId="4" borderId="12" xfId="3" applyFont="1" applyBorder="1" applyAlignment="1">
      <alignment horizontal="center" vertical="center" wrapText="1"/>
    </xf>
    <xf numFmtId="0" fontId="10" fillId="4" borderId="38" xfId="3" applyFont="1" applyBorder="1" applyAlignment="1">
      <alignment horizontal="center" vertical="center" wrapText="1"/>
    </xf>
    <xf numFmtId="0" fontId="10" fillId="4" borderId="11" xfId="3" applyFont="1" applyBorder="1" applyAlignment="1">
      <alignment horizontal="center" vertical="center" wrapText="1"/>
    </xf>
    <xf numFmtId="0" fontId="10" fillId="4" borderId="25" xfId="3" applyFont="1" applyBorder="1" applyAlignment="1">
      <alignment horizontal="center" vertical="center" wrapText="1"/>
    </xf>
    <xf numFmtId="0" fontId="10" fillId="4" borderId="12" xfId="3" applyFont="1" applyBorder="1" applyAlignment="1">
      <alignment horizontal="center" vertical="center" wrapText="1"/>
    </xf>
    <xf numFmtId="0" fontId="11" fillId="4" borderId="23" xfId="3" applyFont="1" applyBorder="1" applyAlignment="1">
      <alignment horizontal="center" vertical="center" wrapText="1"/>
    </xf>
    <xf numFmtId="0" fontId="11" fillId="4" borderId="22" xfId="3" applyFont="1" applyBorder="1" applyAlignment="1">
      <alignment horizontal="center" vertical="center" wrapText="1"/>
    </xf>
    <xf numFmtId="0" fontId="11" fillId="4" borderId="24" xfId="3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1" fillId="4" borderId="9" xfId="3" applyFont="1" applyBorder="1" applyAlignment="1">
      <alignment horizontal="center" vertical="center" wrapText="1"/>
    </xf>
    <xf numFmtId="0" fontId="17" fillId="4" borderId="38" xfId="3" applyFont="1" applyBorder="1" applyAlignment="1">
      <alignment horizontal="center" vertical="center" wrapText="1"/>
    </xf>
    <xf numFmtId="0" fontId="17" fillId="4" borderId="11" xfId="3" applyFont="1" applyBorder="1" applyAlignment="1">
      <alignment horizontal="center" vertical="center" wrapText="1"/>
    </xf>
    <xf numFmtId="0" fontId="17" fillId="4" borderId="25" xfId="3" applyFont="1" applyBorder="1" applyAlignment="1">
      <alignment horizontal="center" vertical="center" wrapText="1"/>
    </xf>
    <xf numFmtId="0" fontId="17" fillId="4" borderId="12" xfId="3" applyFont="1" applyBorder="1" applyAlignment="1">
      <alignment horizontal="center" vertical="center" wrapText="1"/>
    </xf>
    <xf numFmtId="0" fontId="11" fillId="4" borderId="10" xfId="3" applyFont="1" applyBorder="1" applyAlignment="1">
      <alignment horizontal="center" vertical="center" wrapText="1"/>
    </xf>
    <xf numFmtId="0" fontId="11" fillId="4" borderId="3" xfId="3" applyFont="1" applyBorder="1" applyAlignment="1">
      <alignment horizontal="center" vertical="center" wrapText="1"/>
    </xf>
    <xf numFmtId="0" fontId="11" fillId="4" borderId="2" xfId="3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9" fillId="0" borderId="44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0" borderId="40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10" borderId="8" xfId="1" applyFont="1" applyFill="1" applyBorder="1">
      <alignment vertical="center"/>
    </xf>
  </cellXfs>
  <cellStyles count="5">
    <cellStyle name="나쁨" xfId="2" builtinId="27"/>
    <cellStyle name="메모" xfId="3" builtinId="10"/>
    <cellStyle name="백분율" xfId="4" builtinId="5"/>
    <cellStyle name="좋음" xfId="1" builtinId="26"/>
    <cellStyle name="표준" xfId="0" builtinId="0"/>
  </cellStyles>
  <dxfs count="228">
    <dxf>
      <font>
        <color rgb="FFC00000"/>
      </font>
    </dxf>
    <dxf>
      <font>
        <color rgb="FF0070C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0070C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ont>
        <color rgb="FFC00000"/>
      </font>
    </dxf>
    <dxf>
      <font>
        <color auto="1"/>
      </font>
    </dxf>
    <dxf>
      <font>
        <color rgb="FF0070C0"/>
      </font>
    </dxf>
    <dxf>
      <font>
        <color auto="1"/>
      </font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ont>
        <color rgb="FF0070C0"/>
      </font>
    </dxf>
    <dxf>
      <font>
        <color rgb="FFC00000"/>
      </font>
    </dxf>
    <dxf>
      <font>
        <color auto="1"/>
      </font>
    </dxf>
    <dxf>
      <font>
        <color auto="1"/>
      </font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99FF99"/>
      <color rgb="FFFF9999"/>
      <color rgb="FF66FFFF"/>
      <color rgb="FF99CCFF"/>
      <color rgb="FF66CCFF"/>
      <color rgb="FFFFCC99"/>
      <color rgb="FFCCCCFF"/>
      <color rgb="FFCCFFCC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107" sqref="B107:B112"/>
    </sheetView>
  </sheetViews>
  <sheetFormatPr defaultColWidth="9" defaultRowHeight="16.5" x14ac:dyDescent="0.3"/>
  <cols>
    <col min="1" max="1" width="23.125" customWidth="1"/>
    <col min="2" max="7" width="9.625" customWidth="1"/>
    <col min="8" max="9" width="13.125" customWidth="1"/>
    <col min="10" max="11" width="9.375" customWidth="1"/>
    <col min="12" max="12" width="10" customWidth="1"/>
    <col min="13" max="13" width="3.875" customWidth="1"/>
    <col min="14" max="14" width="10" hidden="1" customWidth="1"/>
    <col min="15" max="15" width="3.875" hidden="1" customWidth="1"/>
    <col min="16" max="16" width="10" customWidth="1"/>
    <col min="17" max="17" width="3.875" customWidth="1"/>
    <col min="18" max="18" width="10" hidden="1" customWidth="1"/>
    <col min="19" max="19" width="3.875" hidden="1" customWidth="1"/>
    <col min="20" max="20" width="10" customWidth="1"/>
    <col min="21" max="21" width="3.875" customWidth="1"/>
    <col min="22" max="22" width="10" hidden="1" customWidth="1"/>
    <col min="23" max="23" width="3.875" hidden="1" customWidth="1"/>
    <col min="24" max="24" width="10" customWidth="1"/>
    <col min="25" max="25" width="3.875" customWidth="1"/>
    <col min="26" max="26" width="11" customWidth="1"/>
    <col min="27" max="27" width="3.875" customWidth="1"/>
    <col min="28" max="31" width="9" customWidth="1"/>
  </cols>
  <sheetData>
    <row r="1" spans="1:31" x14ac:dyDescent="0.3">
      <c r="A1" s="140" t="s">
        <v>139</v>
      </c>
      <c r="B1" s="130" t="s">
        <v>142</v>
      </c>
      <c r="C1" s="131"/>
      <c r="D1" s="131"/>
      <c r="E1" s="132"/>
      <c r="F1" s="130" t="s">
        <v>46</v>
      </c>
      <c r="G1" s="132"/>
      <c r="H1" s="130" t="s">
        <v>196</v>
      </c>
      <c r="I1" s="132"/>
      <c r="J1" s="130" t="s">
        <v>138</v>
      </c>
      <c r="K1" s="132"/>
      <c r="L1" s="151" t="s">
        <v>164</v>
      </c>
      <c r="M1" s="156"/>
      <c r="N1" s="136" t="s">
        <v>66</v>
      </c>
      <c r="O1" s="137"/>
      <c r="P1" s="151" t="s">
        <v>165</v>
      </c>
      <c r="Q1" s="156"/>
      <c r="R1" s="136" t="s">
        <v>67</v>
      </c>
      <c r="S1" s="137"/>
      <c r="T1" s="151" t="s">
        <v>166</v>
      </c>
      <c r="U1" s="156"/>
      <c r="V1" s="136" t="s">
        <v>68</v>
      </c>
      <c r="W1" s="137"/>
      <c r="X1" s="151" t="s">
        <v>163</v>
      </c>
      <c r="Y1" s="131"/>
      <c r="Z1" s="152" t="s">
        <v>162</v>
      </c>
      <c r="AA1" s="153"/>
      <c r="AB1" s="149" t="s">
        <v>175</v>
      </c>
      <c r="AC1" s="149"/>
      <c r="AD1" s="149"/>
      <c r="AE1" s="149"/>
    </row>
    <row r="2" spans="1:31" x14ac:dyDescent="0.3">
      <c r="A2" s="141"/>
      <c r="B2" s="133"/>
      <c r="C2" s="134"/>
      <c r="D2" s="134"/>
      <c r="E2" s="135"/>
      <c r="F2" s="133"/>
      <c r="G2" s="135"/>
      <c r="H2" s="133"/>
      <c r="I2" s="135"/>
      <c r="J2" s="133"/>
      <c r="K2" s="135"/>
      <c r="L2" s="157"/>
      <c r="M2" s="158"/>
      <c r="N2" s="138"/>
      <c r="O2" s="139"/>
      <c r="P2" s="157"/>
      <c r="Q2" s="158"/>
      <c r="R2" s="138"/>
      <c r="S2" s="139"/>
      <c r="T2" s="157"/>
      <c r="U2" s="158"/>
      <c r="V2" s="138"/>
      <c r="W2" s="139"/>
      <c r="X2" s="133"/>
      <c r="Y2" s="134"/>
      <c r="Z2" s="154"/>
      <c r="AA2" s="155"/>
      <c r="AB2" s="149"/>
      <c r="AC2" s="149"/>
      <c r="AD2" s="149"/>
      <c r="AE2" s="149"/>
    </row>
    <row r="3" spans="1:31" x14ac:dyDescent="0.3">
      <c r="A3" s="141"/>
      <c r="B3" s="133"/>
      <c r="C3" s="134"/>
      <c r="D3" s="134"/>
      <c r="E3" s="135"/>
      <c r="F3" s="133"/>
      <c r="G3" s="135"/>
      <c r="H3" s="133"/>
      <c r="I3" s="135"/>
      <c r="J3" s="133"/>
      <c r="K3" s="135"/>
      <c r="L3" s="157"/>
      <c r="M3" s="158"/>
      <c r="N3" s="138"/>
      <c r="O3" s="139"/>
      <c r="P3" s="157"/>
      <c r="Q3" s="158"/>
      <c r="R3" s="138"/>
      <c r="S3" s="139"/>
      <c r="T3" s="157"/>
      <c r="U3" s="158"/>
      <c r="V3" s="138"/>
      <c r="W3" s="139"/>
      <c r="X3" s="133"/>
      <c r="Y3" s="134"/>
      <c r="Z3" s="154"/>
      <c r="AA3" s="155"/>
      <c r="AB3" s="149"/>
      <c r="AC3" s="149"/>
      <c r="AD3" s="149"/>
      <c r="AE3" s="149"/>
    </row>
    <row r="4" spans="1:31" ht="17.25" thickBot="1" x14ac:dyDescent="0.35">
      <c r="A4" s="142"/>
      <c r="B4" s="5">
        <v>4090</v>
      </c>
      <c r="C4" s="6" t="s">
        <v>74</v>
      </c>
      <c r="D4" s="6">
        <v>3070</v>
      </c>
      <c r="E4" s="7">
        <v>3050</v>
      </c>
      <c r="F4" s="5" t="s">
        <v>7</v>
      </c>
      <c r="G4" s="7" t="s">
        <v>6</v>
      </c>
      <c r="H4" s="5" t="s">
        <v>75</v>
      </c>
      <c r="I4" s="7" t="s">
        <v>76</v>
      </c>
      <c r="J4" s="5" t="s">
        <v>72</v>
      </c>
      <c r="K4" s="7" t="s">
        <v>73</v>
      </c>
      <c r="L4" s="5" t="s">
        <v>13</v>
      </c>
      <c r="M4" s="6" t="s">
        <v>5</v>
      </c>
      <c r="N4" s="71" t="s">
        <v>13</v>
      </c>
      <c r="O4" s="7" t="s">
        <v>5</v>
      </c>
      <c r="P4" s="5" t="s">
        <v>69</v>
      </c>
      <c r="Q4" s="6" t="s">
        <v>5</v>
      </c>
      <c r="R4" s="71" t="s">
        <v>13</v>
      </c>
      <c r="S4" s="7" t="s">
        <v>5</v>
      </c>
      <c r="T4" s="5" t="s">
        <v>13</v>
      </c>
      <c r="U4" s="6" t="s">
        <v>5</v>
      </c>
      <c r="V4" s="71" t="s">
        <v>13</v>
      </c>
      <c r="W4" s="7" t="s">
        <v>5</v>
      </c>
      <c r="X4" s="5" t="s">
        <v>13</v>
      </c>
      <c r="Y4" s="6" t="s">
        <v>5</v>
      </c>
      <c r="Z4" s="71" t="s">
        <v>45</v>
      </c>
      <c r="AA4" s="7" t="s">
        <v>28</v>
      </c>
      <c r="AB4" s="150"/>
      <c r="AC4" s="150"/>
      <c r="AD4" s="150"/>
      <c r="AE4" s="150"/>
    </row>
    <row r="5" spans="1:31" ht="20.25" customHeight="1" x14ac:dyDescent="0.3">
      <c r="A5" s="106" t="s">
        <v>148</v>
      </c>
      <c r="B5" s="38">
        <v>1.21582239187269</v>
      </c>
      <c r="C5" s="33">
        <v>1.1597928616482001</v>
      </c>
      <c r="D5" s="62"/>
      <c r="E5" s="63"/>
      <c r="F5" s="38">
        <v>0.91761021035575197</v>
      </c>
      <c r="G5" s="39">
        <v>0.74917092916671302</v>
      </c>
      <c r="H5" s="73">
        <v>609700</v>
      </c>
      <c r="I5" s="72">
        <v>600220</v>
      </c>
      <c r="J5" s="20">
        <f>VALUE(I110)</f>
        <v>57020</v>
      </c>
      <c r="K5" s="25">
        <f>VALUE(I124)</f>
        <v>297880</v>
      </c>
      <c r="L5" s="73">
        <f>I5/(B5*100)</f>
        <v>4936.7407938218794</v>
      </c>
      <c r="M5" s="15">
        <f t="shared" ref="M5:M32" si="0">RANK(L5,$L$5:$L$32,1)</f>
        <v>11</v>
      </c>
      <c r="N5" s="90">
        <f>(I5+J5+K5)/(B5*100)</f>
        <v>7855.7526690132836</v>
      </c>
      <c r="O5" s="16">
        <f>RANK(N5,$N$5:$N$32,1)</f>
        <v>9</v>
      </c>
      <c r="P5" s="73">
        <f>I5/(F5*100)</f>
        <v>6541.1216355940314</v>
      </c>
      <c r="Q5" s="15">
        <f t="shared" ref="Q5:Q32" si="1">RANK(P5,$P$5:$P$32,1)</f>
        <v>19</v>
      </c>
      <c r="R5" s="90">
        <f>(I5+J5+K5)/(F5*100)</f>
        <v>10408.776942768605</v>
      </c>
      <c r="S5" s="16">
        <f>RANK(R5,$R$5:$R$32,1)</f>
        <v>13</v>
      </c>
      <c r="T5" s="73">
        <f>I5/(G5*100)</f>
        <v>8011.789788314557</v>
      </c>
      <c r="U5" s="15">
        <f t="shared" ref="U5:U32" si="2">RANK(T5,$T$5:$T$32,1)</f>
        <v>27</v>
      </c>
      <c r="V5" s="90">
        <f>(I5+J5+K5)/(G5*100)</f>
        <v>12749.026461322514</v>
      </c>
      <c r="W5" s="16">
        <f>RANK(V5,$V$5:$V$32,1)</f>
        <v>27</v>
      </c>
      <c r="X5" s="73">
        <f>I5/(((B5+F5+G5)/3)*100)</f>
        <v>6246.6446751645253</v>
      </c>
      <c r="Y5" s="15">
        <f t="shared" ref="Y5:Y32" si="3">RANK(X5,$X$5:$X$32,1)</f>
        <v>23</v>
      </c>
      <c r="Z5" s="90">
        <f>(I5+J5+K5)/(((B5+F5+G5)/3)*100)</f>
        <v>9940.1807039804426</v>
      </c>
      <c r="AA5" s="16">
        <f t="shared" ref="AA5:AA32" si="4">RANK(Z5,$Z$5:$Z$32,1)</f>
        <v>15</v>
      </c>
      <c r="AB5" s="143" t="s">
        <v>201</v>
      </c>
      <c r="AC5" s="143"/>
      <c r="AD5" s="143"/>
      <c r="AE5" s="144"/>
    </row>
    <row r="6" spans="1:31" ht="20.25" x14ac:dyDescent="0.3">
      <c r="A6" s="43" t="s">
        <v>149</v>
      </c>
      <c r="B6" s="51">
        <v>1.2018171101880699</v>
      </c>
      <c r="C6" s="64">
        <v>1.14588244683241</v>
      </c>
      <c r="D6" s="65"/>
      <c r="E6" s="66"/>
      <c r="F6" s="51">
        <v>0.99104576493132801</v>
      </c>
      <c r="G6" s="70">
        <v>1.4876685612023299</v>
      </c>
      <c r="H6" s="74">
        <v>939600</v>
      </c>
      <c r="I6" s="75">
        <v>922550</v>
      </c>
      <c r="J6" s="44">
        <f>VALUE(I110)</f>
        <v>57020</v>
      </c>
      <c r="K6" s="45">
        <f>VALUE(I124)</f>
        <v>297880</v>
      </c>
      <c r="L6" s="74">
        <f>I6/(B6*100)</f>
        <v>7676.2927751597081</v>
      </c>
      <c r="M6" s="46">
        <f t="shared" si="0"/>
        <v>25</v>
      </c>
      <c r="N6" s="91">
        <f>(I6+J6+K6)/(B6*100)</f>
        <v>10629.321126906692</v>
      </c>
      <c r="O6" s="47">
        <f>RANK(N6,$N$5:$N$32,1)</f>
        <v>16</v>
      </c>
      <c r="P6" s="74">
        <f>I6/(F6*100)</f>
        <v>9308.8536639266677</v>
      </c>
      <c r="Q6" s="46">
        <f t="shared" si="1"/>
        <v>26</v>
      </c>
      <c r="R6" s="91">
        <f>(I6+J6+K6)/(F6*100)</f>
        <v>12889.919368037637</v>
      </c>
      <c r="S6" s="47">
        <f>RANK(R6,$R$5:$R$32,1)</f>
        <v>25</v>
      </c>
      <c r="T6" s="74">
        <f>I6/(G6*100)</f>
        <v>6201.3140833896323</v>
      </c>
      <c r="U6" s="46">
        <f t="shared" si="2"/>
        <v>23</v>
      </c>
      <c r="V6" s="91">
        <f>(I6+J6+K6)/(G6*100)</f>
        <v>8586.9261024617481</v>
      </c>
      <c r="W6" s="47">
        <f>RANK(V6,$V$5:$V$32,1)</f>
        <v>16</v>
      </c>
      <c r="X6" s="74">
        <f>I6/(((B6+F6+G6)/3)*100)</f>
        <v>7519.7021079269762</v>
      </c>
      <c r="Y6" s="46">
        <f t="shared" si="3"/>
        <v>25</v>
      </c>
      <c r="Z6" s="91">
        <f>(I6+J6+K6)/(((B6+F6+G6)/3)*100)</f>
        <v>10412.490876127382</v>
      </c>
      <c r="AA6" s="47">
        <f t="shared" si="4"/>
        <v>20</v>
      </c>
      <c r="AB6" s="145"/>
      <c r="AC6" s="145"/>
      <c r="AD6" s="145"/>
      <c r="AE6" s="146"/>
    </row>
    <row r="7" spans="1:31" ht="20.25" x14ac:dyDescent="0.3">
      <c r="A7" s="43" t="s">
        <v>150</v>
      </c>
      <c r="B7" s="51">
        <v>1.15245893541463</v>
      </c>
      <c r="C7" s="64">
        <v>1.09685860703327</v>
      </c>
      <c r="D7" s="65"/>
      <c r="E7" s="66"/>
      <c r="F7" s="51">
        <v>0.97513892701582505</v>
      </c>
      <c r="G7" s="70">
        <v>1.14056967530096</v>
      </c>
      <c r="H7" s="74">
        <v>724200</v>
      </c>
      <c r="I7" s="75">
        <v>688900</v>
      </c>
      <c r="J7" s="44">
        <f>VALUE(I110)</f>
        <v>57020</v>
      </c>
      <c r="K7" s="45">
        <f>VALUE(I124)</f>
        <v>297880</v>
      </c>
      <c r="L7" s="76">
        <f t="shared" ref="L7:L32" si="5">I7/(B7*100)</f>
        <v>5977.6533361004194</v>
      </c>
      <c r="M7" s="17">
        <f t="shared" si="0"/>
        <v>15</v>
      </c>
      <c r="N7" s="92">
        <f>(I7+J7+K7)/(B7*100)</f>
        <v>9057.1556861977315</v>
      </c>
      <c r="O7" s="10">
        <f>RANK(N7,$N$5:$N$32,1)</f>
        <v>11</v>
      </c>
      <c r="P7" s="76">
        <f t="shared" ref="P7:P32" si="6">I7/(F7*100)</f>
        <v>7064.6343912062921</v>
      </c>
      <c r="Q7" s="17">
        <f t="shared" si="1"/>
        <v>24</v>
      </c>
      <c r="R7" s="92">
        <f>(I7+J7+K7)/(F7*100)</f>
        <v>10704.115804240279</v>
      </c>
      <c r="S7" s="10">
        <f>RANK(R7,$R$5:$R$32,1)</f>
        <v>15</v>
      </c>
      <c r="T7" s="76">
        <f t="shared" ref="T7:T32" si="7">I7/(G7*100)</f>
        <v>6039.9641943682327</v>
      </c>
      <c r="U7" s="17">
        <f t="shared" si="2"/>
        <v>22</v>
      </c>
      <c r="V7" s="92">
        <f>(I7+J7+K7)/(G7*100)</f>
        <v>9151.5671738736564</v>
      </c>
      <c r="W7" s="10">
        <f>RANK(V7,$V$5:$V$32,1)</f>
        <v>19</v>
      </c>
      <c r="X7" s="76">
        <f t="shared" ref="X7:X32" si="8">I7/(((B7+F7+G7)/3)*100)</f>
        <v>6323.7272145313309</v>
      </c>
      <c r="Y7" s="17">
        <f t="shared" si="3"/>
        <v>24</v>
      </c>
      <c r="Z7" s="92">
        <f t="shared" ref="Z7:Z32" si="9">(I7+J7+K7)/(((B7+F7+G7)/3)*100)</f>
        <v>9581.5161366349294</v>
      </c>
      <c r="AA7" s="10">
        <f t="shared" si="4"/>
        <v>14</v>
      </c>
      <c r="AB7" s="145"/>
      <c r="AC7" s="145"/>
      <c r="AD7" s="145"/>
      <c r="AE7" s="146"/>
    </row>
    <row r="8" spans="1:31" ht="20.25" x14ac:dyDescent="0.3">
      <c r="A8" s="43" t="s">
        <v>151</v>
      </c>
      <c r="B8" s="51">
        <v>1.129089</v>
      </c>
      <c r="C8" s="64">
        <v>1.07364697136924</v>
      </c>
      <c r="D8" s="65"/>
      <c r="E8" s="66"/>
      <c r="F8" s="51">
        <v>1.1768378407845399</v>
      </c>
      <c r="G8" s="70">
        <v>1.7475423304581299</v>
      </c>
      <c r="H8" s="74">
        <v>1145000</v>
      </c>
      <c r="I8" s="75">
        <v>1138350</v>
      </c>
      <c r="J8" s="44">
        <f>VALUE(I107)</f>
        <v>323350</v>
      </c>
      <c r="K8" s="45">
        <f>VALUE(I114)</f>
        <v>302600</v>
      </c>
      <c r="L8" s="74">
        <f t="shared" si="5"/>
        <v>10082.021877814768</v>
      </c>
      <c r="M8" s="46">
        <f t="shared" si="0"/>
        <v>27</v>
      </c>
      <c r="N8" s="91">
        <v>13723.453155597123</v>
      </c>
      <c r="O8" s="47">
        <v>23</v>
      </c>
      <c r="P8" s="74">
        <f t="shared" si="6"/>
        <v>9672.9554450859432</v>
      </c>
      <c r="Q8" s="46">
        <f t="shared" si="1"/>
        <v>27</v>
      </c>
      <c r="R8" s="91">
        <v>13166.639840260614</v>
      </c>
      <c r="S8" s="47">
        <v>23</v>
      </c>
      <c r="T8" s="74">
        <f t="shared" si="7"/>
        <v>6514.0052985244365</v>
      </c>
      <c r="U8" s="46">
        <f t="shared" si="2"/>
        <v>24</v>
      </c>
      <c r="V8" s="91">
        <v>8866.73800682006</v>
      </c>
      <c r="W8" s="47">
        <v>16</v>
      </c>
      <c r="X8" s="76">
        <f t="shared" si="8"/>
        <v>8425.0054847538158</v>
      </c>
      <c r="Y8" s="46">
        <f t="shared" si="3"/>
        <v>26</v>
      </c>
      <c r="Z8" s="92">
        <f t="shared" si="9"/>
        <v>13057.703849212596</v>
      </c>
      <c r="AA8" s="47">
        <f t="shared" si="4"/>
        <v>26</v>
      </c>
      <c r="AB8" s="145"/>
      <c r="AC8" s="145"/>
      <c r="AD8" s="145"/>
      <c r="AE8" s="146"/>
    </row>
    <row r="9" spans="1:31" ht="20.25" x14ac:dyDescent="0.3">
      <c r="A9" s="3" t="s">
        <v>152</v>
      </c>
      <c r="B9" s="30">
        <v>1.1134999999999999</v>
      </c>
      <c r="C9" s="29">
        <v>1.0623708097420701</v>
      </c>
      <c r="D9" s="67"/>
      <c r="E9" s="68"/>
      <c r="F9" s="30">
        <v>1.1359477124182999</v>
      </c>
      <c r="G9" s="36">
        <v>1.6838733130367611</v>
      </c>
      <c r="H9" s="76">
        <v>740700</v>
      </c>
      <c r="I9" s="77">
        <v>754820</v>
      </c>
      <c r="J9" s="21">
        <f>VALUE(I107)</f>
        <v>323350</v>
      </c>
      <c r="K9" s="26">
        <f>VALUE(I114)</f>
        <v>302600</v>
      </c>
      <c r="L9" s="76">
        <f t="shared" si="5"/>
        <v>6778.8055680287389</v>
      </c>
      <c r="M9" s="17">
        <f t="shared" si="0"/>
        <v>23</v>
      </c>
      <c r="N9" s="92">
        <f t="shared" ref="N9:N32" si="10">(I9+J9+K9)/(B9*100)</f>
        <v>12400.269420745399</v>
      </c>
      <c r="O9" s="10">
        <f t="shared" ref="O9:O32" si="11">RANK(N9,$N$5:$N$32,1)</f>
        <v>24</v>
      </c>
      <c r="P9" s="76">
        <f t="shared" si="6"/>
        <v>6644.8481012658276</v>
      </c>
      <c r="Q9" s="17">
        <f t="shared" si="1"/>
        <v>21</v>
      </c>
      <c r="R9" s="92">
        <f t="shared" ref="R9:R32" si="12">(I9+J9+K9)/(F9*100)</f>
        <v>12155.224971231308</v>
      </c>
      <c r="S9" s="10">
        <f t="shared" ref="S9:S32" si="13">RANK(R9,$R$5:$R$32,1)</f>
        <v>22</v>
      </c>
      <c r="T9" s="76">
        <f t="shared" si="7"/>
        <v>4482.6412661575405</v>
      </c>
      <c r="U9" s="17">
        <f t="shared" si="2"/>
        <v>11</v>
      </c>
      <c r="V9" s="92">
        <f t="shared" ref="V9:V32" si="14">(I9+J9+K9)/(G9*100)</f>
        <v>8199.96367487924</v>
      </c>
      <c r="W9" s="10">
        <f t="shared" ref="W9:W32" si="15">RANK(V9,$V$5:$V$32,1)</f>
        <v>14</v>
      </c>
      <c r="X9" s="76">
        <f t="shared" si="8"/>
        <v>5757.1197096428605</v>
      </c>
      <c r="Y9" s="17">
        <f t="shared" si="3"/>
        <v>18</v>
      </c>
      <c r="Z9" s="92">
        <f t="shared" si="9"/>
        <v>10531.329563980251</v>
      </c>
      <c r="AA9" s="10">
        <f t="shared" si="4"/>
        <v>23</v>
      </c>
      <c r="AB9" s="145"/>
      <c r="AC9" s="145"/>
      <c r="AD9" s="145"/>
      <c r="AE9" s="146"/>
    </row>
    <row r="10" spans="1:31" ht="20.25" x14ac:dyDescent="0.3">
      <c r="A10" s="3" t="s">
        <v>153</v>
      </c>
      <c r="B10" s="30">
        <v>1.1134999999999999</v>
      </c>
      <c r="C10" s="29">
        <v>1.0623708097420701</v>
      </c>
      <c r="D10" s="67"/>
      <c r="E10" s="68"/>
      <c r="F10" s="30">
        <v>1.1359477124182999</v>
      </c>
      <c r="G10" s="36">
        <v>1.6838733130367611</v>
      </c>
      <c r="H10" s="76">
        <v>741430</v>
      </c>
      <c r="I10" s="77">
        <v>729930</v>
      </c>
      <c r="J10" s="21">
        <f>VALUE(I107)</f>
        <v>323350</v>
      </c>
      <c r="K10" s="26">
        <f>VALUE(I114)</f>
        <v>302600</v>
      </c>
      <c r="L10" s="76">
        <f t="shared" si="5"/>
        <v>6555.2761562640326</v>
      </c>
      <c r="M10" s="17">
        <f t="shared" si="0"/>
        <v>20</v>
      </c>
      <c r="N10" s="92">
        <f t="shared" si="10"/>
        <v>12176.740008980692</v>
      </c>
      <c r="O10" s="10">
        <f t="shared" si="11"/>
        <v>22</v>
      </c>
      <c r="P10" s="76">
        <f t="shared" si="6"/>
        <v>6425.7359033371731</v>
      </c>
      <c r="Q10" s="17">
        <f t="shared" si="1"/>
        <v>17</v>
      </c>
      <c r="R10" s="92">
        <f t="shared" si="12"/>
        <v>11936.112773302655</v>
      </c>
      <c r="S10" s="10">
        <f t="shared" si="13"/>
        <v>21</v>
      </c>
      <c r="T10" s="76">
        <f t="shared" si="7"/>
        <v>4334.8272957875697</v>
      </c>
      <c r="U10" s="17">
        <f t="shared" si="2"/>
        <v>7</v>
      </c>
      <c r="V10" s="92">
        <f t="shared" si="14"/>
        <v>8052.1497045092683</v>
      </c>
      <c r="W10" s="10">
        <f t="shared" si="15"/>
        <v>11</v>
      </c>
      <c r="X10" s="76">
        <f t="shared" si="8"/>
        <v>5567.2801325608934</v>
      </c>
      <c r="Y10" s="17">
        <f t="shared" si="3"/>
        <v>13</v>
      </c>
      <c r="Z10" s="92">
        <f t="shared" si="9"/>
        <v>10341.489986898283</v>
      </c>
      <c r="AA10" s="10">
        <f t="shared" si="4"/>
        <v>18</v>
      </c>
      <c r="AB10" s="145"/>
      <c r="AC10" s="145"/>
      <c r="AD10" s="145"/>
      <c r="AE10" s="146"/>
    </row>
    <row r="11" spans="1:31" ht="20.25" x14ac:dyDescent="0.3">
      <c r="A11" s="3" t="s">
        <v>15</v>
      </c>
      <c r="B11" s="30">
        <v>1.0996999999999999</v>
      </c>
      <c r="C11" s="29">
        <v>1.0416104969893052</v>
      </c>
      <c r="D11" s="67"/>
      <c r="E11" s="68"/>
      <c r="F11" s="30">
        <v>1.1000441850723313</v>
      </c>
      <c r="G11" s="36">
        <v>1.6754733143442087</v>
      </c>
      <c r="H11" s="76">
        <v>749900</v>
      </c>
      <c r="I11" s="77">
        <v>775130</v>
      </c>
      <c r="J11" s="21">
        <f>VALUE(I107)</f>
        <v>323350</v>
      </c>
      <c r="K11" s="26">
        <f>VALUE(I114)</f>
        <v>302600</v>
      </c>
      <c r="L11" s="76">
        <f t="shared" si="5"/>
        <v>7048.5586978266811</v>
      </c>
      <c r="M11" s="17">
        <f t="shared" si="0"/>
        <v>24</v>
      </c>
      <c r="N11" s="92">
        <f t="shared" si="10"/>
        <v>12740.565608802402</v>
      </c>
      <c r="O11" s="10">
        <f t="shared" si="11"/>
        <v>25</v>
      </c>
      <c r="P11" s="76">
        <f t="shared" si="6"/>
        <v>7046.3533239715534</v>
      </c>
      <c r="Q11" s="17">
        <f t="shared" si="1"/>
        <v>23</v>
      </c>
      <c r="R11" s="92">
        <f t="shared" si="12"/>
        <v>12736.57930302022</v>
      </c>
      <c r="S11" s="10">
        <f t="shared" si="13"/>
        <v>24</v>
      </c>
      <c r="T11" s="76">
        <f t="shared" si="7"/>
        <v>4626.3345012056552</v>
      </c>
      <c r="U11" s="17">
        <f t="shared" si="2"/>
        <v>13</v>
      </c>
      <c r="V11" s="92">
        <f t="shared" si="14"/>
        <v>8362.2937351788969</v>
      </c>
      <c r="W11" s="10">
        <f t="shared" si="15"/>
        <v>15</v>
      </c>
      <c r="X11" s="76">
        <f t="shared" si="8"/>
        <v>6000.6696407365916</v>
      </c>
      <c r="Y11" s="17">
        <f t="shared" si="3"/>
        <v>21</v>
      </c>
      <c r="Z11" s="92">
        <f t="shared" si="9"/>
        <v>10846.46216795018</v>
      </c>
      <c r="AA11" s="10">
        <f t="shared" si="4"/>
        <v>25</v>
      </c>
      <c r="AB11" s="145"/>
      <c r="AC11" s="145"/>
      <c r="AD11" s="145"/>
      <c r="AE11" s="146"/>
    </row>
    <row r="12" spans="1:31" ht="20.25" x14ac:dyDescent="0.3">
      <c r="A12" s="3" t="s">
        <v>14</v>
      </c>
      <c r="B12" s="30">
        <v>1.0996999999999999</v>
      </c>
      <c r="C12" s="29">
        <v>1.0416104969893101</v>
      </c>
      <c r="D12" s="67"/>
      <c r="E12" s="68"/>
      <c r="F12" s="30">
        <v>1.1000441850723313</v>
      </c>
      <c r="G12" s="36">
        <v>1.6754733143442087</v>
      </c>
      <c r="H12" s="76">
        <v>711000</v>
      </c>
      <c r="I12" s="77">
        <v>730290</v>
      </c>
      <c r="J12" s="21">
        <f>VALUE(I107)</f>
        <v>323350</v>
      </c>
      <c r="K12" s="26">
        <f>VALUE(I114)</f>
        <v>302600</v>
      </c>
      <c r="L12" s="76">
        <f t="shared" si="5"/>
        <v>6640.8111303082669</v>
      </c>
      <c r="M12" s="17">
        <f t="shared" si="0"/>
        <v>22</v>
      </c>
      <c r="N12" s="92">
        <f t="shared" si="10"/>
        <v>12332.818041283988</v>
      </c>
      <c r="O12" s="10">
        <f t="shared" si="11"/>
        <v>23</v>
      </c>
      <c r="P12" s="76">
        <f t="shared" si="6"/>
        <v>6638.7333337158743</v>
      </c>
      <c r="Q12" s="17">
        <f t="shared" si="1"/>
        <v>20</v>
      </c>
      <c r="R12" s="92">
        <f t="shared" si="12"/>
        <v>12328.959312764542</v>
      </c>
      <c r="S12" s="10">
        <f t="shared" si="13"/>
        <v>23</v>
      </c>
      <c r="T12" s="76">
        <f t="shared" si="7"/>
        <v>4358.7086332427816</v>
      </c>
      <c r="U12" s="17">
        <f t="shared" si="2"/>
        <v>9</v>
      </c>
      <c r="V12" s="92">
        <f t="shared" si="14"/>
        <v>8094.6678672160251</v>
      </c>
      <c r="W12" s="10">
        <f t="shared" si="15"/>
        <v>13</v>
      </c>
      <c r="X12" s="76">
        <f t="shared" si="8"/>
        <v>5653.5407375969517</v>
      </c>
      <c r="Y12" s="17">
        <f t="shared" si="3"/>
        <v>15</v>
      </c>
      <c r="Z12" s="92">
        <f t="shared" si="9"/>
        <v>10499.333264810541</v>
      </c>
      <c r="AA12" s="10">
        <f t="shared" si="4"/>
        <v>22</v>
      </c>
      <c r="AB12" s="145"/>
      <c r="AC12" s="145"/>
      <c r="AD12" s="145"/>
      <c r="AE12" s="146"/>
    </row>
    <row r="13" spans="1:31" ht="21" customHeight="1" x14ac:dyDescent="0.3">
      <c r="A13" s="3" t="s">
        <v>16</v>
      </c>
      <c r="B13" s="30">
        <v>1.0766</v>
      </c>
      <c r="C13" s="29">
        <v>1.0285791318414701</v>
      </c>
      <c r="D13" s="67"/>
      <c r="E13" s="68"/>
      <c r="F13" s="30">
        <v>1.0541031227305699</v>
      </c>
      <c r="G13" s="36">
        <v>1.2834552642341099</v>
      </c>
      <c r="H13" s="76">
        <v>547410</v>
      </c>
      <c r="I13" s="77">
        <v>542190</v>
      </c>
      <c r="J13" s="21">
        <f>VALUE(I108)</f>
        <v>176000</v>
      </c>
      <c r="K13" s="26">
        <f>VALUE(I114)</f>
        <v>302600</v>
      </c>
      <c r="L13" s="76">
        <f t="shared" si="5"/>
        <v>5036.132268251904</v>
      </c>
      <c r="M13" s="17">
        <f t="shared" si="0"/>
        <v>12</v>
      </c>
      <c r="N13" s="92">
        <f t="shared" si="10"/>
        <v>9481.6087683447895</v>
      </c>
      <c r="O13" s="10">
        <f t="shared" si="11"/>
        <v>14</v>
      </c>
      <c r="P13" s="76">
        <f t="shared" si="6"/>
        <v>5143.614398897711</v>
      </c>
      <c r="Q13" s="17">
        <f t="shared" si="1"/>
        <v>9</v>
      </c>
      <c r="R13" s="92">
        <f t="shared" si="12"/>
        <v>9683.9671374440586</v>
      </c>
      <c r="S13" s="10">
        <f t="shared" si="13"/>
        <v>10</v>
      </c>
      <c r="T13" s="76">
        <f t="shared" si="7"/>
        <v>4224.4557727031242</v>
      </c>
      <c r="U13" s="17">
        <f t="shared" si="2"/>
        <v>6</v>
      </c>
      <c r="V13" s="92">
        <f t="shared" si="14"/>
        <v>7953.4521260399906</v>
      </c>
      <c r="W13" s="10">
        <f t="shared" si="15"/>
        <v>10</v>
      </c>
      <c r="X13" s="76">
        <f t="shared" si="8"/>
        <v>4764.1902209641894</v>
      </c>
      <c r="Y13" s="17">
        <f t="shared" si="3"/>
        <v>10</v>
      </c>
      <c r="Z13" s="92">
        <f t="shared" si="9"/>
        <v>8969.6190185323121</v>
      </c>
      <c r="AA13" s="10">
        <f t="shared" si="4"/>
        <v>11</v>
      </c>
      <c r="AB13" s="145"/>
      <c r="AC13" s="145"/>
      <c r="AD13" s="145"/>
      <c r="AE13" s="146"/>
    </row>
    <row r="14" spans="1:31" ht="20.25" x14ac:dyDescent="0.3">
      <c r="A14" s="96" t="s">
        <v>17</v>
      </c>
      <c r="B14" s="30">
        <v>1.0766</v>
      </c>
      <c r="C14" s="29">
        <v>1.0285791318414701</v>
      </c>
      <c r="D14" s="67"/>
      <c r="E14" s="68"/>
      <c r="F14" s="30">
        <v>1.0541031227305737</v>
      </c>
      <c r="G14" s="36">
        <v>1.2834552642341075</v>
      </c>
      <c r="H14" s="76">
        <v>505040</v>
      </c>
      <c r="I14" s="77">
        <v>512060</v>
      </c>
      <c r="J14" s="21">
        <f>VALUE(I108)</f>
        <v>176000</v>
      </c>
      <c r="K14" s="26">
        <f>VALUE(I114)</f>
        <v>302600</v>
      </c>
      <c r="L14" s="76">
        <f t="shared" si="5"/>
        <v>4756.2697380642767</v>
      </c>
      <c r="M14" s="17">
        <f t="shared" si="0"/>
        <v>9</v>
      </c>
      <c r="N14" s="92">
        <f t="shared" si="10"/>
        <v>9201.7462381571622</v>
      </c>
      <c r="O14" s="10">
        <f t="shared" si="11"/>
        <v>12</v>
      </c>
      <c r="P14" s="76">
        <f t="shared" si="6"/>
        <v>4857.7789872545645</v>
      </c>
      <c r="Q14" s="17">
        <f t="shared" si="1"/>
        <v>8</v>
      </c>
      <c r="R14" s="92">
        <f t="shared" si="12"/>
        <v>9398.1317258008949</v>
      </c>
      <c r="S14" s="10">
        <f t="shared" si="13"/>
        <v>8</v>
      </c>
      <c r="T14" s="76">
        <f t="shared" si="7"/>
        <v>3989.6988564347666</v>
      </c>
      <c r="U14" s="17">
        <f t="shared" si="2"/>
        <v>3</v>
      </c>
      <c r="V14" s="92">
        <f t="shared" si="14"/>
        <v>7718.6952097716403</v>
      </c>
      <c r="W14" s="10">
        <f t="shared" si="15"/>
        <v>8</v>
      </c>
      <c r="X14" s="76">
        <f t="shared" si="8"/>
        <v>4499.4397619781294</v>
      </c>
      <c r="Y14" s="17">
        <f t="shared" si="3"/>
        <v>8</v>
      </c>
      <c r="Z14" s="92">
        <f t="shared" si="9"/>
        <v>8704.8685595462503</v>
      </c>
      <c r="AA14" s="10">
        <f t="shared" si="4"/>
        <v>8</v>
      </c>
      <c r="AB14" s="145"/>
      <c r="AC14" s="145"/>
      <c r="AD14" s="145"/>
      <c r="AE14" s="146"/>
    </row>
    <row r="15" spans="1:31" ht="20.25" x14ac:dyDescent="0.3">
      <c r="A15" s="3" t="s">
        <v>154</v>
      </c>
      <c r="B15" s="30">
        <v>1.06587081671466</v>
      </c>
      <c r="C15" s="29">
        <v>1.0296418127259199</v>
      </c>
      <c r="D15" s="67"/>
      <c r="E15" s="68"/>
      <c r="F15" s="30">
        <v>0.73464052287581705</v>
      </c>
      <c r="G15" s="36">
        <v>0.60739764620348102</v>
      </c>
      <c r="H15" s="76">
        <v>476430</v>
      </c>
      <c r="I15" s="77">
        <v>447090</v>
      </c>
      <c r="J15" s="21">
        <f>VALUE(I109)</f>
        <v>124600</v>
      </c>
      <c r="K15" s="26">
        <f>VALUE(I129)</f>
        <v>141370</v>
      </c>
      <c r="L15" s="76">
        <f t="shared" si="5"/>
        <v>4194.5983789861912</v>
      </c>
      <c r="M15" s="17">
        <f t="shared" si="0"/>
        <v>7</v>
      </c>
      <c r="N15" s="92">
        <f t="shared" si="10"/>
        <v>6689.9289183830842</v>
      </c>
      <c r="O15" s="10">
        <f t="shared" si="11"/>
        <v>5</v>
      </c>
      <c r="P15" s="76">
        <f t="shared" si="6"/>
        <v>6085.8336298932381</v>
      </c>
      <c r="Q15" s="17">
        <f t="shared" si="1"/>
        <v>15</v>
      </c>
      <c r="R15" s="92">
        <f t="shared" si="12"/>
        <v>9706.2437722419909</v>
      </c>
      <c r="S15" s="10">
        <f t="shared" si="13"/>
        <v>11</v>
      </c>
      <c r="T15" s="76">
        <f t="shared" si="7"/>
        <v>7360.7463379965548</v>
      </c>
      <c r="U15" s="17">
        <f t="shared" si="2"/>
        <v>25</v>
      </c>
      <c r="V15" s="92">
        <f t="shared" si="14"/>
        <v>11739.591097478859</v>
      </c>
      <c r="W15" s="10">
        <f t="shared" si="15"/>
        <v>25</v>
      </c>
      <c r="X15" s="76">
        <f t="shared" si="8"/>
        <v>5570.2686767363184</v>
      </c>
      <c r="Y15" s="17">
        <f t="shared" si="3"/>
        <v>14</v>
      </c>
      <c r="Z15" s="92">
        <f t="shared" si="9"/>
        <v>8883.9736577279727</v>
      </c>
      <c r="AA15" s="10">
        <f t="shared" si="4"/>
        <v>10</v>
      </c>
      <c r="AB15" s="145"/>
      <c r="AC15" s="145"/>
      <c r="AD15" s="145"/>
      <c r="AE15" s="146"/>
    </row>
    <row r="16" spans="1:31" ht="20.25" x14ac:dyDescent="0.3">
      <c r="A16" s="3" t="s">
        <v>18</v>
      </c>
      <c r="B16" s="30">
        <v>1.0628</v>
      </c>
      <c r="C16" s="29">
        <v>1.0069201042509213</v>
      </c>
      <c r="D16" s="67"/>
      <c r="E16" s="68"/>
      <c r="F16" s="30">
        <v>1.0004986059564778</v>
      </c>
      <c r="G16" s="36">
        <v>1.2328280769998092</v>
      </c>
      <c r="H16" s="76">
        <v>515130</v>
      </c>
      <c r="I16" s="77">
        <v>516060</v>
      </c>
      <c r="J16" s="21">
        <f>VALUE(I108)</f>
        <v>176000</v>
      </c>
      <c r="K16" s="26">
        <f>VALUE(I114)</f>
        <v>302600</v>
      </c>
      <c r="L16" s="76">
        <f t="shared" si="5"/>
        <v>4855.6642830259689</v>
      </c>
      <c r="M16" s="17">
        <f t="shared" si="0"/>
        <v>10</v>
      </c>
      <c r="N16" s="92">
        <f t="shared" si="10"/>
        <v>9358.8633797515995</v>
      </c>
      <c r="O16" s="10">
        <f t="shared" si="11"/>
        <v>13</v>
      </c>
      <c r="P16" s="76">
        <f t="shared" si="6"/>
        <v>5158.0281764275533</v>
      </c>
      <c r="Q16" s="17">
        <f t="shared" si="1"/>
        <v>10</v>
      </c>
      <c r="R16" s="92">
        <f t="shared" si="12"/>
        <v>9941.6430375642958</v>
      </c>
      <c r="S16" s="10">
        <f t="shared" si="13"/>
        <v>12</v>
      </c>
      <c r="T16" s="76">
        <f t="shared" si="7"/>
        <v>4185.9851314862608</v>
      </c>
      <c r="U16" s="17">
        <f t="shared" si="2"/>
        <v>5</v>
      </c>
      <c r="V16" s="92">
        <f t="shared" si="14"/>
        <v>8068.1160541102272</v>
      </c>
      <c r="W16" s="10">
        <f t="shared" si="15"/>
        <v>12</v>
      </c>
      <c r="X16" s="76">
        <f t="shared" si="8"/>
        <v>4696.9675286006959</v>
      </c>
      <c r="Y16" s="17">
        <f t="shared" si="3"/>
        <v>9</v>
      </c>
      <c r="Z16" s="92">
        <f t="shared" si="9"/>
        <v>9052.9894237064836</v>
      </c>
      <c r="AA16" s="10">
        <f t="shared" si="4"/>
        <v>12</v>
      </c>
      <c r="AB16" s="145"/>
      <c r="AC16" s="145"/>
      <c r="AD16" s="145"/>
      <c r="AE16" s="146"/>
    </row>
    <row r="17" spans="1:31" ht="20.25" x14ac:dyDescent="0.3">
      <c r="A17" s="107" t="s">
        <v>19</v>
      </c>
      <c r="B17" s="30">
        <v>1.0628</v>
      </c>
      <c r="C17" s="29">
        <v>1.0069201042509213</v>
      </c>
      <c r="D17" s="67"/>
      <c r="E17" s="68"/>
      <c r="F17" s="30">
        <v>1.0004986059564778</v>
      </c>
      <c r="G17" s="36">
        <v>1.2328280769998092</v>
      </c>
      <c r="H17" s="76">
        <v>484500</v>
      </c>
      <c r="I17" s="77">
        <v>479280</v>
      </c>
      <c r="J17" s="21">
        <f>VALUE(I108)</f>
        <v>176000</v>
      </c>
      <c r="K17" s="26">
        <f>VALUE(I114)</f>
        <v>302600</v>
      </c>
      <c r="L17" s="76">
        <f t="shared" si="5"/>
        <v>4509.597290176891</v>
      </c>
      <c r="M17" s="17">
        <f t="shared" si="0"/>
        <v>8</v>
      </c>
      <c r="N17" s="92">
        <f t="shared" si="10"/>
        <v>9012.7963869025207</v>
      </c>
      <c r="O17" s="10">
        <f t="shared" si="11"/>
        <v>10</v>
      </c>
      <c r="P17" s="76">
        <f t="shared" si="6"/>
        <v>4790.4114723059292</v>
      </c>
      <c r="Q17" s="17">
        <f t="shared" si="1"/>
        <v>7</v>
      </c>
      <c r="R17" s="92">
        <f t="shared" si="12"/>
        <v>9574.0263334426709</v>
      </c>
      <c r="S17" s="10">
        <f t="shared" si="13"/>
        <v>9</v>
      </c>
      <c r="T17" s="76">
        <f t="shared" si="7"/>
        <v>3887.6466957693578</v>
      </c>
      <c r="U17" s="17">
        <f t="shared" si="2"/>
        <v>2</v>
      </c>
      <c r="V17" s="92">
        <f t="shared" si="14"/>
        <v>7769.7776183933247</v>
      </c>
      <c r="W17" s="10">
        <f t="shared" si="15"/>
        <v>9</v>
      </c>
      <c r="X17" s="76">
        <f t="shared" si="8"/>
        <v>4362.2109776145053</v>
      </c>
      <c r="Y17" s="17">
        <f t="shared" si="3"/>
        <v>6</v>
      </c>
      <c r="Z17" s="92">
        <f t="shared" si="9"/>
        <v>8718.232872720293</v>
      </c>
      <c r="AA17" s="10">
        <f t="shared" si="4"/>
        <v>9</v>
      </c>
      <c r="AB17" s="145"/>
      <c r="AC17" s="145"/>
      <c r="AD17" s="145"/>
      <c r="AE17" s="146"/>
    </row>
    <row r="18" spans="1:31" ht="20.25" x14ac:dyDescent="0.3">
      <c r="A18" s="3" t="s">
        <v>155</v>
      </c>
      <c r="B18" s="30">
        <v>1.0552999999999999</v>
      </c>
      <c r="C18" s="29">
        <v>1.0062910038644737</v>
      </c>
      <c r="D18" s="67"/>
      <c r="E18" s="68"/>
      <c r="F18" s="30">
        <v>1.0174291938997799</v>
      </c>
      <c r="G18" s="36">
        <v>1.6000817921570401</v>
      </c>
      <c r="H18" s="76">
        <v>691480</v>
      </c>
      <c r="I18" s="77">
        <v>695890</v>
      </c>
      <c r="J18" s="21">
        <f>VALUE(I108)</f>
        <v>176000</v>
      </c>
      <c r="K18" s="26">
        <f>VALUE(I124)</f>
        <v>297880</v>
      </c>
      <c r="L18" s="76">
        <f t="shared" si="5"/>
        <v>6594.2386051359808</v>
      </c>
      <c r="M18" s="17">
        <f t="shared" si="0"/>
        <v>21</v>
      </c>
      <c r="N18" s="92">
        <f t="shared" si="10"/>
        <v>11084.715246849239</v>
      </c>
      <c r="O18" s="10">
        <f t="shared" si="11"/>
        <v>20</v>
      </c>
      <c r="P18" s="76">
        <f t="shared" si="6"/>
        <v>6839.6897216274238</v>
      </c>
      <c r="Q18" s="17">
        <f t="shared" si="1"/>
        <v>22</v>
      </c>
      <c r="R18" s="92">
        <f t="shared" si="12"/>
        <v>11497.311134903664</v>
      </c>
      <c r="S18" s="10">
        <f t="shared" si="13"/>
        <v>20</v>
      </c>
      <c r="T18" s="76">
        <f t="shared" si="7"/>
        <v>4349.090174083437</v>
      </c>
      <c r="U18" s="17">
        <f t="shared" si="2"/>
        <v>8</v>
      </c>
      <c r="V18" s="92">
        <f t="shared" si="14"/>
        <v>7310.6887768721817</v>
      </c>
      <c r="W18" s="10">
        <f t="shared" si="15"/>
        <v>6</v>
      </c>
      <c r="X18" s="76">
        <f t="shared" si="8"/>
        <v>5684.1204405167373</v>
      </c>
      <c r="Y18" s="17">
        <f t="shared" si="3"/>
        <v>16</v>
      </c>
      <c r="Z18" s="92">
        <f t="shared" si="9"/>
        <v>9554.8341946331511</v>
      </c>
      <c r="AA18" s="10">
        <f t="shared" si="4"/>
        <v>13</v>
      </c>
      <c r="AB18" s="145"/>
      <c r="AC18" s="145"/>
      <c r="AD18" s="145"/>
      <c r="AE18" s="146"/>
    </row>
    <row r="19" spans="1:31" ht="20.25" x14ac:dyDescent="0.3">
      <c r="A19" s="3" t="s">
        <v>143</v>
      </c>
      <c r="B19" s="30">
        <v>1.0523</v>
      </c>
      <c r="C19" s="29">
        <v>1.0050328030915792</v>
      </c>
      <c r="D19" s="67"/>
      <c r="E19" s="68"/>
      <c r="F19" s="30">
        <v>1.0050108932461901</v>
      </c>
      <c r="G19" s="36">
        <v>1.1948016540191799</v>
      </c>
      <c r="H19" s="76">
        <v>513470</v>
      </c>
      <c r="I19" s="77">
        <v>650000</v>
      </c>
      <c r="J19" s="21">
        <f>VALUE(I108)</f>
        <v>176000</v>
      </c>
      <c r="K19" s="26">
        <f>VALUE(I124)</f>
        <v>297880</v>
      </c>
      <c r="L19" s="76">
        <f t="shared" si="5"/>
        <v>6176.9457379074402</v>
      </c>
      <c r="M19" s="17">
        <f t="shared" si="0"/>
        <v>18</v>
      </c>
      <c r="N19" s="92">
        <f t="shared" si="10"/>
        <v>10680.224270645253</v>
      </c>
      <c r="O19" s="10">
        <f t="shared" si="11"/>
        <v>17</v>
      </c>
      <c r="P19" s="76">
        <f t="shared" si="6"/>
        <v>6467.5915889876269</v>
      </c>
      <c r="Q19" s="17">
        <f t="shared" si="1"/>
        <v>18</v>
      </c>
      <c r="R19" s="92">
        <f t="shared" si="12"/>
        <v>11182.764361586791</v>
      </c>
      <c r="S19" s="10">
        <f t="shared" si="13"/>
        <v>19</v>
      </c>
      <c r="T19" s="76">
        <f t="shared" si="7"/>
        <v>5440.2335133490342</v>
      </c>
      <c r="U19" s="17">
        <f t="shared" si="2"/>
        <v>20</v>
      </c>
      <c r="V19" s="92">
        <f t="shared" si="14"/>
        <v>9406.4148322810961</v>
      </c>
      <c r="W19" s="10">
        <f t="shared" si="15"/>
        <v>21</v>
      </c>
      <c r="X19" s="76">
        <f t="shared" si="8"/>
        <v>5996.1024462075029</v>
      </c>
      <c r="Y19" s="17">
        <f t="shared" si="3"/>
        <v>20</v>
      </c>
      <c r="Z19" s="92">
        <f t="shared" si="9"/>
        <v>10367.537872682597</v>
      </c>
      <c r="AA19" s="10">
        <f t="shared" si="4"/>
        <v>19</v>
      </c>
      <c r="AB19" s="145"/>
      <c r="AC19" s="145"/>
      <c r="AD19" s="145"/>
      <c r="AE19" s="146"/>
    </row>
    <row r="20" spans="1:31" ht="20.25" x14ac:dyDescent="0.3">
      <c r="A20" s="3" t="s">
        <v>144</v>
      </c>
      <c r="B20" s="30">
        <v>1.0479937439845901</v>
      </c>
      <c r="C20" s="29">
        <v>1.0147389233396242</v>
      </c>
      <c r="D20" s="67"/>
      <c r="E20" s="68"/>
      <c r="F20" s="30">
        <v>0.97269426289034122</v>
      </c>
      <c r="G20" s="36">
        <v>0.82600990593901946</v>
      </c>
      <c r="H20" s="76">
        <v>406250</v>
      </c>
      <c r="I20" s="77">
        <v>407990</v>
      </c>
      <c r="J20" s="21">
        <f>VALUE(I108)</f>
        <v>176000</v>
      </c>
      <c r="K20" s="26">
        <f>VALUE(I125)</f>
        <v>165430</v>
      </c>
      <c r="L20" s="76">
        <f t="shared" si="5"/>
        <v>3893.0575906758386</v>
      </c>
      <c r="M20" s="17">
        <f t="shared" si="0"/>
        <v>4</v>
      </c>
      <c r="N20" s="92">
        <f t="shared" si="10"/>
        <v>7150.9968862086989</v>
      </c>
      <c r="O20" s="10">
        <f t="shared" si="11"/>
        <v>7</v>
      </c>
      <c r="P20" s="76">
        <f t="shared" si="6"/>
        <v>4194.4320591309543</v>
      </c>
      <c r="Q20" s="17">
        <f t="shared" si="1"/>
        <v>5</v>
      </c>
      <c r="R20" s="92">
        <f t="shared" si="12"/>
        <v>7704.5792145736896</v>
      </c>
      <c r="S20" s="10">
        <f t="shared" si="13"/>
        <v>6</v>
      </c>
      <c r="T20" s="76">
        <f t="shared" si="7"/>
        <v>4939.2870117724724</v>
      </c>
      <c r="U20" s="17">
        <f t="shared" si="2"/>
        <v>14</v>
      </c>
      <c r="V20" s="92">
        <f t="shared" si="14"/>
        <v>9072.7725492353402</v>
      </c>
      <c r="W20" s="10">
        <f t="shared" si="15"/>
        <v>18</v>
      </c>
      <c r="X20" s="76">
        <f t="shared" si="8"/>
        <v>4299.6132272781624</v>
      </c>
      <c r="Y20" s="17">
        <f t="shared" si="3"/>
        <v>5</v>
      </c>
      <c r="Z20" s="92">
        <f t="shared" si="9"/>
        <v>7897.7821632559626</v>
      </c>
      <c r="AA20" s="10">
        <f t="shared" si="4"/>
        <v>7</v>
      </c>
      <c r="AB20" s="145"/>
      <c r="AC20" s="145"/>
      <c r="AD20" s="145"/>
      <c r="AE20" s="146"/>
    </row>
    <row r="21" spans="1:31" ht="20.25" x14ac:dyDescent="0.3">
      <c r="A21" s="107" t="s">
        <v>145</v>
      </c>
      <c r="B21" s="30">
        <v>1.04402030798844</v>
      </c>
      <c r="C21" s="29">
        <v>0.98903567897905997</v>
      </c>
      <c r="D21" s="67"/>
      <c r="E21" s="68"/>
      <c r="F21" s="30">
        <v>0.9737747382020262</v>
      </c>
      <c r="G21" s="36">
        <v>1.0432088014023857</v>
      </c>
      <c r="H21" s="76">
        <v>565190</v>
      </c>
      <c r="I21" s="77">
        <v>565840</v>
      </c>
      <c r="J21" s="21">
        <f>VALUE(I111)</f>
        <v>22500</v>
      </c>
      <c r="K21" s="26">
        <f>VALUE(I125)</f>
        <v>165430</v>
      </c>
      <c r="L21" s="76">
        <f t="shared" si="5"/>
        <v>5419.8179448274223</v>
      </c>
      <c r="M21" s="17">
        <f t="shared" si="0"/>
        <v>13</v>
      </c>
      <c r="N21" s="92">
        <f t="shared" si="10"/>
        <v>7219.8787153127496</v>
      </c>
      <c r="O21" s="10">
        <f t="shared" si="11"/>
        <v>8</v>
      </c>
      <c r="P21" s="76">
        <f t="shared" si="6"/>
        <v>5810.7894752411084</v>
      </c>
      <c r="Q21" s="17">
        <f t="shared" si="1"/>
        <v>12</v>
      </c>
      <c r="R21" s="92">
        <f t="shared" si="12"/>
        <v>7740.7019347386022</v>
      </c>
      <c r="S21" s="10">
        <f t="shared" si="13"/>
        <v>7</v>
      </c>
      <c r="T21" s="76">
        <f t="shared" si="7"/>
        <v>5424.0339924216632</v>
      </c>
      <c r="U21" s="17">
        <f t="shared" si="2"/>
        <v>19</v>
      </c>
      <c r="V21" s="92">
        <f t="shared" si="14"/>
        <v>7225.4950206200992</v>
      </c>
      <c r="W21" s="10">
        <f t="shared" si="15"/>
        <v>4</v>
      </c>
      <c r="X21" s="76">
        <f t="shared" si="8"/>
        <v>5545.6317094632723</v>
      </c>
      <c r="Y21" s="17">
        <f t="shared" si="3"/>
        <v>12</v>
      </c>
      <c r="Z21" s="92">
        <f t="shared" si="9"/>
        <v>7387.4784632442579</v>
      </c>
      <c r="AA21" s="10">
        <f t="shared" si="4"/>
        <v>6</v>
      </c>
      <c r="AB21" s="145"/>
      <c r="AC21" s="145"/>
      <c r="AD21" s="145"/>
      <c r="AE21" s="146"/>
    </row>
    <row r="22" spans="1:31" ht="20.25" x14ac:dyDescent="0.3">
      <c r="A22" s="3" t="s">
        <v>0</v>
      </c>
      <c r="B22" s="30">
        <v>1.03209999999999</v>
      </c>
      <c r="C22" s="29">
        <v>0.99874179922710515</v>
      </c>
      <c r="D22" s="67"/>
      <c r="E22" s="68"/>
      <c r="F22" s="30">
        <v>0.97371096586782857</v>
      </c>
      <c r="G22" s="36">
        <v>0.63552506020811561</v>
      </c>
      <c r="H22" s="76">
        <v>282800</v>
      </c>
      <c r="I22" s="77">
        <v>291800</v>
      </c>
      <c r="J22" s="21">
        <f>VALUE(I110)</f>
        <v>57020</v>
      </c>
      <c r="K22" s="26">
        <f>VALUE(I126)</f>
        <v>139000</v>
      </c>
      <c r="L22" s="76">
        <f t="shared" si="5"/>
        <v>2827.2454219552642</v>
      </c>
      <c r="M22" s="17">
        <f t="shared" si="0"/>
        <v>2</v>
      </c>
      <c r="N22" s="92">
        <f t="shared" si="10"/>
        <v>4726.4799922488592</v>
      </c>
      <c r="O22" s="10">
        <f t="shared" si="11"/>
        <v>2</v>
      </c>
      <c r="P22" s="76">
        <f t="shared" si="6"/>
        <v>2996.7825178997614</v>
      </c>
      <c r="Q22" s="17">
        <f t="shared" si="1"/>
        <v>2</v>
      </c>
      <c r="R22" s="92">
        <f t="shared" si="12"/>
        <v>5009.9055787589505</v>
      </c>
      <c r="S22" s="10">
        <f t="shared" si="13"/>
        <v>2</v>
      </c>
      <c r="T22" s="76">
        <f t="shared" si="7"/>
        <v>4591.4790504790499</v>
      </c>
      <c r="U22" s="17">
        <f t="shared" si="2"/>
        <v>12</v>
      </c>
      <c r="V22" s="92">
        <f t="shared" si="14"/>
        <v>7675.8578149578143</v>
      </c>
      <c r="W22" s="10">
        <f t="shared" si="15"/>
        <v>7</v>
      </c>
      <c r="X22" s="76">
        <f t="shared" si="8"/>
        <v>3314.2318559919331</v>
      </c>
      <c r="Y22" s="17">
        <f t="shared" si="3"/>
        <v>2</v>
      </c>
      <c r="Z22" s="92">
        <f t="shared" si="9"/>
        <v>5540.6051541808938</v>
      </c>
      <c r="AA22" s="10">
        <f t="shared" si="4"/>
        <v>2</v>
      </c>
      <c r="AB22" s="145"/>
      <c r="AC22" s="145"/>
      <c r="AD22" s="145"/>
      <c r="AE22" s="146"/>
    </row>
    <row r="23" spans="1:31" ht="20.25" x14ac:dyDescent="0.3">
      <c r="A23" s="96" t="s">
        <v>9</v>
      </c>
      <c r="B23" s="30">
        <v>1.0301132820019201</v>
      </c>
      <c r="C23" s="29">
        <v>1.0119529073425002</v>
      </c>
      <c r="D23" s="67"/>
      <c r="E23" s="68"/>
      <c r="F23" s="30">
        <v>0.93945146767471321</v>
      </c>
      <c r="G23" s="36">
        <v>0.77541021171144187</v>
      </c>
      <c r="H23" s="76">
        <v>392680</v>
      </c>
      <c r="I23" s="77">
        <v>404600</v>
      </c>
      <c r="J23" s="21">
        <f>VALUE(I111)</f>
        <v>22500</v>
      </c>
      <c r="K23" s="26">
        <f>VALUE(I126)</f>
        <v>139000</v>
      </c>
      <c r="L23" s="76">
        <f t="shared" si="5"/>
        <v>3927.7233588688532</v>
      </c>
      <c r="M23" s="17">
        <f t="shared" si="0"/>
        <v>5</v>
      </c>
      <c r="N23" s="92">
        <f t="shared" si="10"/>
        <v>5495.5120945517992</v>
      </c>
      <c r="O23" s="10">
        <f t="shared" si="11"/>
        <v>3</v>
      </c>
      <c r="P23" s="76">
        <f t="shared" si="6"/>
        <v>4306.7685124964164</v>
      </c>
      <c r="Q23" s="17">
        <f t="shared" si="1"/>
        <v>6</v>
      </c>
      <c r="R23" s="92">
        <f t="shared" si="12"/>
        <v>6025.8567842912043</v>
      </c>
      <c r="S23" s="10">
        <f t="shared" si="13"/>
        <v>3</v>
      </c>
      <c r="T23" s="76">
        <f t="shared" si="7"/>
        <v>5217.883307301172</v>
      </c>
      <c r="U23" s="17">
        <f t="shared" si="2"/>
        <v>16</v>
      </c>
      <c r="V23" s="92">
        <f t="shared" si="14"/>
        <v>7300.6518543331522</v>
      </c>
      <c r="W23" s="10">
        <f t="shared" si="15"/>
        <v>5</v>
      </c>
      <c r="X23" s="76">
        <f t="shared" si="8"/>
        <v>4421.8982579943367</v>
      </c>
      <c r="Y23" s="17">
        <f t="shared" si="3"/>
        <v>7</v>
      </c>
      <c r="Z23" s="92">
        <f t="shared" si="9"/>
        <v>6186.9416803029999</v>
      </c>
      <c r="AA23" s="10">
        <f t="shared" si="4"/>
        <v>3</v>
      </c>
      <c r="AB23" s="145"/>
      <c r="AC23" s="145"/>
      <c r="AD23" s="145"/>
      <c r="AE23" s="146"/>
    </row>
    <row r="24" spans="1:31" ht="20.25" x14ac:dyDescent="0.3">
      <c r="A24" s="3" t="s">
        <v>146</v>
      </c>
      <c r="B24" s="30">
        <v>1.02830327008483</v>
      </c>
      <c r="C24" s="29">
        <v>1.0221982564932099</v>
      </c>
      <c r="D24" s="67"/>
      <c r="E24" s="68"/>
      <c r="F24" s="30">
        <v>1.0471314451706608</v>
      </c>
      <c r="G24" s="36">
        <v>1.2115236061253238</v>
      </c>
      <c r="H24" s="76">
        <v>967100</v>
      </c>
      <c r="I24" s="77">
        <v>967100</v>
      </c>
      <c r="J24" s="21">
        <f>VALUE(I108)</f>
        <v>176000</v>
      </c>
      <c r="K24" s="26">
        <f>VALUE(I114)</f>
        <v>302600</v>
      </c>
      <c r="L24" s="76">
        <f t="shared" si="5"/>
        <v>9404.8130365297675</v>
      </c>
      <c r="M24" s="17">
        <f t="shared" si="0"/>
        <v>26</v>
      </c>
      <c r="N24" s="92">
        <f t="shared" si="10"/>
        <v>14059.082004871354</v>
      </c>
      <c r="O24" s="10">
        <f t="shared" si="11"/>
        <v>27</v>
      </c>
      <c r="P24" s="76">
        <f t="shared" si="6"/>
        <v>9235.7077467230738</v>
      </c>
      <c r="Q24" s="17">
        <f t="shared" si="1"/>
        <v>25</v>
      </c>
      <c r="R24" s="92">
        <f t="shared" si="12"/>
        <v>13806.289617865317</v>
      </c>
      <c r="S24" s="10">
        <f t="shared" si="13"/>
        <v>27</v>
      </c>
      <c r="T24" s="76">
        <f t="shared" si="7"/>
        <v>7982.5105768509484</v>
      </c>
      <c r="U24" s="17">
        <f t="shared" si="2"/>
        <v>26</v>
      </c>
      <c r="V24" s="92">
        <f t="shared" si="14"/>
        <v>11932.908221438751</v>
      </c>
      <c r="W24" s="10">
        <f t="shared" si="15"/>
        <v>26</v>
      </c>
      <c r="X24" s="76">
        <f t="shared" si="8"/>
        <v>8826.7015164986824</v>
      </c>
      <c r="Y24" s="17">
        <f t="shared" si="3"/>
        <v>27</v>
      </c>
      <c r="Z24" s="92">
        <f t="shared" si="9"/>
        <v>13194.873728055161</v>
      </c>
      <c r="AA24" s="10">
        <f t="shared" si="4"/>
        <v>27</v>
      </c>
      <c r="AB24" s="145"/>
      <c r="AC24" s="145"/>
      <c r="AD24" s="145"/>
      <c r="AE24" s="146"/>
    </row>
    <row r="25" spans="1:31" ht="20.25" x14ac:dyDescent="0.3">
      <c r="A25" s="3" t="s">
        <v>167</v>
      </c>
      <c r="B25" s="30">
        <v>1.0023967530470399</v>
      </c>
      <c r="C25" s="29">
        <v>1.0018797735643099</v>
      </c>
      <c r="D25" s="67"/>
      <c r="E25" s="68"/>
      <c r="F25" s="30">
        <v>0.68786381397956797</v>
      </c>
      <c r="G25" s="36">
        <v>0.46257449601261202</v>
      </c>
      <c r="H25" s="76"/>
      <c r="I25" s="77" t="s">
        <v>168</v>
      </c>
      <c r="J25" s="21"/>
      <c r="K25" s="26"/>
      <c r="L25" s="76"/>
      <c r="M25" s="17"/>
      <c r="N25" s="92"/>
      <c r="O25" s="10"/>
      <c r="P25" s="76"/>
      <c r="Q25" s="17"/>
      <c r="R25" s="92"/>
      <c r="S25" s="10"/>
      <c r="T25" s="76"/>
      <c r="U25" s="17"/>
      <c r="V25" s="92"/>
      <c r="W25" s="10"/>
      <c r="X25" s="76"/>
      <c r="Y25" s="17"/>
      <c r="Z25" s="92"/>
      <c r="AA25" s="10"/>
      <c r="AB25" s="145"/>
      <c r="AC25" s="145"/>
      <c r="AD25" s="145"/>
      <c r="AE25" s="146"/>
    </row>
    <row r="26" spans="1:31" ht="20.25" x14ac:dyDescent="0.3">
      <c r="A26" s="3" t="s">
        <v>147</v>
      </c>
      <c r="B26" s="30">
        <v>1</v>
      </c>
      <c r="C26" s="29">
        <v>1</v>
      </c>
      <c r="D26" s="67"/>
      <c r="E26" s="68"/>
      <c r="F26" s="30">
        <v>1</v>
      </c>
      <c r="G26" s="36">
        <v>1</v>
      </c>
      <c r="H26" s="76">
        <v>400900</v>
      </c>
      <c r="I26" s="77">
        <v>415160</v>
      </c>
      <c r="J26" s="21">
        <f>VALUE(I110)</f>
        <v>57020</v>
      </c>
      <c r="K26" s="26">
        <f>VALUE(I115)</f>
        <v>201990</v>
      </c>
      <c r="L26" s="76">
        <f t="shared" si="5"/>
        <v>4151.6000000000004</v>
      </c>
      <c r="M26" s="17">
        <f t="shared" si="0"/>
        <v>6</v>
      </c>
      <c r="N26" s="92">
        <f t="shared" si="10"/>
        <v>6741.7</v>
      </c>
      <c r="O26" s="10">
        <f t="shared" si="11"/>
        <v>6</v>
      </c>
      <c r="P26" s="76">
        <f t="shared" si="6"/>
        <v>4151.6000000000004</v>
      </c>
      <c r="Q26" s="17">
        <f t="shared" si="1"/>
        <v>4</v>
      </c>
      <c r="R26" s="92">
        <f t="shared" si="12"/>
        <v>6741.7</v>
      </c>
      <c r="S26" s="10">
        <f t="shared" si="13"/>
        <v>5</v>
      </c>
      <c r="T26" s="76">
        <f t="shared" si="7"/>
        <v>4151.6000000000004</v>
      </c>
      <c r="U26" s="17">
        <f t="shared" si="2"/>
        <v>4</v>
      </c>
      <c r="V26" s="92">
        <f t="shared" si="14"/>
        <v>6741.7</v>
      </c>
      <c r="W26" s="10">
        <f t="shared" si="15"/>
        <v>2</v>
      </c>
      <c r="X26" s="76">
        <f t="shared" si="8"/>
        <v>4151.6000000000004</v>
      </c>
      <c r="Y26" s="17">
        <f t="shared" si="3"/>
        <v>4</v>
      </c>
      <c r="Z26" s="92">
        <f t="shared" si="9"/>
        <v>6741.7</v>
      </c>
      <c r="AA26" s="10">
        <f t="shared" si="4"/>
        <v>5</v>
      </c>
      <c r="AB26" s="145"/>
      <c r="AC26" s="145"/>
      <c r="AD26" s="145"/>
      <c r="AE26" s="146"/>
    </row>
    <row r="27" spans="1:31" ht="20.25" x14ac:dyDescent="0.3">
      <c r="A27" s="96" t="s">
        <v>88</v>
      </c>
      <c r="B27" s="30">
        <v>1</v>
      </c>
      <c r="C27" s="29">
        <v>1</v>
      </c>
      <c r="D27" s="67"/>
      <c r="E27" s="68"/>
      <c r="F27" s="30">
        <v>1</v>
      </c>
      <c r="G27" s="36">
        <v>1</v>
      </c>
      <c r="H27" s="76">
        <v>373100</v>
      </c>
      <c r="I27" s="77">
        <v>382400</v>
      </c>
      <c r="J27" s="21">
        <f>VALUE(I110)</f>
        <v>57020</v>
      </c>
      <c r="K27" s="26">
        <f>VALUE(I115)</f>
        <v>201990</v>
      </c>
      <c r="L27" s="76">
        <f t="shared" si="5"/>
        <v>3824</v>
      </c>
      <c r="M27" s="17">
        <f t="shared" si="0"/>
        <v>3</v>
      </c>
      <c r="N27" s="92">
        <f t="shared" si="10"/>
        <v>6414.1</v>
      </c>
      <c r="O27" s="10">
        <f t="shared" si="11"/>
        <v>4</v>
      </c>
      <c r="P27" s="76">
        <f t="shared" si="6"/>
        <v>3824</v>
      </c>
      <c r="Q27" s="17">
        <f t="shared" si="1"/>
        <v>3</v>
      </c>
      <c r="R27" s="92">
        <f t="shared" si="12"/>
        <v>6414.1</v>
      </c>
      <c r="S27" s="10">
        <f t="shared" si="13"/>
        <v>4</v>
      </c>
      <c r="T27" s="76">
        <f t="shared" si="7"/>
        <v>3824</v>
      </c>
      <c r="U27" s="17">
        <f t="shared" si="2"/>
        <v>1</v>
      </c>
      <c r="V27" s="92">
        <f t="shared" si="14"/>
        <v>6414.1</v>
      </c>
      <c r="W27" s="10">
        <f t="shared" si="15"/>
        <v>1</v>
      </c>
      <c r="X27" s="76">
        <f t="shared" si="8"/>
        <v>3824</v>
      </c>
      <c r="Y27" s="17">
        <f t="shared" si="3"/>
        <v>3</v>
      </c>
      <c r="Z27" s="92">
        <f t="shared" si="9"/>
        <v>6414.1</v>
      </c>
      <c r="AA27" s="10">
        <f t="shared" si="4"/>
        <v>4</v>
      </c>
      <c r="AB27" s="145"/>
      <c r="AC27" s="145"/>
      <c r="AD27" s="145"/>
      <c r="AE27" s="146"/>
    </row>
    <row r="28" spans="1:31" ht="20.25" x14ac:dyDescent="0.3">
      <c r="A28" s="3" t="s">
        <v>20</v>
      </c>
      <c r="B28" s="30">
        <v>0.980272742534257</v>
      </c>
      <c r="C28" s="29">
        <v>1.00903164577245</v>
      </c>
      <c r="D28" s="67"/>
      <c r="E28" s="68"/>
      <c r="F28" s="30">
        <v>0.99553792761527005</v>
      </c>
      <c r="G28" s="36">
        <v>1.1347752987685737</v>
      </c>
      <c r="H28" s="76">
        <v>584470</v>
      </c>
      <c r="I28" s="77">
        <v>593660</v>
      </c>
      <c r="J28" s="21">
        <f>VALUE(I108)</f>
        <v>176000</v>
      </c>
      <c r="K28" s="26">
        <f>VALUE(I114)</f>
        <v>302600</v>
      </c>
      <c r="L28" s="76">
        <f t="shared" si="5"/>
        <v>6056.0696451197482</v>
      </c>
      <c r="M28" s="17">
        <f t="shared" si="0"/>
        <v>16</v>
      </c>
      <c r="N28" s="92">
        <f t="shared" si="10"/>
        <v>10938.384323815148</v>
      </c>
      <c r="O28" s="10">
        <f t="shared" si="11"/>
        <v>18</v>
      </c>
      <c r="P28" s="76">
        <f t="shared" si="6"/>
        <v>5963.2082669322717</v>
      </c>
      <c r="Q28" s="17">
        <f t="shared" si="1"/>
        <v>13</v>
      </c>
      <c r="R28" s="92">
        <f t="shared" si="12"/>
        <v>10770.659462151396</v>
      </c>
      <c r="S28" s="10">
        <f t="shared" si="13"/>
        <v>16</v>
      </c>
      <c r="T28" s="76">
        <f t="shared" si="7"/>
        <v>5231.5202899131054</v>
      </c>
      <c r="U28" s="17">
        <f t="shared" si="2"/>
        <v>17</v>
      </c>
      <c r="V28" s="92">
        <f t="shared" si="14"/>
        <v>9449.0953509790561</v>
      </c>
      <c r="W28" s="10">
        <f t="shared" si="15"/>
        <v>22</v>
      </c>
      <c r="X28" s="76">
        <f t="shared" si="8"/>
        <v>5725.5450188359409</v>
      </c>
      <c r="Y28" s="17">
        <f t="shared" si="3"/>
        <v>17</v>
      </c>
      <c r="Z28" s="92">
        <f t="shared" si="9"/>
        <v>10341.395583157069</v>
      </c>
      <c r="AA28" s="10">
        <f t="shared" si="4"/>
        <v>17</v>
      </c>
      <c r="AB28" s="145"/>
      <c r="AC28" s="145"/>
      <c r="AD28" s="145"/>
      <c r="AE28" s="146"/>
    </row>
    <row r="29" spans="1:31" ht="20.25" x14ac:dyDescent="0.3">
      <c r="A29" s="3" t="s">
        <v>21</v>
      </c>
      <c r="B29" s="30">
        <v>0.980272742534257</v>
      </c>
      <c r="C29" s="29">
        <v>1.00903164577245</v>
      </c>
      <c r="D29" s="67"/>
      <c r="E29" s="68"/>
      <c r="F29" s="30">
        <v>0.99553792761527005</v>
      </c>
      <c r="G29" s="36">
        <v>1.1347752987685737</v>
      </c>
      <c r="H29" s="76">
        <v>563530</v>
      </c>
      <c r="I29" s="77">
        <v>560500</v>
      </c>
      <c r="J29" s="21">
        <f>VALUE(I108)</f>
        <v>176000</v>
      </c>
      <c r="K29" s="26">
        <f>VALUE(I114)</f>
        <v>302600</v>
      </c>
      <c r="L29" s="76">
        <f t="shared" si="5"/>
        <v>5717.7964425590717</v>
      </c>
      <c r="M29" s="17">
        <f t="shared" si="0"/>
        <v>14</v>
      </c>
      <c r="N29" s="92">
        <f t="shared" si="10"/>
        <v>10600.111121254473</v>
      </c>
      <c r="O29" s="10">
        <f t="shared" si="11"/>
        <v>15</v>
      </c>
      <c r="P29" s="76">
        <f t="shared" si="6"/>
        <v>5630.1220119521922</v>
      </c>
      <c r="Q29" s="17">
        <f t="shared" si="1"/>
        <v>11</v>
      </c>
      <c r="R29" s="92">
        <f t="shared" si="12"/>
        <v>10437.573207171316</v>
      </c>
      <c r="S29" s="10">
        <f t="shared" si="13"/>
        <v>14</v>
      </c>
      <c r="T29" s="76">
        <f t="shared" si="7"/>
        <v>4939.3038481560079</v>
      </c>
      <c r="U29" s="17">
        <f t="shared" si="2"/>
        <v>15</v>
      </c>
      <c r="V29" s="92">
        <f t="shared" si="14"/>
        <v>9156.8789092219595</v>
      </c>
      <c r="W29" s="10">
        <f t="shared" si="15"/>
        <v>20</v>
      </c>
      <c r="X29" s="76">
        <f t="shared" si="8"/>
        <v>5405.7338932344182</v>
      </c>
      <c r="Y29" s="17">
        <f t="shared" si="3"/>
        <v>11</v>
      </c>
      <c r="Z29" s="92">
        <f t="shared" si="9"/>
        <v>10021.584457555547</v>
      </c>
      <c r="AA29" s="10">
        <f t="shared" si="4"/>
        <v>16</v>
      </c>
      <c r="AB29" s="145"/>
      <c r="AC29" s="145"/>
      <c r="AD29" s="145"/>
      <c r="AE29" s="146"/>
    </row>
    <row r="30" spans="1:31" ht="18.75" customHeight="1" x14ac:dyDescent="0.3">
      <c r="A30" s="96" t="s">
        <v>10</v>
      </c>
      <c r="B30" s="30">
        <v>0.97647189605389695</v>
      </c>
      <c r="C30" s="29">
        <v>0.97807135795811995</v>
      </c>
      <c r="D30" s="29"/>
      <c r="E30" s="35"/>
      <c r="F30" s="30">
        <v>0.92427705447200437</v>
      </c>
      <c r="G30" s="36">
        <v>0.60014143892418326</v>
      </c>
      <c r="H30" s="76">
        <v>252000</v>
      </c>
      <c r="I30" s="77">
        <v>262210</v>
      </c>
      <c r="J30" s="21">
        <f>VALUE(I111)</f>
        <v>22500</v>
      </c>
      <c r="K30" s="26">
        <f>VALUE(I126)</f>
        <v>139000</v>
      </c>
      <c r="L30" s="76">
        <f t="shared" si="5"/>
        <v>2685.279536048492</v>
      </c>
      <c r="M30" s="17">
        <f t="shared" si="0"/>
        <v>1</v>
      </c>
      <c r="N30" s="92">
        <f t="shared" si="10"/>
        <v>4339.1929835593864</v>
      </c>
      <c r="O30" s="10">
        <f t="shared" si="11"/>
        <v>1</v>
      </c>
      <c r="P30" s="76">
        <f t="shared" si="6"/>
        <v>2836.9199335992184</v>
      </c>
      <c r="Q30" s="17">
        <f t="shared" si="1"/>
        <v>1</v>
      </c>
      <c r="R30" s="92">
        <f t="shared" si="12"/>
        <v>4584.231513158632</v>
      </c>
      <c r="S30" s="10">
        <f t="shared" si="13"/>
        <v>1</v>
      </c>
      <c r="T30" s="76">
        <f t="shared" si="7"/>
        <v>4369.1367233370693</v>
      </c>
      <c r="U30" s="17">
        <f t="shared" si="2"/>
        <v>10</v>
      </c>
      <c r="V30" s="92">
        <f t="shared" si="14"/>
        <v>7060.169028813355</v>
      </c>
      <c r="W30" s="10">
        <f t="shared" si="15"/>
        <v>3</v>
      </c>
      <c r="X30" s="76">
        <f t="shared" si="8"/>
        <v>3145.3997476993395</v>
      </c>
      <c r="Y30" s="17">
        <f t="shared" si="3"/>
        <v>1</v>
      </c>
      <c r="Z30" s="92">
        <f t="shared" si="9"/>
        <v>5082.7097635394803</v>
      </c>
      <c r="AA30" s="10">
        <f t="shared" si="4"/>
        <v>1</v>
      </c>
      <c r="AB30" s="145"/>
      <c r="AC30" s="145"/>
      <c r="AD30" s="145"/>
      <c r="AE30" s="146"/>
    </row>
    <row r="31" spans="1:31" ht="20.25" x14ac:dyDescent="0.3">
      <c r="A31" s="3" t="s">
        <v>32</v>
      </c>
      <c r="B31" s="30">
        <v>0.97556287902253802</v>
      </c>
      <c r="C31" s="29">
        <v>0.966145801184221</v>
      </c>
      <c r="D31" s="67"/>
      <c r="E31" s="69"/>
      <c r="F31" s="30">
        <v>0.99157588961510501</v>
      </c>
      <c r="G31" s="36">
        <v>1.1030581178715899</v>
      </c>
      <c r="H31" s="76">
        <v>601800</v>
      </c>
      <c r="I31" s="77">
        <v>617400</v>
      </c>
      <c r="J31" s="21">
        <f>VALUE(I108)</f>
        <v>176000</v>
      </c>
      <c r="K31" s="26">
        <f>VALUE(I114)</f>
        <v>302600</v>
      </c>
      <c r="L31" s="76">
        <f t="shared" si="5"/>
        <v>6328.6540855121702</v>
      </c>
      <c r="M31" s="17">
        <f t="shared" si="0"/>
        <v>19</v>
      </c>
      <c r="N31" s="92">
        <f t="shared" si="10"/>
        <v>11234.539808424584</v>
      </c>
      <c r="O31" s="10">
        <f t="shared" si="11"/>
        <v>21</v>
      </c>
      <c r="P31" s="76">
        <f t="shared" si="6"/>
        <v>6226.4523216639836</v>
      </c>
      <c r="Q31" s="17">
        <f t="shared" si="1"/>
        <v>16</v>
      </c>
      <c r="R31" s="92">
        <f t="shared" si="12"/>
        <v>11053.112640984331</v>
      </c>
      <c r="S31" s="10">
        <f t="shared" si="13"/>
        <v>18</v>
      </c>
      <c r="T31" s="76">
        <f t="shared" si="7"/>
        <v>5597.1665499484889</v>
      </c>
      <c r="U31" s="17">
        <f t="shared" si="2"/>
        <v>21</v>
      </c>
      <c r="V31" s="92">
        <f t="shared" si="14"/>
        <v>9936.0131822862713</v>
      </c>
      <c r="W31" s="10">
        <f t="shared" si="15"/>
        <v>24</v>
      </c>
      <c r="X31" s="76">
        <f t="shared" si="8"/>
        <v>6032.8378552488311</v>
      </c>
      <c r="Y31" s="17">
        <f t="shared" si="3"/>
        <v>22</v>
      </c>
      <c r="Z31" s="92">
        <f t="shared" si="9"/>
        <v>10709.410899502298</v>
      </c>
      <c r="AA31" s="10">
        <f t="shared" si="4"/>
        <v>24</v>
      </c>
      <c r="AB31" s="145"/>
      <c r="AC31" s="145"/>
      <c r="AD31" s="145"/>
      <c r="AE31" s="146"/>
    </row>
    <row r="32" spans="1:31" ht="21" thickBot="1" x14ac:dyDescent="0.35">
      <c r="A32" s="8" t="s">
        <v>33</v>
      </c>
      <c r="B32" s="31">
        <v>0.97556287902253802</v>
      </c>
      <c r="C32" s="32">
        <v>0.966145801184221</v>
      </c>
      <c r="D32" s="32"/>
      <c r="E32" s="40"/>
      <c r="F32" s="31">
        <v>0.99157588961510501</v>
      </c>
      <c r="G32" s="37">
        <v>1.1030581178715899</v>
      </c>
      <c r="H32" s="78">
        <v>585800</v>
      </c>
      <c r="I32" s="79">
        <v>592840</v>
      </c>
      <c r="J32" s="22">
        <f>VALUE(I108)</f>
        <v>176000</v>
      </c>
      <c r="K32" s="27">
        <f>VALUE(I114)</f>
        <v>302600</v>
      </c>
      <c r="L32" s="78">
        <f t="shared" si="5"/>
        <v>6076.9019890752106</v>
      </c>
      <c r="M32" s="18">
        <f t="shared" si="0"/>
        <v>17</v>
      </c>
      <c r="N32" s="93">
        <f t="shared" si="10"/>
        <v>10982.787711987625</v>
      </c>
      <c r="O32" s="19">
        <f t="shared" si="11"/>
        <v>19</v>
      </c>
      <c r="P32" s="78">
        <f t="shared" si="6"/>
        <v>5978.7657829207574</v>
      </c>
      <c r="Q32" s="18">
        <f t="shared" si="1"/>
        <v>14</v>
      </c>
      <c r="R32" s="93">
        <f t="shared" si="12"/>
        <v>10805.426102241105</v>
      </c>
      <c r="S32" s="19">
        <f t="shared" si="13"/>
        <v>17</v>
      </c>
      <c r="T32" s="78">
        <f t="shared" si="7"/>
        <v>5374.5128238928764</v>
      </c>
      <c r="U32" s="18">
        <f t="shared" si="2"/>
        <v>18</v>
      </c>
      <c r="V32" s="93">
        <f t="shared" si="14"/>
        <v>9713.3594562306589</v>
      </c>
      <c r="W32" s="19">
        <f t="shared" si="15"/>
        <v>23</v>
      </c>
      <c r="X32" s="78">
        <f t="shared" si="8"/>
        <v>5792.8532460410051</v>
      </c>
      <c r="Y32" s="18">
        <f t="shared" si="3"/>
        <v>19</v>
      </c>
      <c r="Z32" s="93">
        <f t="shared" si="9"/>
        <v>10469.426290294472</v>
      </c>
      <c r="AA32" s="19">
        <f t="shared" si="4"/>
        <v>21</v>
      </c>
      <c r="AB32" s="147"/>
      <c r="AC32" s="147"/>
      <c r="AD32" s="147"/>
      <c r="AE32" s="148"/>
    </row>
    <row r="33" spans="1:31" ht="21" thickBot="1" x14ac:dyDescent="0.35">
      <c r="A33" s="9"/>
      <c r="B33" s="118" t="s">
        <v>195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9"/>
      <c r="AB33" s="11"/>
      <c r="AC33" s="11"/>
      <c r="AD33" s="11"/>
      <c r="AE33" s="11"/>
    </row>
    <row r="34" spans="1:31" ht="20.25" customHeight="1" x14ac:dyDescent="0.3">
      <c r="A34" s="12" t="s">
        <v>24</v>
      </c>
      <c r="B34" s="38">
        <v>0.96120000000000005</v>
      </c>
      <c r="C34" s="33">
        <v>0.97840138963317702</v>
      </c>
      <c r="D34" s="33"/>
      <c r="E34" s="34"/>
      <c r="F34" s="38">
        <v>0.95933188090050836</v>
      </c>
      <c r="G34" s="39">
        <v>0.95296950970145866</v>
      </c>
      <c r="H34" s="73">
        <v>420730</v>
      </c>
      <c r="I34" s="72">
        <v>422090</v>
      </c>
      <c r="J34" s="23">
        <f>VALUE(I109)</f>
        <v>124600</v>
      </c>
      <c r="K34" s="25">
        <f>VALUE(I116)</f>
        <v>175950</v>
      </c>
      <c r="L34" s="73">
        <f t="shared" ref="L34:L56" si="16">I34/(C34*100)</f>
        <v>4314.0780917967659</v>
      </c>
      <c r="M34" s="15">
        <f t="shared" ref="M34:M56" si="17">RANK(L34,$L$34:$L$56,1)</f>
        <v>18</v>
      </c>
      <c r="N34" s="90">
        <f t="shared" ref="N34:N56" si="18">(I34+J34+K34)/(C34*100)</f>
        <v>7385.9257320856086</v>
      </c>
      <c r="O34" s="16">
        <f t="shared" ref="O34:O56" si="19">RANK(N34,$N$34:$N$56,1)</f>
        <v>19</v>
      </c>
      <c r="P34" s="73">
        <f t="shared" ref="P34:P56" si="20">I34/(F34*100)</f>
        <v>4399.8329295987887</v>
      </c>
      <c r="Q34" s="15">
        <f t="shared" ref="Q34:Q56" si="21">RANK(P34,$P$34:$P$56,1)</f>
        <v>18</v>
      </c>
      <c r="R34" s="90">
        <f t="shared" ref="R34:R56" si="22">(I34+J34+K34)/(F34*100)</f>
        <v>7532.7424678274037</v>
      </c>
      <c r="S34" s="16">
        <f t="shared" ref="S34:S56" si="23">RANK(R34,$R$34:$R$56,1)</f>
        <v>19</v>
      </c>
      <c r="T34" s="73">
        <f t="shared" ref="T34:T56" si="24">I34/(G34*100)</f>
        <v>4429.207815182147</v>
      </c>
      <c r="U34" s="15">
        <f t="shared" ref="U34:U56" si="25">RANK(T34,$T$34:$T$56,1)</f>
        <v>13</v>
      </c>
      <c r="V34" s="90">
        <f t="shared" ref="V34:V56" si="26">(I34+J34+K34)/(G34*100)</f>
        <v>7583.0337974442109</v>
      </c>
      <c r="W34" s="16">
        <f t="shared" ref="W34:W56" si="27">RANK(V34,$V$34:$V$56,1)</f>
        <v>16</v>
      </c>
      <c r="X34" s="73">
        <f t="shared" ref="X34:X56" si="28">I34/(((C34+F34+G34)/3)*100)</f>
        <v>4380.4918605191069</v>
      </c>
      <c r="Y34" s="15">
        <f t="shared" ref="Y34:Y56" si="29">RANK(X34,$X$34:$X$56,1)</f>
        <v>17</v>
      </c>
      <c r="Z34" s="90">
        <f t="shared" ref="Z34:Z56" si="30">(I34+J34+K34)/(((C34+F34+G34)/3)*100)</f>
        <v>7499.6295531415744</v>
      </c>
      <c r="AA34" s="16">
        <f t="shared" ref="AA34:AA56" si="31">RANK(Z34,$Z$34:$Z$56,1)</f>
        <v>19</v>
      </c>
      <c r="AB34" s="143" t="s">
        <v>202</v>
      </c>
      <c r="AC34" s="143"/>
      <c r="AD34" s="143"/>
      <c r="AE34" s="144"/>
    </row>
    <row r="35" spans="1:31" ht="20.25" x14ac:dyDescent="0.3">
      <c r="A35" s="3" t="s">
        <v>25</v>
      </c>
      <c r="B35" s="30">
        <v>0.96120000000000005</v>
      </c>
      <c r="C35" s="29">
        <v>0.97840138963317702</v>
      </c>
      <c r="D35" s="29"/>
      <c r="E35" s="35"/>
      <c r="F35" s="51">
        <v>0.95933188090050836</v>
      </c>
      <c r="G35" s="70">
        <v>0.95296950970145866</v>
      </c>
      <c r="H35" s="76">
        <v>399800</v>
      </c>
      <c r="I35" s="75">
        <v>400530</v>
      </c>
      <c r="J35" s="24">
        <f>VALUE(I109)</f>
        <v>124600</v>
      </c>
      <c r="K35" s="26">
        <f>VALUE(I116)</f>
        <v>175950</v>
      </c>
      <c r="L35" s="76">
        <f t="shared" si="16"/>
        <v>4093.718633721146</v>
      </c>
      <c r="M35" s="17">
        <f t="shared" si="17"/>
        <v>16</v>
      </c>
      <c r="N35" s="92">
        <f t="shared" si="18"/>
        <v>7165.5662740099897</v>
      </c>
      <c r="O35" s="10">
        <f t="shared" si="19"/>
        <v>18</v>
      </c>
      <c r="P35" s="76">
        <f t="shared" si="20"/>
        <v>4175.0931869795613</v>
      </c>
      <c r="Q35" s="17">
        <f t="shared" si="21"/>
        <v>16</v>
      </c>
      <c r="R35" s="92">
        <f t="shared" si="22"/>
        <v>7308.0027252081754</v>
      </c>
      <c r="S35" s="10">
        <f t="shared" si="23"/>
        <v>17</v>
      </c>
      <c r="T35" s="76">
        <f t="shared" si="24"/>
        <v>4202.9676282662595</v>
      </c>
      <c r="U35" s="17">
        <f t="shared" si="25"/>
        <v>11</v>
      </c>
      <c r="V35" s="92">
        <f t="shared" si="26"/>
        <v>7356.7936105283225</v>
      </c>
      <c r="W35" s="10">
        <f t="shared" si="27"/>
        <v>14</v>
      </c>
      <c r="X35" s="76">
        <f t="shared" si="28"/>
        <v>4156.7400433407984</v>
      </c>
      <c r="Y35" s="17">
        <f t="shared" si="29"/>
        <v>16</v>
      </c>
      <c r="Z35" s="92">
        <f t="shared" si="30"/>
        <v>7275.8777359632668</v>
      </c>
      <c r="AA35" s="10">
        <f t="shared" si="31"/>
        <v>17</v>
      </c>
      <c r="AB35" s="145"/>
      <c r="AC35" s="145"/>
      <c r="AD35" s="145"/>
      <c r="AE35" s="146"/>
    </row>
    <row r="36" spans="1:31" ht="20.25" x14ac:dyDescent="0.3">
      <c r="A36" s="3" t="s">
        <v>30</v>
      </c>
      <c r="B36" s="30">
        <v>0.95569832652895903</v>
      </c>
      <c r="C36" s="29">
        <v>0.95112254047983502</v>
      </c>
      <c r="D36" s="29"/>
      <c r="E36" s="35"/>
      <c r="F36" s="51">
        <v>0.88743645606390698</v>
      </c>
      <c r="G36" s="70">
        <v>0.908847184986595</v>
      </c>
      <c r="H36" s="76">
        <v>394890</v>
      </c>
      <c r="I36" s="75">
        <v>412790</v>
      </c>
      <c r="J36" s="24">
        <f>VALUE(I110)</f>
        <v>57020</v>
      </c>
      <c r="K36" s="26">
        <f>VALUE(I116)</f>
        <v>175950</v>
      </c>
      <c r="L36" s="76">
        <f t="shared" si="16"/>
        <v>4340.0296221741337</v>
      </c>
      <c r="M36" s="17">
        <f t="shared" si="17"/>
        <v>19</v>
      </c>
      <c r="N36" s="92">
        <f t="shared" si="18"/>
        <v>6789.4511223992058</v>
      </c>
      <c r="O36" s="10">
        <f t="shared" si="19"/>
        <v>17</v>
      </c>
      <c r="P36" s="76">
        <f t="shared" si="20"/>
        <v>4651.4879705400981</v>
      </c>
      <c r="Q36" s="17">
        <f t="shared" si="21"/>
        <v>19</v>
      </c>
      <c r="R36" s="92">
        <f t="shared" si="22"/>
        <v>7276.6900163666123</v>
      </c>
      <c r="S36" s="10">
        <f t="shared" si="23"/>
        <v>16</v>
      </c>
      <c r="T36" s="76">
        <f t="shared" si="24"/>
        <v>4541.9076696165203</v>
      </c>
      <c r="U36" s="17">
        <f t="shared" si="25"/>
        <v>16</v>
      </c>
      <c r="V36" s="92">
        <f t="shared" si="26"/>
        <v>7105.264896755164</v>
      </c>
      <c r="W36" s="10">
        <f t="shared" si="27"/>
        <v>13</v>
      </c>
      <c r="X36" s="76">
        <f t="shared" si="28"/>
        <v>4507.4150605216064</v>
      </c>
      <c r="Y36" s="17">
        <f t="shared" si="29"/>
        <v>18</v>
      </c>
      <c r="Z36" s="92">
        <f t="shared" si="30"/>
        <v>7051.3053840510493</v>
      </c>
      <c r="AA36" s="10">
        <f t="shared" si="31"/>
        <v>15</v>
      </c>
      <c r="AB36" s="145"/>
      <c r="AC36" s="145"/>
      <c r="AD36" s="145"/>
      <c r="AE36" s="146"/>
    </row>
    <row r="37" spans="1:31" ht="20.25" x14ac:dyDescent="0.3">
      <c r="A37" s="3" t="s">
        <v>31</v>
      </c>
      <c r="B37" s="30">
        <v>0.95569832652895903</v>
      </c>
      <c r="C37" s="29">
        <v>0.95112254047983502</v>
      </c>
      <c r="D37" s="29"/>
      <c r="E37" s="35"/>
      <c r="F37" s="30">
        <v>0.88743645606390698</v>
      </c>
      <c r="G37" s="36">
        <v>0.908847184986595</v>
      </c>
      <c r="H37" s="76">
        <v>375520</v>
      </c>
      <c r="I37" s="77">
        <v>377570</v>
      </c>
      <c r="J37" s="24">
        <f>VALUE(I110)</f>
        <v>57020</v>
      </c>
      <c r="K37" s="26">
        <f>VALUE(I116)</f>
        <v>175950</v>
      </c>
      <c r="L37" s="76">
        <f t="shared" si="16"/>
        <v>3969.7303336909508</v>
      </c>
      <c r="M37" s="17">
        <f t="shared" si="17"/>
        <v>15</v>
      </c>
      <c r="N37" s="92">
        <f t="shared" si="18"/>
        <v>6419.1518339160239</v>
      </c>
      <c r="O37" s="10">
        <f t="shared" si="19"/>
        <v>16</v>
      </c>
      <c r="P37" s="76">
        <f t="shared" si="20"/>
        <v>4254.6144844517185</v>
      </c>
      <c r="Q37" s="17">
        <f t="shared" si="21"/>
        <v>17</v>
      </c>
      <c r="R37" s="92">
        <f t="shared" si="22"/>
        <v>6879.8165302782327</v>
      </c>
      <c r="S37" s="10">
        <f t="shared" si="23"/>
        <v>15</v>
      </c>
      <c r="T37" s="76">
        <f t="shared" si="24"/>
        <v>4154.3837758112104</v>
      </c>
      <c r="U37" s="17">
        <f t="shared" si="25"/>
        <v>10</v>
      </c>
      <c r="V37" s="92">
        <f t="shared" si="26"/>
        <v>6717.7410029498542</v>
      </c>
      <c r="W37" s="10">
        <f t="shared" si="27"/>
        <v>10</v>
      </c>
      <c r="X37" s="76">
        <f t="shared" si="28"/>
        <v>4122.8341393956807</v>
      </c>
      <c r="Y37" s="17">
        <f t="shared" si="29"/>
        <v>15</v>
      </c>
      <c r="Z37" s="92">
        <f t="shared" si="30"/>
        <v>6666.7244629251236</v>
      </c>
      <c r="AA37" s="10">
        <f t="shared" si="31"/>
        <v>14</v>
      </c>
      <c r="AB37" s="145"/>
      <c r="AC37" s="145"/>
      <c r="AD37" s="145"/>
      <c r="AE37" s="146"/>
    </row>
    <row r="38" spans="1:31" ht="20.25" x14ac:dyDescent="0.3">
      <c r="A38" s="96" t="s">
        <v>158</v>
      </c>
      <c r="B38" s="30">
        <v>0.95516572450572701</v>
      </c>
      <c r="C38" s="29">
        <v>0.95111829284927696</v>
      </c>
      <c r="D38" s="29"/>
      <c r="E38" s="35"/>
      <c r="F38" s="30">
        <v>0.91009840581091495</v>
      </c>
      <c r="G38" s="36">
        <v>0.59508257058785896</v>
      </c>
      <c r="H38" s="76">
        <v>234550</v>
      </c>
      <c r="I38" s="77">
        <v>225500</v>
      </c>
      <c r="J38" s="24">
        <f>VALUE(I111)</f>
        <v>22500</v>
      </c>
      <c r="K38" s="26">
        <f>VALUE(I126)</f>
        <v>139000</v>
      </c>
      <c r="L38" s="76">
        <f t="shared" si="16"/>
        <v>2370.893312591716</v>
      </c>
      <c r="M38" s="17">
        <f t="shared" si="17"/>
        <v>4</v>
      </c>
      <c r="N38" s="92">
        <f t="shared" si="18"/>
        <v>4068.8945098580671</v>
      </c>
      <c r="O38" s="10">
        <f t="shared" si="19"/>
        <v>4</v>
      </c>
      <c r="P38" s="76">
        <f t="shared" si="20"/>
        <v>2477.7540380270771</v>
      </c>
      <c r="Q38" s="17">
        <f t="shared" si="21"/>
        <v>4</v>
      </c>
      <c r="R38" s="92">
        <f t="shared" si="22"/>
        <v>4252.2874178114362</v>
      </c>
      <c r="S38" s="10">
        <f t="shared" si="23"/>
        <v>4</v>
      </c>
      <c r="T38" s="76">
        <f t="shared" si="24"/>
        <v>3789.3900971967187</v>
      </c>
      <c r="U38" s="17">
        <f t="shared" si="25"/>
        <v>5</v>
      </c>
      <c r="V38" s="92">
        <f t="shared" si="26"/>
        <v>6503.2991911979161</v>
      </c>
      <c r="W38" s="10">
        <f t="shared" si="27"/>
        <v>7</v>
      </c>
      <c r="X38" s="76">
        <f t="shared" si="28"/>
        <v>2754.1432286754598</v>
      </c>
      <c r="Y38" s="17">
        <f t="shared" si="29"/>
        <v>4</v>
      </c>
      <c r="Z38" s="92">
        <f t="shared" si="30"/>
        <v>4726.6227472168639</v>
      </c>
      <c r="AA38" s="10">
        <f t="shared" si="31"/>
        <v>4</v>
      </c>
      <c r="AB38" s="145"/>
      <c r="AC38" s="145"/>
      <c r="AD38" s="145"/>
      <c r="AE38" s="146"/>
    </row>
    <row r="39" spans="1:31" ht="20.25" x14ac:dyDescent="0.3">
      <c r="A39" s="3" t="s">
        <v>34</v>
      </c>
      <c r="B39" s="30">
        <v>0.90221402214021995</v>
      </c>
      <c r="C39" s="29">
        <v>0.95069599015570205</v>
      </c>
      <c r="D39" s="29"/>
      <c r="E39" s="35"/>
      <c r="F39" s="30">
        <v>0.96558225901928596</v>
      </c>
      <c r="G39" s="36">
        <v>0.90495908825513305</v>
      </c>
      <c r="H39" s="76">
        <v>368934</v>
      </c>
      <c r="I39" s="77">
        <v>362230</v>
      </c>
      <c r="J39" s="24">
        <f>VALUE(I110)</f>
        <v>57020</v>
      </c>
      <c r="K39" s="26">
        <f>VALUE(I116)</f>
        <v>175950</v>
      </c>
      <c r="L39" s="76">
        <f t="shared" si="16"/>
        <v>3810.1559673211104</v>
      </c>
      <c r="M39" s="17">
        <f t="shared" si="17"/>
        <v>14</v>
      </c>
      <c r="N39" s="92">
        <f t="shared" si="18"/>
        <v>6260.6764534950862</v>
      </c>
      <c r="O39" s="10">
        <f t="shared" si="19"/>
        <v>13</v>
      </c>
      <c r="P39" s="76">
        <f t="shared" si="20"/>
        <v>3751.4152379716106</v>
      </c>
      <c r="Q39" s="17">
        <f t="shared" si="21"/>
        <v>13</v>
      </c>
      <c r="R39" s="92">
        <f t="shared" si="22"/>
        <v>6164.1563361419612</v>
      </c>
      <c r="S39" s="10">
        <f t="shared" si="23"/>
        <v>13</v>
      </c>
      <c r="T39" s="76">
        <f t="shared" si="24"/>
        <v>4002.7223849248453</v>
      </c>
      <c r="U39" s="17">
        <f t="shared" si="25"/>
        <v>7</v>
      </c>
      <c r="V39" s="92">
        <f t="shared" si="26"/>
        <v>6577.0929064607235</v>
      </c>
      <c r="W39" s="10">
        <f t="shared" si="27"/>
        <v>8</v>
      </c>
      <c r="X39" s="76">
        <f t="shared" si="28"/>
        <v>3851.8205667512939</v>
      </c>
      <c r="Y39" s="17">
        <f t="shared" si="29"/>
        <v>12</v>
      </c>
      <c r="Z39" s="92">
        <f t="shared" si="30"/>
        <v>6329.1378442712366</v>
      </c>
      <c r="AA39" s="10">
        <f t="shared" si="31"/>
        <v>13</v>
      </c>
      <c r="AB39" s="145"/>
      <c r="AC39" s="145"/>
      <c r="AD39" s="145"/>
      <c r="AE39" s="146"/>
    </row>
    <row r="40" spans="1:31" ht="20.25" x14ac:dyDescent="0.3">
      <c r="A40" s="194" t="s">
        <v>8</v>
      </c>
      <c r="B40" s="30">
        <v>0.87709999999999999</v>
      </c>
      <c r="C40" s="29">
        <v>0.9399658488361643</v>
      </c>
      <c r="D40" s="29"/>
      <c r="E40" s="35"/>
      <c r="F40" s="30">
        <v>0.92493659924537408</v>
      </c>
      <c r="G40" s="36">
        <v>0.86473777506822835</v>
      </c>
      <c r="H40" s="76">
        <v>317300</v>
      </c>
      <c r="I40" s="77">
        <v>320410</v>
      </c>
      <c r="J40" s="24">
        <f>VALUE(I110)</f>
        <v>57020</v>
      </c>
      <c r="K40" s="26">
        <f>VALUE(I118)</f>
        <v>133440</v>
      </c>
      <c r="L40" s="76">
        <f t="shared" si="16"/>
        <v>3408.7408643273734</v>
      </c>
      <c r="M40" s="17">
        <f t="shared" si="17"/>
        <v>10</v>
      </c>
      <c r="N40" s="92">
        <f t="shared" si="18"/>
        <v>5434.9846926092359</v>
      </c>
      <c r="O40" s="10">
        <f t="shared" si="19"/>
        <v>11</v>
      </c>
      <c r="P40" s="76">
        <f t="shared" si="20"/>
        <v>3464.1293280146137</v>
      </c>
      <c r="Q40" s="17">
        <f t="shared" si="21"/>
        <v>11</v>
      </c>
      <c r="R40" s="92">
        <f t="shared" si="22"/>
        <v>5523.2974932206416</v>
      </c>
      <c r="S40" s="10">
        <f t="shared" si="23"/>
        <v>12</v>
      </c>
      <c r="T40" s="76">
        <f t="shared" si="24"/>
        <v>3705.2851076700035</v>
      </c>
      <c r="U40" s="17">
        <f t="shared" si="25"/>
        <v>4</v>
      </c>
      <c r="V40" s="92">
        <f t="shared" si="26"/>
        <v>5907.8025122667041</v>
      </c>
      <c r="W40" s="10">
        <f t="shared" si="27"/>
        <v>3</v>
      </c>
      <c r="X40" s="76">
        <f t="shared" si="28"/>
        <v>3521.4530905865108</v>
      </c>
      <c r="Y40" s="17">
        <f t="shared" si="29"/>
        <v>9</v>
      </c>
      <c r="Z40" s="92">
        <f t="shared" si="30"/>
        <v>5614.6959844821658</v>
      </c>
      <c r="AA40" s="10">
        <f t="shared" si="31"/>
        <v>9</v>
      </c>
      <c r="AB40" s="145"/>
      <c r="AC40" s="145"/>
      <c r="AD40" s="145"/>
      <c r="AE40" s="146"/>
    </row>
    <row r="41" spans="1:31" ht="20.25" x14ac:dyDescent="0.3">
      <c r="A41" s="194" t="s">
        <v>1</v>
      </c>
      <c r="B41" s="30">
        <v>0.94850000000000001</v>
      </c>
      <c r="C41" s="29">
        <v>0.93628111800125802</v>
      </c>
      <c r="D41" s="29"/>
      <c r="E41" s="35"/>
      <c r="F41" s="30">
        <v>0.81256354393609298</v>
      </c>
      <c r="G41" s="36">
        <v>1.07747534875267</v>
      </c>
      <c r="H41" s="76">
        <v>663100</v>
      </c>
      <c r="I41" s="77">
        <v>637090</v>
      </c>
      <c r="J41" s="24">
        <f>VALUE(I108)</f>
        <v>176000</v>
      </c>
      <c r="K41" s="26">
        <f>VALUE(I128)</f>
        <v>196920</v>
      </c>
      <c r="L41" s="76">
        <f t="shared" si="16"/>
        <v>6804.4734401996557</v>
      </c>
      <c r="M41" s="17">
        <f t="shared" si="17"/>
        <v>23</v>
      </c>
      <c r="N41" s="92">
        <f t="shared" si="18"/>
        <v>10787.465223651374</v>
      </c>
      <c r="O41" s="10">
        <f t="shared" si="19"/>
        <v>21</v>
      </c>
      <c r="P41" s="76">
        <f t="shared" si="20"/>
        <v>7840.4945035302526</v>
      </c>
      <c r="Q41" s="17">
        <f t="shared" si="21"/>
        <v>23</v>
      </c>
      <c r="R41" s="92">
        <f t="shared" si="22"/>
        <v>12429.920189471803</v>
      </c>
      <c r="S41" s="10">
        <f t="shared" si="23"/>
        <v>22</v>
      </c>
      <c r="T41" s="76">
        <f t="shared" si="24"/>
        <v>5912.8034876855572</v>
      </c>
      <c r="U41" s="17">
        <f t="shared" si="25"/>
        <v>20</v>
      </c>
      <c r="V41" s="92">
        <f t="shared" si="26"/>
        <v>9373.8571482793486</v>
      </c>
      <c r="W41" s="10">
        <f t="shared" si="27"/>
        <v>19</v>
      </c>
      <c r="X41" s="76">
        <f t="shared" si="28"/>
        <v>6762.3977213159951</v>
      </c>
      <c r="Y41" s="17">
        <f t="shared" si="29"/>
        <v>22</v>
      </c>
      <c r="Z41" s="92">
        <f t="shared" si="30"/>
        <v>10720.760524425699</v>
      </c>
      <c r="AA41" s="10">
        <f t="shared" si="31"/>
        <v>21</v>
      </c>
      <c r="AB41" s="145"/>
      <c r="AC41" s="145"/>
      <c r="AD41" s="145"/>
      <c r="AE41" s="146"/>
    </row>
    <row r="42" spans="1:31" ht="20.25" x14ac:dyDescent="0.3">
      <c r="A42" s="194" t="s">
        <v>27</v>
      </c>
      <c r="B42" s="30">
        <v>0.94330000000000003</v>
      </c>
      <c r="C42" s="29">
        <v>0.93403433090680299</v>
      </c>
      <c r="D42" s="29"/>
      <c r="E42" s="35"/>
      <c r="F42" s="30">
        <v>0.80070130241877702</v>
      </c>
      <c r="G42" s="36">
        <v>0.904456508610888</v>
      </c>
      <c r="H42" s="76">
        <v>499890</v>
      </c>
      <c r="I42" s="77">
        <v>496640</v>
      </c>
      <c r="J42" s="24">
        <f>VALUE(I108)</f>
        <v>176000</v>
      </c>
      <c r="K42" s="26">
        <f>VALUE(I128)</f>
        <v>196920</v>
      </c>
      <c r="L42" s="76">
        <f t="shared" si="16"/>
        <v>5317.1493120369496</v>
      </c>
      <c r="M42" s="17">
        <f t="shared" si="17"/>
        <v>20</v>
      </c>
      <c r="N42" s="92">
        <f t="shared" si="18"/>
        <v>9309.7220436832522</v>
      </c>
      <c r="O42" s="10">
        <f t="shared" si="19"/>
        <v>20</v>
      </c>
      <c r="P42" s="76">
        <f t="shared" si="20"/>
        <v>6202.5626597551218</v>
      </c>
      <c r="Q42" s="17">
        <f t="shared" si="21"/>
        <v>21</v>
      </c>
      <c r="R42" s="92">
        <f t="shared" si="22"/>
        <v>10859.979837340254</v>
      </c>
      <c r="S42" s="10">
        <f t="shared" si="23"/>
        <v>20</v>
      </c>
      <c r="T42" s="76">
        <f t="shared" si="24"/>
        <v>5491.0324075478866</v>
      </c>
      <c r="U42" s="17">
        <f t="shared" si="25"/>
        <v>18</v>
      </c>
      <c r="V42" s="92">
        <f t="shared" si="26"/>
        <v>9614.1715131832716</v>
      </c>
      <c r="W42" s="10">
        <f t="shared" si="27"/>
        <v>20</v>
      </c>
      <c r="X42" s="76">
        <f t="shared" si="28"/>
        <v>5645.3638836117216</v>
      </c>
      <c r="Y42" s="17">
        <f t="shared" si="29"/>
        <v>20</v>
      </c>
      <c r="Z42" s="92">
        <f t="shared" si="30"/>
        <v>9884.3883268230693</v>
      </c>
      <c r="AA42" s="10">
        <f t="shared" si="31"/>
        <v>20</v>
      </c>
      <c r="AB42" s="145"/>
      <c r="AC42" s="145"/>
      <c r="AD42" s="145"/>
      <c r="AE42" s="146"/>
    </row>
    <row r="43" spans="1:31" ht="20.25" x14ac:dyDescent="0.3">
      <c r="A43" s="194" t="s">
        <v>2</v>
      </c>
      <c r="B43" s="30">
        <v>0.90380000000000005</v>
      </c>
      <c r="C43" s="29">
        <v>0.91606003415116388</v>
      </c>
      <c r="D43" s="29"/>
      <c r="E43" s="35"/>
      <c r="F43" s="30">
        <v>0.79377310820748903</v>
      </c>
      <c r="G43" s="36">
        <v>0.65447109530714498</v>
      </c>
      <c r="H43" s="76">
        <v>325400</v>
      </c>
      <c r="I43" s="77">
        <v>321030</v>
      </c>
      <c r="J43" s="24">
        <f>VALUE(I109)</f>
        <v>124600</v>
      </c>
      <c r="K43" s="26">
        <f>VALUE(I129)</f>
        <v>141370</v>
      </c>
      <c r="L43" s="76">
        <f t="shared" si="16"/>
        <v>3504.4646424016478</v>
      </c>
      <c r="M43" s="17">
        <f t="shared" si="17"/>
        <v>12</v>
      </c>
      <c r="N43" s="92">
        <f t="shared" si="18"/>
        <v>6407.8769743941912</v>
      </c>
      <c r="O43" s="10">
        <f t="shared" si="19"/>
        <v>15</v>
      </c>
      <c r="P43" s="76">
        <f t="shared" si="20"/>
        <v>4044.3546988503431</v>
      </c>
      <c r="Q43" s="17">
        <f t="shared" si="21"/>
        <v>14</v>
      </c>
      <c r="R43" s="92">
        <f t="shared" si="22"/>
        <v>7395.060300361808</v>
      </c>
      <c r="S43" s="10">
        <f t="shared" si="23"/>
        <v>18</v>
      </c>
      <c r="T43" s="76">
        <f t="shared" si="24"/>
        <v>4905.1822502465102</v>
      </c>
      <c r="U43" s="17">
        <f t="shared" si="25"/>
        <v>17</v>
      </c>
      <c r="V43" s="92">
        <f t="shared" si="26"/>
        <v>8969.0744818076255</v>
      </c>
      <c r="W43" s="10">
        <f t="shared" si="27"/>
        <v>18</v>
      </c>
      <c r="X43" s="76">
        <f t="shared" si="28"/>
        <v>4073.4605329423594</v>
      </c>
      <c r="Y43" s="17">
        <f t="shared" si="29"/>
        <v>14</v>
      </c>
      <c r="Z43" s="92">
        <f t="shared" si="30"/>
        <v>7448.2800138216517</v>
      </c>
      <c r="AA43" s="10">
        <f t="shared" si="31"/>
        <v>18</v>
      </c>
      <c r="AB43" s="145"/>
      <c r="AC43" s="145"/>
      <c r="AD43" s="145"/>
      <c r="AE43" s="146"/>
    </row>
    <row r="44" spans="1:31" ht="20.25" x14ac:dyDescent="0.3">
      <c r="A44" s="194" t="s">
        <v>70</v>
      </c>
      <c r="B44" s="30">
        <v>0.83399999999999996</v>
      </c>
      <c r="C44" s="29">
        <v>0.91480183337826904</v>
      </c>
      <c r="D44" s="29"/>
      <c r="E44" s="35"/>
      <c r="F44" s="30">
        <v>0.94429920116194599</v>
      </c>
      <c r="G44" s="36">
        <v>0.72417867042304718</v>
      </c>
      <c r="H44" s="76">
        <v>315640</v>
      </c>
      <c r="I44" s="77">
        <v>323300</v>
      </c>
      <c r="J44" s="24">
        <f>VALUE(I111)</f>
        <v>22500</v>
      </c>
      <c r="K44" s="26">
        <f>VALUE(I117)</f>
        <v>168350</v>
      </c>
      <c r="L44" s="76">
        <f t="shared" si="16"/>
        <v>3534.0987326849399</v>
      </c>
      <c r="M44" s="17">
        <f t="shared" si="17"/>
        <v>13</v>
      </c>
      <c r="N44" s="92">
        <f t="shared" si="18"/>
        <v>5620.3429118773947</v>
      </c>
      <c r="O44" s="10">
        <f t="shared" si="19"/>
        <v>12</v>
      </c>
      <c r="P44" s="76">
        <f t="shared" si="20"/>
        <v>3423.7029916173201</v>
      </c>
      <c r="Q44" s="17">
        <f t="shared" si="21"/>
        <v>10</v>
      </c>
      <c r="R44" s="92">
        <f t="shared" si="22"/>
        <v>5444.7785126509289</v>
      </c>
      <c r="S44" s="10">
        <f t="shared" si="23"/>
        <v>11</v>
      </c>
      <c r="T44" s="76">
        <f t="shared" si="24"/>
        <v>4464.3678860513273</v>
      </c>
      <c r="U44" s="17">
        <f t="shared" si="25"/>
        <v>14</v>
      </c>
      <c r="V44" s="92">
        <f t="shared" si="26"/>
        <v>7099.7672397565411</v>
      </c>
      <c r="W44" s="10">
        <f t="shared" si="27"/>
        <v>12</v>
      </c>
      <c r="X44" s="76">
        <f t="shared" si="28"/>
        <v>3754.529554567895</v>
      </c>
      <c r="Y44" s="17">
        <f t="shared" si="29"/>
        <v>11</v>
      </c>
      <c r="Z44" s="92">
        <f t="shared" si="30"/>
        <v>5970.8981456266101</v>
      </c>
      <c r="AA44" s="10">
        <f t="shared" si="31"/>
        <v>12</v>
      </c>
      <c r="AB44" s="145"/>
      <c r="AC44" s="145"/>
      <c r="AD44" s="145"/>
      <c r="AE44" s="146"/>
    </row>
    <row r="45" spans="1:31" ht="20.25" x14ac:dyDescent="0.3">
      <c r="A45" s="194" t="s">
        <v>71</v>
      </c>
      <c r="B45" s="30">
        <v>0.83399999999999996</v>
      </c>
      <c r="C45" s="29">
        <v>0.91480183337826904</v>
      </c>
      <c r="D45" s="29"/>
      <c r="E45" s="35"/>
      <c r="F45" s="30">
        <v>0.94429920116194632</v>
      </c>
      <c r="G45" s="36">
        <v>0.72417867042304718</v>
      </c>
      <c r="H45" s="76">
        <v>293100</v>
      </c>
      <c r="I45" s="77">
        <v>294080</v>
      </c>
      <c r="J45" s="24">
        <f>VALUE(I111)</f>
        <v>22500</v>
      </c>
      <c r="K45" s="26">
        <f>VALUE(I117)</f>
        <v>168350</v>
      </c>
      <c r="L45" s="76">
        <f t="shared" si="16"/>
        <v>3214.6852932508109</v>
      </c>
      <c r="M45" s="17">
        <f t="shared" si="17"/>
        <v>8</v>
      </c>
      <c r="N45" s="92">
        <f t="shared" si="18"/>
        <v>5300.9294724432657</v>
      </c>
      <c r="O45" s="10">
        <f t="shared" si="19"/>
        <v>10</v>
      </c>
      <c r="P45" s="76">
        <f t="shared" si="20"/>
        <v>3114.2671691148194</v>
      </c>
      <c r="Q45" s="17">
        <f t="shared" si="21"/>
        <v>7</v>
      </c>
      <c r="R45" s="92">
        <f t="shared" si="22"/>
        <v>5135.3426901484263</v>
      </c>
      <c r="S45" s="10">
        <f t="shared" si="23"/>
        <v>8</v>
      </c>
      <c r="T45" s="76">
        <f t="shared" si="24"/>
        <v>4060.8763004329548</v>
      </c>
      <c r="U45" s="17">
        <f t="shared" si="25"/>
        <v>8</v>
      </c>
      <c r="V45" s="92">
        <f t="shared" si="26"/>
        <v>6696.2756541381686</v>
      </c>
      <c r="W45" s="10">
        <f t="shared" si="27"/>
        <v>9</v>
      </c>
      <c r="X45" s="76">
        <f t="shared" si="28"/>
        <v>3415.1934779069798</v>
      </c>
      <c r="Y45" s="17">
        <f t="shared" si="29"/>
        <v>8</v>
      </c>
      <c r="Z45" s="92">
        <f t="shared" si="30"/>
        <v>5631.5620689656953</v>
      </c>
      <c r="AA45" s="10">
        <f t="shared" si="31"/>
        <v>10</v>
      </c>
      <c r="AB45" s="145"/>
      <c r="AC45" s="145"/>
      <c r="AD45" s="145"/>
      <c r="AE45" s="146"/>
    </row>
    <row r="46" spans="1:31" ht="20.25" x14ac:dyDescent="0.3">
      <c r="A46" s="194" t="s">
        <v>22</v>
      </c>
      <c r="B46" s="30">
        <v>0.85419999999999996</v>
      </c>
      <c r="C46" s="29">
        <v>0.91125580946084295</v>
      </c>
      <c r="D46" s="29"/>
      <c r="E46" s="35"/>
      <c r="F46" s="30">
        <v>0.88843228507226002</v>
      </c>
      <c r="G46" s="36">
        <v>0.67544319733463909</v>
      </c>
      <c r="H46" s="76">
        <v>288150</v>
      </c>
      <c r="I46" s="77">
        <v>302330</v>
      </c>
      <c r="J46" s="24">
        <f>VALUE(I111)</f>
        <v>22500</v>
      </c>
      <c r="K46" s="26">
        <f>VALUE(I118)</f>
        <v>133440</v>
      </c>
      <c r="L46" s="76">
        <f t="shared" si="16"/>
        <v>3317.7291915305068</v>
      </c>
      <c r="M46" s="17">
        <f t="shared" si="17"/>
        <v>9</v>
      </c>
      <c r="N46" s="92">
        <f t="shared" si="18"/>
        <v>5028.9940019273154</v>
      </c>
      <c r="O46" s="10">
        <f t="shared" si="19"/>
        <v>8</v>
      </c>
      <c r="P46" s="76">
        <f t="shared" si="20"/>
        <v>3402.9605303617504</v>
      </c>
      <c r="Q46" s="17">
        <f t="shared" si="21"/>
        <v>9</v>
      </c>
      <c r="R46" s="92">
        <f t="shared" si="22"/>
        <v>5158.1871539340436</v>
      </c>
      <c r="S46" s="10">
        <f t="shared" si="23"/>
        <v>9</v>
      </c>
      <c r="T46" s="76">
        <f t="shared" si="24"/>
        <v>4476.0240563976658</v>
      </c>
      <c r="U46" s="17">
        <f t="shared" si="25"/>
        <v>15</v>
      </c>
      <c r="V46" s="92">
        <f t="shared" si="26"/>
        <v>6784.730408247141</v>
      </c>
      <c r="W46" s="10">
        <f t="shared" si="27"/>
        <v>11</v>
      </c>
      <c r="X46" s="76">
        <f t="shared" si="28"/>
        <v>3664.4116737564354</v>
      </c>
      <c r="Y46" s="17">
        <f t="shared" si="29"/>
        <v>10</v>
      </c>
      <c r="Z46" s="92">
        <f t="shared" si="30"/>
        <v>5554.4932283675507</v>
      </c>
      <c r="AA46" s="10">
        <f t="shared" si="31"/>
        <v>8</v>
      </c>
      <c r="AB46" s="145"/>
      <c r="AC46" s="145"/>
      <c r="AD46" s="145"/>
      <c r="AE46" s="146"/>
    </row>
    <row r="47" spans="1:31" ht="20.25" x14ac:dyDescent="0.3">
      <c r="A47" s="194" t="s">
        <v>23</v>
      </c>
      <c r="B47" s="30">
        <v>0.85419999999999996</v>
      </c>
      <c r="C47" s="29">
        <v>0.91125580946084295</v>
      </c>
      <c r="D47" s="29"/>
      <c r="E47" s="35"/>
      <c r="F47" s="30">
        <v>0.88843228507226002</v>
      </c>
      <c r="G47" s="36">
        <v>0.67544319733463909</v>
      </c>
      <c r="H47" s="76">
        <v>254040</v>
      </c>
      <c r="I47" s="77">
        <v>260920</v>
      </c>
      <c r="J47" s="24">
        <f>VALUE(I111)</f>
        <v>22500</v>
      </c>
      <c r="K47" s="26">
        <f>VALUE(I118)</f>
        <v>133440</v>
      </c>
      <c r="L47" s="76">
        <f t="shared" si="16"/>
        <v>2863.3013616053313</v>
      </c>
      <c r="M47" s="17">
        <f t="shared" si="17"/>
        <v>7</v>
      </c>
      <c r="N47" s="92">
        <f t="shared" si="18"/>
        <v>4574.5661720021399</v>
      </c>
      <c r="O47" s="10">
        <f t="shared" si="19"/>
        <v>7</v>
      </c>
      <c r="P47" s="76">
        <f t="shared" si="20"/>
        <v>2936.8586034531404</v>
      </c>
      <c r="Q47" s="17">
        <f t="shared" si="21"/>
        <v>6</v>
      </c>
      <c r="R47" s="92">
        <f t="shared" si="22"/>
        <v>4692.0852270254336</v>
      </c>
      <c r="S47" s="10">
        <f t="shared" si="23"/>
        <v>6</v>
      </c>
      <c r="T47" s="76">
        <f t="shared" si="24"/>
        <v>3862.9451155865409</v>
      </c>
      <c r="U47" s="17">
        <f t="shared" si="25"/>
        <v>6</v>
      </c>
      <c r="V47" s="92">
        <f t="shared" si="26"/>
        <v>6171.651467436016</v>
      </c>
      <c r="W47" s="10">
        <f t="shared" si="27"/>
        <v>4</v>
      </c>
      <c r="X47" s="76">
        <f t="shared" si="28"/>
        <v>3162.4989048937555</v>
      </c>
      <c r="Y47" s="17">
        <f t="shared" si="29"/>
        <v>6</v>
      </c>
      <c r="Z47" s="92">
        <f t="shared" si="30"/>
        <v>5052.5804595048712</v>
      </c>
      <c r="AA47" s="10">
        <f t="shared" si="31"/>
        <v>6</v>
      </c>
      <c r="AB47" s="145"/>
      <c r="AC47" s="145"/>
      <c r="AD47" s="145"/>
      <c r="AE47" s="146"/>
    </row>
    <row r="48" spans="1:31" ht="20.25" x14ac:dyDescent="0.3">
      <c r="A48" s="3" t="s">
        <v>35</v>
      </c>
      <c r="B48" s="30">
        <v>0.85243637681513296</v>
      </c>
      <c r="C48" s="29">
        <v>0.91101630533258748</v>
      </c>
      <c r="D48" s="29"/>
      <c r="E48" s="35"/>
      <c r="F48" s="30">
        <v>0.92709437448799004</v>
      </c>
      <c r="G48" s="36">
        <v>0.56284545964966504</v>
      </c>
      <c r="H48" s="76">
        <v>384000</v>
      </c>
      <c r="I48" s="77">
        <v>384000</v>
      </c>
      <c r="J48" s="24">
        <f>VALUE(I111)</f>
        <v>22500</v>
      </c>
      <c r="K48" s="26">
        <f>VALUE(I117)</f>
        <v>168350</v>
      </c>
      <c r="L48" s="76">
        <f t="shared" si="16"/>
        <v>4215.0727462535588</v>
      </c>
      <c r="M48" s="17">
        <f t="shared" si="17"/>
        <v>17</v>
      </c>
      <c r="N48" s="92">
        <f t="shared" si="18"/>
        <v>6309.9858546454643</v>
      </c>
      <c r="O48" s="10">
        <f t="shared" si="19"/>
        <v>14</v>
      </c>
      <c r="P48" s="76">
        <f t="shared" si="20"/>
        <v>4141.9731428321211</v>
      </c>
      <c r="Q48" s="17">
        <f t="shared" si="21"/>
        <v>15</v>
      </c>
      <c r="R48" s="92">
        <f t="shared" si="22"/>
        <v>6200.5553675964711</v>
      </c>
      <c r="S48" s="10">
        <f t="shared" si="23"/>
        <v>14</v>
      </c>
      <c r="T48" s="76">
        <f t="shared" si="24"/>
        <v>6822.4766393072659</v>
      </c>
      <c r="U48" s="17">
        <f t="shared" si="25"/>
        <v>21</v>
      </c>
      <c r="V48" s="92">
        <f t="shared" si="26"/>
        <v>10213.283062775474</v>
      </c>
      <c r="W48" s="10">
        <f t="shared" si="27"/>
        <v>21</v>
      </c>
      <c r="X48" s="76">
        <f t="shared" si="28"/>
        <v>4798.0884825917001</v>
      </c>
      <c r="Y48" s="17">
        <f t="shared" si="29"/>
        <v>19</v>
      </c>
      <c r="Z48" s="92">
        <f t="shared" si="30"/>
        <v>7182.7634484839555</v>
      </c>
      <c r="AA48" s="10">
        <f t="shared" si="31"/>
        <v>16</v>
      </c>
      <c r="AB48" s="145"/>
      <c r="AC48" s="145"/>
      <c r="AD48" s="145"/>
      <c r="AE48" s="146"/>
    </row>
    <row r="49" spans="1:31" ht="20.25" x14ac:dyDescent="0.3">
      <c r="A49" s="3" t="s">
        <v>64</v>
      </c>
      <c r="B49" s="30">
        <v>0.848956226126513</v>
      </c>
      <c r="C49" s="29">
        <v>0.91043373650757597</v>
      </c>
      <c r="D49" s="29"/>
      <c r="E49" s="35"/>
      <c r="F49" s="30">
        <v>0.90922294843863505</v>
      </c>
      <c r="G49" s="36">
        <v>0.55442986525916904</v>
      </c>
      <c r="H49" s="76">
        <v>311810</v>
      </c>
      <c r="I49" s="77">
        <v>315890</v>
      </c>
      <c r="J49" s="24">
        <f>VALUE(I111)</f>
        <v>22500</v>
      </c>
      <c r="K49" s="26">
        <f>VALUE(I118)</f>
        <v>133440</v>
      </c>
      <c r="L49" s="76">
        <f t="shared" si="16"/>
        <v>3469.6649226966711</v>
      </c>
      <c r="M49" s="17">
        <f t="shared" si="17"/>
        <v>11</v>
      </c>
      <c r="N49" s="92">
        <f t="shared" si="18"/>
        <v>5182.4749136597238</v>
      </c>
      <c r="O49" s="10">
        <f t="shared" si="19"/>
        <v>9</v>
      </c>
      <c r="P49" s="76">
        <f t="shared" si="20"/>
        <v>3474.2853833865797</v>
      </c>
      <c r="Q49" s="17">
        <f t="shared" si="21"/>
        <v>12</v>
      </c>
      <c r="R49" s="92">
        <f t="shared" si="22"/>
        <v>5189.376277955269</v>
      </c>
      <c r="S49" s="10">
        <f t="shared" si="23"/>
        <v>10</v>
      </c>
      <c r="T49" s="76">
        <f t="shared" si="24"/>
        <v>5697.5646478267681</v>
      </c>
      <c r="U49" s="17">
        <f t="shared" si="25"/>
        <v>19</v>
      </c>
      <c r="V49" s="92">
        <f t="shared" si="26"/>
        <v>8510.1836961730478</v>
      </c>
      <c r="W49" s="10">
        <f t="shared" si="27"/>
        <v>17</v>
      </c>
      <c r="X49" s="76">
        <f t="shared" si="28"/>
        <v>3991.7247326893707</v>
      </c>
      <c r="Y49" s="17">
        <f t="shared" si="29"/>
        <v>13</v>
      </c>
      <c r="Z49" s="92">
        <f t="shared" si="30"/>
        <v>5962.2510387312859</v>
      </c>
      <c r="AA49" s="10">
        <f t="shared" si="31"/>
        <v>11</v>
      </c>
      <c r="AB49" s="145"/>
      <c r="AC49" s="145"/>
      <c r="AD49" s="145"/>
      <c r="AE49" s="146"/>
    </row>
    <row r="50" spans="1:31" ht="20.25" x14ac:dyDescent="0.3">
      <c r="A50" s="3" t="s">
        <v>3</v>
      </c>
      <c r="B50" s="30">
        <v>0.83199999999999996</v>
      </c>
      <c r="C50" s="29">
        <v>0.90743237170845703</v>
      </c>
      <c r="D50" s="29"/>
      <c r="E50" s="35"/>
      <c r="F50" s="30">
        <v>0.75539999999999996</v>
      </c>
      <c r="G50" s="36">
        <v>0.58530000000000004</v>
      </c>
      <c r="H50" s="76">
        <v>238170</v>
      </c>
      <c r="I50" s="77">
        <v>238860</v>
      </c>
      <c r="J50" s="24">
        <f>VALUE(I111)</f>
        <v>22500</v>
      </c>
      <c r="K50" s="26">
        <f>VALUE(I130)</f>
        <v>107990</v>
      </c>
      <c r="L50" s="76">
        <f t="shared" si="16"/>
        <v>2632.2622759235414</v>
      </c>
      <c r="M50" s="17">
        <f t="shared" si="17"/>
        <v>6</v>
      </c>
      <c r="N50" s="92">
        <f t="shared" si="18"/>
        <v>4070.2757749826674</v>
      </c>
      <c r="O50" s="10">
        <f t="shared" si="19"/>
        <v>5</v>
      </c>
      <c r="P50" s="76">
        <f t="shared" si="20"/>
        <v>3162.033359809373</v>
      </c>
      <c r="Q50" s="17">
        <f t="shared" si="21"/>
        <v>8</v>
      </c>
      <c r="R50" s="92">
        <f t="shared" si="22"/>
        <v>4889.4625364045542</v>
      </c>
      <c r="S50" s="10">
        <f t="shared" si="23"/>
        <v>7</v>
      </c>
      <c r="T50" s="76">
        <f t="shared" si="24"/>
        <v>4080.9841107124553</v>
      </c>
      <c r="U50" s="17">
        <f t="shared" si="25"/>
        <v>9</v>
      </c>
      <c r="V50" s="92">
        <f t="shared" si="26"/>
        <v>6310.4390910644115</v>
      </c>
      <c r="W50" s="10">
        <f t="shared" si="27"/>
        <v>5</v>
      </c>
      <c r="X50" s="76">
        <f t="shared" si="28"/>
        <v>3187.445761725492</v>
      </c>
      <c r="Y50" s="17">
        <f t="shared" si="29"/>
        <v>7</v>
      </c>
      <c r="Z50" s="92">
        <f t="shared" si="30"/>
        <v>4928.7578166847125</v>
      </c>
      <c r="AA50" s="10">
        <f t="shared" si="31"/>
        <v>5</v>
      </c>
      <c r="AB50" s="145"/>
      <c r="AC50" s="145"/>
      <c r="AD50" s="145"/>
      <c r="AE50" s="146"/>
    </row>
    <row r="51" spans="1:31" ht="20.25" x14ac:dyDescent="0.3">
      <c r="A51" s="3" t="s">
        <v>36</v>
      </c>
      <c r="B51" s="30">
        <v>0.82250000000000001</v>
      </c>
      <c r="C51" s="29">
        <v>0.90644378538689696</v>
      </c>
      <c r="D51" s="29">
        <v>1.0751392312608465</v>
      </c>
      <c r="E51" s="35"/>
      <c r="F51" s="30">
        <v>0.86013071895424797</v>
      </c>
      <c r="G51" s="36">
        <v>0.52069795974008304</v>
      </c>
      <c r="H51" s="76">
        <v>230000</v>
      </c>
      <c r="I51" s="77">
        <v>229600</v>
      </c>
      <c r="J51" s="24">
        <f>VALUE(I111)</f>
        <v>22500</v>
      </c>
      <c r="K51" s="26">
        <f>VALUE(I118)</f>
        <v>133440</v>
      </c>
      <c r="L51" s="76">
        <f t="shared" si="16"/>
        <v>2532.9756097560971</v>
      </c>
      <c r="M51" s="17">
        <f t="shared" si="17"/>
        <v>5</v>
      </c>
      <c r="N51" s="92">
        <f t="shared" si="18"/>
        <v>4253.3249851278988</v>
      </c>
      <c r="O51" s="10">
        <f t="shared" si="19"/>
        <v>6</v>
      </c>
      <c r="P51" s="76">
        <f t="shared" si="20"/>
        <v>2669.3617021276605</v>
      </c>
      <c r="Q51" s="17">
        <f t="shared" si="21"/>
        <v>5</v>
      </c>
      <c r="R51" s="92">
        <f t="shared" si="22"/>
        <v>4482.3419452887556</v>
      </c>
      <c r="S51" s="10">
        <f t="shared" si="23"/>
        <v>5</v>
      </c>
      <c r="T51" s="76">
        <f t="shared" si="24"/>
        <v>4409.4660965180183</v>
      </c>
      <c r="U51" s="17">
        <f t="shared" si="25"/>
        <v>12</v>
      </c>
      <c r="V51" s="92">
        <f t="shared" si="26"/>
        <v>7404.2925037088708</v>
      </c>
      <c r="W51" s="10">
        <f t="shared" si="27"/>
        <v>15</v>
      </c>
      <c r="X51" s="76">
        <f t="shared" si="28"/>
        <v>3011.4470873791738</v>
      </c>
      <c r="Y51" s="17">
        <f t="shared" si="29"/>
        <v>5</v>
      </c>
      <c r="Z51" s="92">
        <f t="shared" si="30"/>
        <v>5056.7652877533392</v>
      </c>
      <c r="AA51" s="10">
        <f t="shared" si="31"/>
        <v>7</v>
      </c>
      <c r="AB51" s="145"/>
      <c r="AC51" s="145"/>
      <c r="AD51" s="145"/>
      <c r="AE51" s="146"/>
    </row>
    <row r="52" spans="1:31" ht="20.25" x14ac:dyDescent="0.3">
      <c r="A52" s="194" t="s">
        <v>26</v>
      </c>
      <c r="B52" s="30">
        <v>0.82250000000000001</v>
      </c>
      <c r="C52" s="29">
        <v>0.90644378538689663</v>
      </c>
      <c r="D52" s="29">
        <v>1.0751392312608445</v>
      </c>
      <c r="E52" s="35"/>
      <c r="F52" s="30">
        <v>0.86009999999999998</v>
      </c>
      <c r="G52" s="36">
        <v>0.52070000000000005</v>
      </c>
      <c r="H52" s="76">
        <v>173480</v>
      </c>
      <c r="I52" s="77">
        <v>179180</v>
      </c>
      <c r="J52" s="24">
        <f>VALUE(I111)</f>
        <v>22500</v>
      </c>
      <c r="K52" s="26">
        <f>VALUE(I118)</f>
        <v>133440</v>
      </c>
      <c r="L52" s="76">
        <f t="shared" si="16"/>
        <v>1976.7359309934566</v>
      </c>
      <c r="M52" s="17">
        <f t="shared" si="17"/>
        <v>3</v>
      </c>
      <c r="N52" s="92">
        <f t="shared" si="18"/>
        <v>3697.0853063652589</v>
      </c>
      <c r="O52" s="10">
        <f t="shared" si="19"/>
        <v>3</v>
      </c>
      <c r="P52" s="76">
        <f t="shared" si="20"/>
        <v>2083.2461341704457</v>
      </c>
      <c r="Q52" s="17">
        <f t="shared" si="21"/>
        <v>2</v>
      </c>
      <c r="R52" s="92">
        <f t="shared" si="22"/>
        <v>3896.2911289384961</v>
      </c>
      <c r="S52" s="10">
        <f t="shared" si="23"/>
        <v>3</v>
      </c>
      <c r="T52" s="76">
        <f t="shared" si="24"/>
        <v>3441.1369310543496</v>
      </c>
      <c r="U52" s="17">
        <f t="shared" si="25"/>
        <v>2</v>
      </c>
      <c r="V52" s="92">
        <f t="shared" si="26"/>
        <v>6435.9516036105233</v>
      </c>
      <c r="W52" s="10">
        <f t="shared" si="27"/>
        <v>6</v>
      </c>
      <c r="X52" s="76">
        <f t="shared" si="28"/>
        <v>2350.1648728234404</v>
      </c>
      <c r="Y52" s="17">
        <f t="shared" si="29"/>
        <v>2</v>
      </c>
      <c r="Z52" s="92">
        <f t="shared" si="30"/>
        <v>4395.5087184986678</v>
      </c>
      <c r="AA52" s="10">
        <f t="shared" si="31"/>
        <v>3</v>
      </c>
      <c r="AB52" s="145"/>
      <c r="AC52" s="145"/>
      <c r="AD52" s="145"/>
      <c r="AE52" s="146"/>
    </row>
    <row r="53" spans="1:31" ht="20.25" x14ac:dyDescent="0.3">
      <c r="A53" s="194" t="s">
        <v>29</v>
      </c>
      <c r="B53" s="30">
        <v>0.78220000000000001</v>
      </c>
      <c r="C53" s="29">
        <v>0.89871483778197181</v>
      </c>
      <c r="D53" s="29">
        <v>1.0589792750844542</v>
      </c>
      <c r="E53" s="35"/>
      <c r="F53" s="30">
        <v>0.76165475742428101</v>
      </c>
      <c r="G53" s="36">
        <v>0.482365673505049</v>
      </c>
      <c r="H53" s="76">
        <v>173900</v>
      </c>
      <c r="I53" s="77">
        <v>169310</v>
      </c>
      <c r="J53" s="24">
        <f>VALUE(I111)</f>
        <v>22500</v>
      </c>
      <c r="K53" s="26">
        <f>VALUE(I131)</f>
        <v>80340</v>
      </c>
      <c r="L53" s="76">
        <f t="shared" si="16"/>
        <v>1883.9123699999998</v>
      </c>
      <c r="M53" s="17">
        <f t="shared" si="17"/>
        <v>2</v>
      </c>
      <c r="N53" s="92">
        <f t="shared" si="18"/>
        <v>3028.2130499999998</v>
      </c>
      <c r="O53" s="10">
        <f t="shared" si="19"/>
        <v>2</v>
      </c>
      <c r="P53" s="76">
        <f t="shared" si="20"/>
        <v>2222.923159733979</v>
      </c>
      <c r="Q53" s="17">
        <f t="shared" si="21"/>
        <v>3</v>
      </c>
      <c r="R53" s="92">
        <f t="shared" si="22"/>
        <v>3573.1412079711913</v>
      </c>
      <c r="S53" s="10">
        <f t="shared" si="23"/>
        <v>2</v>
      </c>
      <c r="T53" s="76">
        <f t="shared" si="24"/>
        <v>3509.9927150647009</v>
      </c>
      <c r="U53" s="17">
        <f t="shared" si="25"/>
        <v>3</v>
      </c>
      <c r="V53" s="92">
        <f t="shared" si="26"/>
        <v>5641.9852188580617</v>
      </c>
      <c r="W53" s="10">
        <f t="shared" si="27"/>
        <v>2</v>
      </c>
      <c r="X53" s="76">
        <f t="shared" si="28"/>
        <v>2370.4748198104871</v>
      </c>
      <c r="Y53" s="17">
        <f t="shared" si="29"/>
        <v>3</v>
      </c>
      <c r="Z53" s="92">
        <f t="shared" si="30"/>
        <v>3810.316710244073</v>
      </c>
      <c r="AA53" s="10">
        <f t="shared" si="31"/>
        <v>2</v>
      </c>
      <c r="AB53" s="145"/>
      <c r="AC53" s="145"/>
      <c r="AD53" s="145"/>
      <c r="AE53" s="146"/>
    </row>
    <row r="54" spans="1:31" ht="20.25" x14ac:dyDescent="0.3">
      <c r="A54" s="96" t="s">
        <v>4</v>
      </c>
      <c r="B54" s="30">
        <v>0.77580000000000005</v>
      </c>
      <c r="C54" s="29">
        <v>0.89179473353105099</v>
      </c>
      <c r="D54" s="29">
        <v>1.0483885693417363</v>
      </c>
      <c r="E54" s="36"/>
      <c r="F54" s="30">
        <v>0.75149999999999995</v>
      </c>
      <c r="G54" s="36">
        <v>0.45839999999999997</v>
      </c>
      <c r="H54" s="76">
        <v>155200</v>
      </c>
      <c r="I54" s="77">
        <v>154790</v>
      </c>
      <c r="J54" s="24">
        <f>VALUE(I111)</f>
        <v>22500</v>
      </c>
      <c r="K54" s="26">
        <f>VALUE(I131)</f>
        <v>80340</v>
      </c>
      <c r="L54" s="76">
        <f t="shared" si="16"/>
        <v>1735.7133225838952</v>
      </c>
      <c r="M54" s="17">
        <f t="shared" si="17"/>
        <v>1</v>
      </c>
      <c r="N54" s="92">
        <f t="shared" si="18"/>
        <v>2888.8934898720136</v>
      </c>
      <c r="O54" s="10">
        <f t="shared" si="19"/>
        <v>1</v>
      </c>
      <c r="P54" s="76">
        <f t="shared" si="20"/>
        <v>2059.7471723220228</v>
      </c>
      <c r="Q54" s="17">
        <f t="shared" si="21"/>
        <v>1</v>
      </c>
      <c r="R54" s="92">
        <f t="shared" si="22"/>
        <v>3428.2102461743184</v>
      </c>
      <c r="S54" s="10">
        <f t="shared" si="23"/>
        <v>1</v>
      </c>
      <c r="T54" s="76">
        <f t="shared" si="24"/>
        <v>3376.7452006980807</v>
      </c>
      <c r="U54" s="17">
        <f t="shared" si="25"/>
        <v>1</v>
      </c>
      <c r="V54" s="92">
        <f t="shared" si="26"/>
        <v>5620.2006980802798</v>
      </c>
      <c r="W54" s="10">
        <f t="shared" si="27"/>
        <v>1</v>
      </c>
      <c r="X54" s="76">
        <f t="shared" si="28"/>
        <v>2209.5026103996242</v>
      </c>
      <c r="Y54" s="17">
        <f t="shared" si="29"/>
        <v>1</v>
      </c>
      <c r="Z54" s="92">
        <f t="shared" si="30"/>
        <v>3677.460801842853</v>
      </c>
      <c r="AA54" s="10">
        <f t="shared" si="31"/>
        <v>1</v>
      </c>
      <c r="AB54" s="145"/>
      <c r="AC54" s="145"/>
      <c r="AD54" s="145"/>
      <c r="AE54" s="146"/>
    </row>
    <row r="55" spans="1:31" ht="20.25" x14ac:dyDescent="0.3">
      <c r="A55" s="3" t="s">
        <v>37</v>
      </c>
      <c r="B55" s="30"/>
      <c r="C55" s="29">
        <v>0.87788668086988497</v>
      </c>
      <c r="D55" s="29">
        <v>1.0371036056101581</v>
      </c>
      <c r="E55" s="36"/>
      <c r="F55" s="30">
        <v>0.85979115000000017</v>
      </c>
      <c r="G55" s="36">
        <v>0.56103576000000022</v>
      </c>
      <c r="H55" s="76">
        <v>614850</v>
      </c>
      <c r="I55" s="77">
        <v>538170</v>
      </c>
      <c r="J55" s="24">
        <f>VALUE(I108)</f>
        <v>176000</v>
      </c>
      <c r="K55" s="26">
        <f>VALUE(I121)</f>
        <v>366990</v>
      </c>
      <c r="L55" s="76">
        <f t="shared" si="16"/>
        <v>6130.2900673551094</v>
      </c>
      <c r="M55" s="17">
        <f t="shared" si="17"/>
        <v>22</v>
      </c>
      <c r="N55" s="92">
        <f t="shared" si="18"/>
        <v>12315.484715278908</v>
      </c>
      <c r="O55" s="10">
        <f t="shared" si="19"/>
        <v>23</v>
      </c>
      <c r="P55" s="76">
        <f t="shared" si="20"/>
        <v>6259.3107640151902</v>
      </c>
      <c r="Q55" s="17">
        <f t="shared" si="21"/>
        <v>22</v>
      </c>
      <c r="R55" s="92">
        <f t="shared" si="22"/>
        <v>12574.681653794642</v>
      </c>
      <c r="S55" s="10">
        <f t="shared" si="23"/>
        <v>23</v>
      </c>
      <c r="T55" s="76">
        <f t="shared" si="24"/>
        <v>9592.4366746248015</v>
      </c>
      <c r="U55" s="17">
        <f t="shared" si="25"/>
        <v>23</v>
      </c>
      <c r="V55" s="92">
        <f t="shared" si="26"/>
        <v>19270.785876465336</v>
      </c>
      <c r="W55" s="10">
        <f t="shared" si="27"/>
        <v>23</v>
      </c>
      <c r="X55" s="76">
        <f t="shared" si="28"/>
        <v>7023.5370183243786</v>
      </c>
      <c r="Y55" s="17">
        <f t="shared" si="29"/>
        <v>23</v>
      </c>
      <c r="Z55" s="92">
        <f t="shared" si="30"/>
        <v>14109.978785015117</v>
      </c>
      <c r="AA55" s="10">
        <f t="shared" si="31"/>
        <v>23</v>
      </c>
      <c r="AB55" s="145"/>
      <c r="AC55" s="145"/>
      <c r="AD55" s="145"/>
      <c r="AE55" s="146"/>
    </row>
    <row r="56" spans="1:31" ht="21" thickBot="1" x14ac:dyDescent="0.35">
      <c r="A56" s="8" t="s">
        <v>38</v>
      </c>
      <c r="B56" s="31"/>
      <c r="C56" s="32">
        <v>0.87788668086988497</v>
      </c>
      <c r="D56" s="32">
        <v>1.0371036056101581</v>
      </c>
      <c r="E56" s="37"/>
      <c r="F56" s="30">
        <v>0.85979115000000017</v>
      </c>
      <c r="G56" s="36">
        <v>0.56103576000000022</v>
      </c>
      <c r="H56" s="78">
        <v>559810</v>
      </c>
      <c r="I56" s="77">
        <v>513500</v>
      </c>
      <c r="J56" s="22">
        <f>VALUE(I108)</f>
        <v>176000</v>
      </c>
      <c r="K56" s="27">
        <f>VALUE(I121)</f>
        <v>366990</v>
      </c>
      <c r="L56" s="78">
        <f t="shared" si="16"/>
        <v>5849.2742991747</v>
      </c>
      <c r="M56" s="18">
        <f t="shared" si="17"/>
        <v>21</v>
      </c>
      <c r="N56" s="93">
        <f t="shared" si="18"/>
        <v>12034.468947098499</v>
      </c>
      <c r="O56" s="19">
        <f t="shared" si="19"/>
        <v>22</v>
      </c>
      <c r="P56" s="78">
        <f t="shared" si="20"/>
        <v>5972.3806182466506</v>
      </c>
      <c r="Q56" s="18">
        <f t="shared" si="21"/>
        <v>20</v>
      </c>
      <c r="R56" s="93">
        <f t="shared" si="22"/>
        <v>12287.751508026104</v>
      </c>
      <c r="S56" s="19">
        <f t="shared" si="23"/>
        <v>21</v>
      </c>
      <c r="T56" s="78">
        <f t="shared" si="24"/>
        <v>9152.7142583567202</v>
      </c>
      <c r="U56" s="18">
        <f t="shared" si="25"/>
        <v>22</v>
      </c>
      <c r="V56" s="93">
        <f t="shared" si="26"/>
        <v>18831.063460197256</v>
      </c>
      <c r="W56" s="19">
        <f t="shared" si="27"/>
        <v>22</v>
      </c>
      <c r="X56" s="78">
        <f t="shared" si="28"/>
        <v>6701.5743332210423</v>
      </c>
      <c r="Y56" s="18">
        <f t="shared" si="29"/>
        <v>21</v>
      </c>
      <c r="Z56" s="93">
        <f t="shared" si="30"/>
        <v>13788.01609991178</v>
      </c>
      <c r="AA56" s="19">
        <f t="shared" si="31"/>
        <v>22</v>
      </c>
      <c r="AB56" s="147"/>
      <c r="AC56" s="147"/>
      <c r="AD56" s="147"/>
      <c r="AE56" s="148"/>
    </row>
    <row r="57" spans="1:31" ht="21" thickBot="1" x14ac:dyDescent="0.35">
      <c r="A57" s="9"/>
      <c r="B57" s="118" t="s">
        <v>159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9"/>
      <c r="AB57" s="11"/>
      <c r="AC57" s="11"/>
      <c r="AD57" s="11"/>
      <c r="AE57" s="11"/>
    </row>
    <row r="58" spans="1:31" ht="21" customHeight="1" x14ac:dyDescent="0.3">
      <c r="A58" s="12" t="s">
        <v>39</v>
      </c>
      <c r="B58" s="38"/>
      <c r="C58" s="33">
        <v>0.86452138148330304</v>
      </c>
      <c r="D58" s="33">
        <v>1.0262590307071413</v>
      </c>
      <c r="E58" s="39"/>
      <c r="F58" s="38">
        <v>0.8213143500000003</v>
      </c>
      <c r="G58" s="39">
        <v>0.54306648000000024</v>
      </c>
      <c r="H58" s="73">
        <v>580150</v>
      </c>
      <c r="I58" s="72">
        <v>580150</v>
      </c>
      <c r="J58" s="23">
        <f>VALUE(I109)</f>
        <v>124600</v>
      </c>
      <c r="K58" s="25">
        <f>VALUE(I121)</f>
        <v>366990</v>
      </c>
      <c r="L58" s="73">
        <f t="shared" ref="L58:L77" si="32">I58/(D58*100)</f>
        <v>5653.0562230497408</v>
      </c>
      <c r="M58" s="15">
        <f t="shared" ref="M58:M69" si="33">RANK(L58,$L$58:$L$77,1)</f>
        <v>18</v>
      </c>
      <c r="N58" s="90">
        <f t="shared" ref="N58:N77" si="34">(I58+J58+K58)/(D58*100)</f>
        <v>10443.172414877754</v>
      </c>
      <c r="O58" s="16" t="e">
        <f t="shared" ref="O58:O77" si="35">RANK(N58,$N$58:$N$77,1)</f>
        <v>#VALUE!</v>
      </c>
      <c r="P58" s="73">
        <f t="shared" ref="P58:P77" si="36">I58/(F58*100)</f>
        <v>7063.6778719378253</v>
      </c>
      <c r="Q58" s="15">
        <f t="shared" ref="Q58:Q69" si="37">RANK(P58,$P$58:$P$77,1)</f>
        <v>18</v>
      </c>
      <c r="R58" s="90">
        <f t="shared" ref="R58:R77" si="38">(I58+J58+K58)/(F58*100)</f>
        <v>13049.084068724718</v>
      </c>
      <c r="S58" s="16" t="e">
        <f t="shared" ref="S58:S77" si="39">RANK(R58,$R$58:$R$77,1)</f>
        <v>#VALUE!</v>
      </c>
      <c r="T58" s="73">
        <f t="shared" ref="T58:T77" si="40">I58/(G58*100)</f>
        <v>10682.8541507478</v>
      </c>
      <c r="U58" s="15">
        <f t="shared" ref="U58:U69" si="41">RANK(T58,$T$58:$T$77,1)</f>
        <v>18</v>
      </c>
      <c r="V58" s="90">
        <f t="shared" ref="V58:V77" si="42">(I58+J58+K58)/(G58*100)</f>
        <v>19734.968727953888</v>
      </c>
      <c r="W58" s="16" t="e">
        <f t="shared" ref="W58:W77" si="43">RANK(V58,$V$58:$V$77,1)</f>
        <v>#VALUE!</v>
      </c>
      <c r="X58" s="73">
        <f t="shared" ref="X58:X77" si="44">I58/(((D58+F58+G58)/3)*100)</f>
        <v>7280.2684695685693</v>
      </c>
      <c r="Y58" s="15">
        <f t="shared" ref="Y58:Y69" si="45">RANK(X58,$X$58:$X$77,1)</f>
        <v>18</v>
      </c>
      <c r="Z58" s="90">
        <f t="shared" ref="Z58:Z77" si="46">(I58+J58+K58)/(((D58+F58+G58)/3)*100)</f>
        <v>13449.202670990982</v>
      </c>
      <c r="AA58" s="16">
        <f t="shared" ref="AA58:AA69" si="47">RANK(Z58,$Z$58:$Z$77,1)</f>
        <v>17</v>
      </c>
      <c r="AB58" s="143" t="s">
        <v>200</v>
      </c>
      <c r="AC58" s="143"/>
      <c r="AD58" s="143"/>
      <c r="AE58" s="144"/>
    </row>
    <row r="59" spans="1:31" ht="21" customHeight="1" x14ac:dyDescent="0.3">
      <c r="A59" s="3" t="s">
        <v>40</v>
      </c>
      <c r="B59" s="30"/>
      <c r="C59" s="29">
        <v>0.86452138148330282</v>
      </c>
      <c r="D59" s="29">
        <v>1.0262590307071413</v>
      </c>
      <c r="E59" s="36"/>
      <c r="F59" s="51">
        <v>0.8213143500000003</v>
      </c>
      <c r="G59" s="70">
        <v>0.55622256000000003</v>
      </c>
      <c r="H59" s="76">
        <v>387400</v>
      </c>
      <c r="I59" s="75">
        <v>388130</v>
      </c>
      <c r="J59" s="24">
        <f>VALUE(I109)</f>
        <v>124600</v>
      </c>
      <c r="K59" s="26">
        <f>VALUE(I121)</f>
        <v>366990</v>
      </c>
      <c r="L59" s="76">
        <f t="shared" si="32"/>
        <v>3781.9886440615287</v>
      </c>
      <c r="M59" s="17">
        <f t="shared" si="33"/>
        <v>15</v>
      </c>
      <c r="N59" s="92">
        <f t="shared" si="34"/>
        <v>8572.1048358895423</v>
      </c>
      <c r="O59" s="10" t="e">
        <f t="shared" si="35"/>
        <v>#VALUE!</v>
      </c>
      <c r="P59" s="76">
        <f t="shared" si="36"/>
        <v>4725.7179909251545</v>
      </c>
      <c r="Q59" s="17">
        <f t="shared" si="37"/>
        <v>15</v>
      </c>
      <c r="R59" s="92">
        <f t="shared" si="38"/>
        <v>10711.124187712046</v>
      </c>
      <c r="S59" s="10" t="e">
        <f t="shared" si="39"/>
        <v>#VALUE!</v>
      </c>
      <c r="T59" s="76">
        <f t="shared" si="40"/>
        <v>6977.9622027556743</v>
      </c>
      <c r="U59" s="17">
        <f t="shared" si="41"/>
        <v>12</v>
      </c>
      <c r="V59" s="92">
        <f t="shared" si="42"/>
        <v>15815.971218427387</v>
      </c>
      <c r="W59" s="10" t="e">
        <f t="shared" si="43"/>
        <v>#VALUE!</v>
      </c>
      <c r="X59" s="76">
        <f t="shared" si="44"/>
        <v>4843.9635839365928</v>
      </c>
      <c r="Y59" s="17">
        <f t="shared" si="45"/>
        <v>14</v>
      </c>
      <c r="Z59" s="92">
        <f t="shared" si="46"/>
        <v>10979.134939480844</v>
      </c>
      <c r="AA59" s="10">
        <f t="shared" si="47"/>
        <v>14</v>
      </c>
      <c r="AB59" s="145"/>
      <c r="AC59" s="145"/>
      <c r="AD59" s="145"/>
      <c r="AE59" s="146"/>
    </row>
    <row r="60" spans="1:31" ht="21" customHeight="1" x14ac:dyDescent="0.3">
      <c r="A60" s="3" t="s">
        <v>41</v>
      </c>
      <c r="B60" s="30"/>
      <c r="C60" s="29">
        <v>0.85685499147983102</v>
      </c>
      <c r="D60" s="29">
        <v>1.0200385385038799</v>
      </c>
      <c r="E60" s="36"/>
      <c r="F60" s="51">
        <v>0.82090057826948404</v>
      </c>
      <c r="G60" s="70">
        <v>0.55622256000000003</v>
      </c>
      <c r="H60" s="76">
        <v>567200</v>
      </c>
      <c r="I60" s="75">
        <v>569610</v>
      </c>
      <c r="J60" s="24">
        <f>VALUE(I108)</f>
        <v>176000</v>
      </c>
      <c r="K60" s="26">
        <f>VALUE(I121)</f>
        <v>366990</v>
      </c>
      <c r="L60" s="76">
        <f t="shared" si="32"/>
        <v>5584.2007777026101</v>
      </c>
      <c r="M60" s="17">
        <f t="shared" si="33"/>
        <v>17</v>
      </c>
      <c r="N60" s="92">
        <f t="shared" si="34"/>
        <v>10907.431023458021</v>
      </c>
      <c r="O60" s="10" t="e">
        <f t="shared" si="35"/>
        <v>#VALUE!</v>
      </c>
      <c r="P60" s="76">
        <f t="shared" si="36"/>
        <v>6938.8427183323192</v>
      </c>
      <c r="Q60" s="17">
        <f t="shared" si="37"/>
        <v>17</v>
      </c>
      <c r="R60" s="92">
        <f t="shared" si="38"/>
        <v>13553.407433887289</v>
      </c>
      <c r="S60" s="10" t="e">
        <f t="shared" si="39"/>
        <v>#VALUE!</v>
      </c>
      <c r="T60" s="76">
        <f t="shared" si="40"/>
        <v>10240.684951721483</v>
      </c>
      <c r="U60" s="17">
        <f t="shared" si="41"/>
        <v>17</v>
      </c>
      <c r="V60" s="92">
        <f t="shared" si="42"/>
        <v>20002.784496910732</v>
      </c>
      <c r="W60" s="10" t="e">
        <f t="shared" si="43"/>
        <v>#VALUE!</v>
      </c>
      <c r="X60" s="76">
        <f t="shared" si="44"/>
        <v>7128.5554769093642</v>
      </c>
      <c r="Y60" s="17">
        <f t="shared" si="45"/>
        <v>17</v>
      </c>
      <c r="Z60" s="92">
        <f t="shared" si="46"/>
        <v>13923.966966186264</v>
      </c>
      <c r="AA60" s="10">
        <f t="shared" si="47"/>
        <v>18</v>
      </c>
      <c r="AB60" s="145"/>
      <c r="AC60" s="145"/>
      <c r="AD60" s="145"/>
      <c r="AE60" s="146"/>
    </row>
    <row r="61" spans="1:31" ht="21" customHeight="1" x14ac:dyDescent="0.3">
      <c r="A61" s="3" t="s">
        <v>42</v>
      </c>
      <c r="B61" s="30"/>
      <c r="C61" s="29">
        <v>0.85685499147983102</v>
      </c>
      <c r="D61" s="29">
        <v>1.0200385385038835</v>
      </c>
      <c r="E61" s="36"/>
      <c r="F61" s="30">
        <v>0.82090057826948404</v>
      </c>
      <c r="G61" s="36">
        <v>0.55622256000000003</v>
      </c>
      <c r="H61" s="76">
        <v>515500</v>
      </c>
      <c r="I61" s="77">
        <v>517890</v>
      </c>
      <c r="J61" s="24">
        <f>VALUE(I108)</f>
        <v>176000</v>
      </c>
      <c r="K61" s="26">
        <f>VALUE(I121)</f>
        <v>366990</v>
      </c>
      <c r="L61" s="76">
        <f t="shared" si="32"/>
        <v>5077.1611115752785</v>
      </c>
      <c r="M61" s="17">
        <f t="shared" si="33"/>
        <v>16</v>
      </c>
      <c r="N61" s="92">
        <f t="shared" si="34"/>
        <v>10400.391357330673</v>
      </c>
      <c r="O61" s="10" t="e">
        <f t="shared" si="35"/>
        <v>#VALUE!</v>
      </c>
      <c r="P61" s="76">
        <f t="shared" si="36"/>
        <v>6308.8029623727198</v>
      </c>
      <c r="Q61" s="17">
        <f t="shared" si="37"/>
        <v>16</v>
      </c>
      <c r="R61" s="92">
        <f t="shared" si="38"/>
        <v>12923.367677927688</v>
      </c>
      <c r="S61" s="10" t="e">
        <f t="shared" si="39"/>
        <v>#VALUE!</v>
      </c>
      <c r="T61" s="76">
        <f t="shared" si="40"/>
        <v>9310.8413294131751</v>
      </c>
      <c r="U61" s="17">
        <f t="shared" si="41"/>
        <v>16</v>
      </c>
      <c r="V61" s="92">
        <f t="shared" si="42"/>
        <v>19072.940874602424</v>
      </c>
      <c r="W61" s="10" t="e">
        <f t="shared" si="43"/>
        <v>#VALUE!</v>
      </c>
      <c r="X61" s="76">
        <f t="shared" si="44"/>
        <v>6481.2899983086418</v>
      </c>
      <c r="Y61" s="17">
        <f t="shared" si="45"/>
        <v>16</v>
      </c>
      <c r="Z61" s="92">
        <f t="shared" si="46"/>
        <v>13276.701487585533</v>
      </c>
      <c r="AA61" s="10">
        <f t="shared" si="47"/>
        <v>16</v>
      </c>
      <c r="AB61" s="145"/>
      <c r="AC61" s="145"/>
      <c r="AD61" s="145"/>
      <c r="AE61" s="146"/>
    </row>
    <row r="62" spans="1:31" ht="21" customHeight="1" x14ac:dyDescent="0.3">
      <c r="A62" s="3" t="s">
        <v>54</v>
      </c>
      <c r="B62" s="30">
        <v>0.74648008849557501</v>
      </c>
      <c r="C62" s="29">
        <v>0.84165471791114199</v>
      </c>
      <c r="D62" s="29">
        <v>1.00770506953367</v>
      </c>
      <c r="E62" s="36">
        <v>1.08327062200011</v>
      </c>
      <c r="F62" s="30">
        <v>0.83883896699885896</v>
      </c>
      <c r="G62" s="36">
        <v>0.36136106035660798</v>
      </c>
      <c r="H62" s="76">
        <v>184800</v>
      </c>
      <c r="I62" s="77">
        <v>187390</v>
      </c>
      <c r="J62" s="24">
        <v>0</v>
      </c>
      <c r="K62" s="26">
        <f>VALUE(I119)</f>
        <v>99730</v>
      </c>
      <c r="L62" s="76">
        <f t="shared" si="32"/>
        <v>1859.5718694430843</v>
      </c>
      <c r="M62" s="17">
        <f t="shared" si="33"/>
        <v>8</v>
      </c>
      <c r="N62" s="92">
        <f t="shared" si="34"/>
        <v>2849.2463586877548</v>
      </c>
      <c r="O62" s="10" t="e">
        <f t="shared" si="35"/>
        <v>#VALUE!</v>
      </c>
      <c r="P62" s="76">
        <f t="shared" si="36"/>
        <v>2233.9210190774902</v>
      </c>
      <c r="Q62" s="17">
        <f t="shared" si="37"/>
        <v>7</v>
      </c>
      <c r="R62" s="92">
        <f t="shared" si="38"/>
        <v>3422.8262073618066</v>
      </c>
      <c r="S62" s="10" t="e">
        <f t="shared" si="39"/>
        <v>#VALUE!</v>
      </c>
      <c r="T62" s="76">
        <f t="shared" si="40"/>
        <v>5185.6721865680493</v>
      </c>
      <c r="U62" s="17">
        <f t="shared" si="41"/>
        <v>9</v>
      </c>
      <c r="V62" s="92">
        <f t="shared" si="42"/>
        <v>7945.5157596852468</v>
      </c>
      <c r="W62" s="10" t="e">
        <f t="shared" si="43"/>
        <v>#VALUE!</v>
      </c>
      <c r="X62" s="76">
        <f t="shared" si="44"/>
        <v>2546.1692207336191</v>
      </c>
      <c r="Y62" s="17">
        <f t="shared" si="45"/>
        <v>8</v>
      </c>
      <c r="Z62" s="92">
        <f t="shared" si="46"/>
        <v>3901.2546382252881</v>
      </c>
      <c r="AA62" s="10">
        <f t="shared" si="47"/>
        <v>7</v>
      </c>
      <c r="AB62" s="145"/>
      <c r="AC62" s="145"/>
      <c r="AD62" s="145"/>
      <c r="AE62" s="146"/>
    </row>
    <row r="63" spans="1:31" ht="21" customHeight="1" x14ac:dyDescent="0.3">
      <c r="A63" s="3" t="s">
        <v>53</v>
      </c>
      <c r="B63" s="30">
        <v>0.74648008849557501</v>
      </c>
      <c r="C63" s="29">
        <v>0.84165471791114199</v>
      </c>
      <c r="D63" s="29">
        <v>1.007705069533674</v>
      </c>
      <c r="E63" s="36">
        <v>1.08327062200011</v>
      </c>
      <c r="F63" s="30">
        <v>0.83883896699885896</v>
      </c>
      <c r="G63" s="36">
        <v>0.36136106035660792</v>
      </c>
      <c r="H63" s="76">
        <v>148630</v>
      </c>
      <c r="I63" s="77">
        <v>150000</v>
      </c>
      <c r="J63" s="24">
        <v>0</v>
      </c>
      <c r="K63" s="26">
        <f>VALUE(I119)</f>
        <v>99730</v>
      </c>
      <c r="L63" s="76">
        <f t="shared" si="32"/>
        <v>1488.5307669377316</v>
      </c>
      <c r="M63" s="17">
        <f t="shared" si="33"/>
        <v>2</v>
      </c>
      <c r="N63" s="92">
        <f t="shared" si="34"/>
        <v>2478.205256182398</v>
      </c>
      <c r="O63" s="10" t="e">
        <f t="shared" si="35"/>
        <v>#VALUE!</v>
      </c>
      <c r="P63" s="76">
        <f t="shared" si="36"/>
        <v>1788.1858843141229</v>
      </c>
      <c r="Q63" s="17">
        <f t="shared" si="37"/>
        <v>2</v>
      </c>
      <c r="R63" s="92">
        <f t="shared" si="38"/>
        <v>2977.0910725984395</v>
      </c>
      <c r="S63" s="10" t="e">
        <f t="shared" si="39"/>
        <v>#VALUE!</v>
      </c>
      <c r="T63" s="76">
        <f t="shared" si="40"/>
        <v>4150.9729867399938</v>
      </c>
      <c r="U63" s="17">
        <f t="shared" si="41"/>
        <v>5</v>
      </c>
      <c r="V63" s="92">
        <f t="shared" si="42"/>
        <v>6910.8165598571904</v>
      </c>
      <c r="W63" s="10" t="e">
        <f t="shared" si="43"/>
        <v>#VALUE!</v>
      </c>
      <c r="X63" s="76">
        <f t="shared" si="44"/>
        <v>2038.1310801539155</v>
      </c>
      <c r="Y63" s="17">
        <f t="shared" si="45"/>
        <v>2</v>
      </c>
      <c r="Z63" s="92">
        <f t="shared" si="46"/>
        <v>3393.216497645582</v>
      </c>
      <c r="AA63" s="10">
        <f t="shared" si="47"/>
        <v>4</v>
      </c>
      <c r="AB63" s="145"/>
      <c r="AC63" s="145"/>
      <c r="AD63" s="145"/>
      <c r="AE63" s="146"/>
    </row>
    <row r="64" spans="1:31" ht="21" customHeight="1" x14ac:dyDescent="0.3">
      <c r="A64" s="3" t="s">
        <v>43</v>
      </c>
      <c r="B64" s="30"/>
      <c r="C64" s="29">
        <v>0.83969041917117504</v>
      </c>
      <c r="D64" s="29">
        <v>1.0049888568799525</v>
      </c>
      <c r="E64" s="36"/>
      <c r="F64" s="30">
        <v>0.79771725000000004</v>
      </c>
      <c r="G64" s="36">
        <v>0.48727920000000013</v>
      </c>
      <c r="H64" s="76">
        <v>375800</v>
      </c>
      <c r="I64" s="77">
        <v>371470</v>
      </c>
      <c r="J64" s="24">
        <f>VALUE(I109)</f>
        <v>124600</v>
      </c>
      <c r="K64" s="26">
        <f>VALUE(I121)</f>
        <v>366990</v>
      </c>
      <c r="L64" s="76">
        <f t="shared" si="32"/>
        <v>3696.2598884255358</v>
      </c>
      <c r="M64" s="17">
        <f t="shared" si="33"/>
        <v>14</v>
      </c>
      <c r="N64" s="92">
        <f t="shared" si="34"/>
        <v>8587.7569098569002</v>
      </c>
      <c r="O64" s="10" t="e">
        <f t="shared" si="35"/>
        <v>#VALUE!</v>
      </c>
      <c r="P64" s="76">
        <f t="shared" si="36"/>
        <v>4656.6624953891869</v>
      </c>
      <c r="Q64" s="17">
        <f t="shared" si="37"/>
        <v>14</v>
      </c>
      <c r="R64" s="92">
        <f t="shared" si="38"/>
        <v>10819.12168754029</v>
      </c>
      <c r="S64" s="10" t="e">
        <f t="shared" si="39"/>
        <v>#VALUE!</v>
      </c>
      <c r="T64" s="76">
        <f t="shared" si="40"/>
        <v>7623.3502271387724</v>
      </c>
      <c r="U64" s="17">
        <f t="shared" si="41"/>
        <v>14</v>
      </c>
      <c r="V64" s="92">
        <f t="shared" si="42"/>
        <v>17711.816962431389</v>
      </c>
      <c r="W64" s="10" t="e">
        <f t="shared" si="43"/>
        <v>#VALUE!</v>
      </c>
      <c r="X64" s="76">
        <f t="shared" si="44"/>
        <v>4866.4504381399529</v>
      </c>
      <c r="Y64" s="17">
        <f t="shared" si="45"/>
        <v>15</v>
      </c>
      <c r="Z64" s="92">
        <f t="shared" si="46"/>
        <v>11306.535427197534</v>
      </c>
      <c r="AA64" s="10">
        <f t="shared" si="47"/>
        <v>15</v>
      </c>
      <c r="AB64" s="145"/>
      <c r="AC64" s="145"/>
      <c r="AD64" s="145"/>
      <c r="AE64" s="146"/>
    </row>
    <row r="65" spans="1:31" ht="21" customHeight="1" x14ac:dyDescent="0.3">
      <c r="A65" s="3" t="s">
        <v>44</v>
      </c>
      <c r="B65" s="30"/>
      <c r="C65" s="29">
        <v>0.83969041917117504</v>
      </c>
      <c r="D65" s="29">
        <v>1.0049888568799501</v>
      </c>
      <c r="E65" s="36"/>
      <c r="F65" s="30">
        <v>0.79771725000000038</v>
      </c>
      <c r="G65" s="36">
        <v>0.48727920000000013</v>
      </c>
      <c r="H65" s="76">
        <v>326770</v>
      </c>
      <c r="I65" s="77">
        <v>325770</v>
      </c>
      <c r="J65" s="24">
        <f>VALUE(I109)</f>
        <v>124600</v>
      </c>
      <c r="K65" s="26">
        <f>VALUE(I121)</f>
        <v>366990</v>
      </c>
      <c r="L65" s="76">
        <f t="shared" si="32"/>
        <v>3241.528478349233</v>
      </c>
      <c r="M65" s="17">
        <f t="shared" si="33"/>
        <v>12</v>
      </c>
      <c r="N65" s="92">
        <f t="shared" si="34"/>
        <v>8133.0254997806096</v>
      </c>
      <c r="O65" s="10" t="e">
        <f t="shared" si="35"/>
        <v>#VALUE!</v>
      </c>
      <c r="P65" s="76">
        <f t="shared" si="36"/>
        <v>4083.7778047296815</v>
      </c>
      <c r="Q65" s="17">
        <f t="shared" si="37"/>
        <v>11</v>
      </c>
      <c r="R65" s="92">
        <f t="shared" si="38"/>
        <v>10246.236996880783</v>
      </c>
      <c r="S65" s="10" t="e">
        <f t="shared" si="39"/>
        <v>#VALUE!</v>
      </c>
      <c r="T65" s="76">
        <f t="shared" si="40"/>
        <v>6685.4895509596945</v>
      </c>
      <c r="U65" s="17">
        <f t="shared" si="41"/>
        <v>11</v>
      </c>
      <c r="V65" s="92">
        <f t="shared" si="42"/>
        <v>16773.956286252313</v>
      </c>
      <c r="W65" s="10" t="e">
        <f t="shared" si="43"/>
        <v>#VALUE!</v>
      </c>
      <c r="X65" s="76">
        <f t="shared" si="44"/>
        <v>4267.7566404631707</v>
      </c>
      <c r="Y65" s="17">
        <f t="shared" si="45"/>
        <v>11</v>
      </c>
      <c r="Z65" s="92">
        <f t="shared" si="46"/>
        <v>10707.841629520757</v>
      </c>
      <c r="AA65" s="10">
        <f t="shared" si="47"/>
        <v>13</v>
      </c>
      <c r="AB65" s="145"/>
      <c r="AC65" s="145"/>
      <c r="AD65" s="145"/>
      <c r="AE65" s="146"/>
    </row>
    <row r="66" spans="1:31" ht="21" customHeight="1" x14ac:dyDescent="0.3">
      <c r="A66" s="3" t="s">
        <v>177</v>
      </c>
      <c r="B66" s="30"/>
      <c r="C66" s="29">
        <v>0.83566222302344195</v>
      </c>
      <c r="D66" s="29">
        <v>1.00408879139788</v>
      </c>
      <c r="E66" s="36">
        <v>1.0813194350827999</v>
      </c>
      <c r="F66" s="30">
        <v>0.83757393993763796</v>
      </c>
      <c r="G66" s="36">
        <v>0.359139644916045</v>
      </c>
      <c r="H66" s="76"/>
      <c r="I66" s="77">
        <v>183570</v>
      </c>
      <c r="J66" s="24">
        <v>0</v>
      </c>
      <c r="K66" s="26">
        <f>VALUE(I119)</f>
        <v>99730</v>
      </c>
      <c r="L66" s="76">
        <f t="shared" si="32"/>
        <v>1828.224770285864</v>
      </c>
      <c r="M66" s="17">
        <f t="shared" si="33"/>
        <v>7</v>
      </c>
      <c r="N66" s="92"/>
      <c r="O66" s="10"/>
      <c r="P66" s="76">
        <f t="shared" si="36"/>
        <v>2191.687100647709</v>
      </c>
      <c r="Q66" s="17">
        <f t="shared" si="37"/>
        <v>6</v>
      </c>
      <c r="R66" s="92"/>
      <c r="S66" s="10"/>
      <c r="T66" s="76">
        <f t="shared" si="40"/>
        <v>5111.3822324715111</v>
      </c>
      <c r="U66" s="17">
        <f t="shared" si="41"/>
        <v>8</v>
      </c>
      <c r="V66" s="92"/>
      <c r="W66" s="10"/>
      <c r="X66" s="76">
        <f t="shared" si="44"/>
        <v>2502.3146373459349</v>
      </c>
      <c r="Y66" s="17">
        <f t="shared" si="45"/>
        <v>7</v>
      </c>
      <c r="Z66" s="92">
        <f t="shared" si="46"/>
        <v>3861.7733658010748</v>
      </c>
      <c r="AA66" s="10">
        <f t="shared" si="47"/>
        <v>6</v>
      </c>
      <c r="AB66" s="145"/>
      <c r="AC66" s="145"/>
      <c r="AD66" s="145"/>
      <c r="AE66" s="146"/>
    </row>
    <row r="67" spans="1:31" ht="21" customHeight="1" x14ac:dyDescent="0.3">
      <c r="A67" s="3" t="s">
        <v>55</v>
      </c>
      <c r="B67" s="30"/>
      <c r="C67" s="29">
        <v>0.81736305025650602</v>
      </c>
      <c r="D67" s="29">
        <v>1</v>
      </c>
      <c r="E67" s="36">
        <v>1.0791133004926099</v>
      </c>
      <c r="F67" s="30">
        <v>0.83631082062454198</v>
      </c>
      <c r="G67" s="36">
        <v>0.35693188530921999</v>
      </c>
      <c r="H67" s="76">
        <v>150820</v>
      </c>
      <c r="I67" s="77">
        <v>150820</v>
      </c>
      <c r="J67" s="24">
        <v>0</v>
      </c>
      <c r="K67" s="26">
        <f>VALUE(I119)</f>
        <v>99730</v>
      </c>
      <c r="L67" s="76">
        <f t="shared" si="32"/>
        <v>1508.2</v>
      </c>
      <c r="M67" s="17">
        <f t="shared" si="33"/>
        <v>3</v>
      </c>
      <c r="N67" s="92">
        <f t="shared" si="34"/>
        <v>2505.5</v>
      </c>
      <c r="O67" s="10" t="e">
        <f t="shared" si="35"/>
        <v>#VALUE!</v>
      </c>
      <c r="P67" s="76">
        <f t="shared" si="36"/>
        <v>1803.3964918374525</v>
      </c>
      <c r="Q67" s="17">
        <f t="shared" si="37"/>
        <v>3</v>
      </c>
      <c r="R67" s="92">
        <f t="shared" si="38"/>
        <v>2995.8957103160969</v>
      </c>
      <c r="S67" s="10" t="e">
        <f t="shared" si="39"/>
        <v>#VALUE!</v>
      </c>
      <c r="T67" s="76">
        <f t="shared" si="40"/>
        <v>4225.4560661998703</v>
      </c>
      <c r="U67" s="17">
        <f t="shared" si="41"/>
        <v>6</v>
      </c>
      <c r="V67" s="92">
        <f t="shared" si="42"/>
        <v>7019.5465945257756</v>
      </c>
      <c r="W67" s="10" t="e">
        <f t="shared" si="43"/>
        <v>#VALUE!</v>
      </c>
      <c r="X67" s="76">
        <f t="shared" si="44"/>
        <v>2062.9727789627709</v>
      </c>
      <c r="Y67" s="17">
        <f t="shared" si="45"/>
        <v>3</v>
      </c>
      <c r="Z67" s="92">
        <f t="shared" si="46"/>
        <v>3427.1172906055049</v>
      </c>
      <c r="AA67" s="10">
        <f t="shared" si="47"/>
        <v>5</v>
      </c>
      <c r="AB67" s="145"/>
      <c r="AC67" s="145"/>
      <c r="AD67" s="145"/>
      <c r="AE67" s="146"/>
    </row>
    <row r="68" spans="1:31" ht="21" customHeight="1" x14ac:dyDescent="0.3">
      <c r="A68" s="96" t="s">
        <v>12</v>
      </c>
      <c r="B68" s="30"/>
      <c r="C68" s="29">
        <v>0.81736305025650602</v>
      </c>
      <c r="D68" s="29">
        <v>1</v>
      </c>
      <c r="E68" s="36">
        <v>1.0791133004926099</v>
      </c>
      <c r="F68" s="30">
        <v>0.8363108206245421</v>
      </c>
      <c r="G68" s="36">
        <v>0.3569318853092201</v>
      </c>
      <c r="H68" s="76">
        <v>111300</v>
      </c>
      <c r="I68" s="77">
        <v>114500</v>
      </c>
      <c r="J68" s="24">
        <v>0</v>
      </c>
      <c r="K68" s="26">
        <f>VALUE(I119)</f>
        <v>99730</v>
      </c>
      <c r="L68" s="76">
        <f t="shared" si="32"/>
        <v>1145</v>
      </c>
      <c r="M68" s="17">
        <f t="shared" si="33"/>
        <v>1</v>
      </c>
      <c r="N68" s="92">
        <f t="shared" si="34"/>
        <v>2142.3000000000002</v>
      </c>
      <c r="O68" s="10" t="e">
        <f t="shared" si="35"/>
        <v>#VALUE!</v>
      </c>
      <c r="P68" s="76">
        <f t="shared" si="36"/>
        <v>1369.1081972907325</v>
      </c>
      <c r="Q68" s="17">
        <f t="shared" si="37"/>
        <v>1</v>
      </c>
      <c r="R68" s="92">
        <f t="shared" si="38"/>
        <v>2561.6074157693765</v>
      </c>
      <c r="S68" s="10" t="e">
        <f t="shared" si="39"/>
        <v>#VALUE!</v>
      </c>
      <c r="T68" s="76">
        <f t="shared" si="40"/>
        <v>3207.8949713558218</v>
      </c>
      <c r="U68" s="17">
        <f t="shared" si="41"/>
        <v>1</v>
      </c>
      <c r="V68" s="92">
        <f t="shared" si="42"/>
        <v>6001.9854996817267</v>
      </c>
      <c r="W68" s="10" t="e">
        <f t="shared" si="43"/>
        <v>#VALUE!</v>
      </c>
      <c r="X68" s="76">
        <f t="shared" si="44"/>
        <v>1566.1741359981249</v>
      </c>
      <c r="Y68" s="17">
        <f t="shared" si="45"/>
        <v>1</v>
      </c>
      <c r="Z68" s="92">
        <f t="shared" si="46"/>
        <v>2930.3186476408587</v>
      </c>
      <c r="AA68" s="10">
        <f t="shared" si="47"/>
        <v>1</v>
      </c>
      <c r="AB68" s="145"/>
      <c r="AC68" s="145"/>
      <c r="AD68" s="145"/>
      <c r="AE68" s="146"/>
    </row>
    <row r="69" spans="1:31" ht="21" customHeight="1" x14ac:dyDescent="0.3">
      <c r="A69" s="3" t="s">
        <v>47</v>
      </c>
      <c r="B69" s="30"/>
      <c r="C69" s="29">
        <v>0.82083074475434503</v>
      </c>
      <c r="D69" s="29">
        <v>0.97890988770200194</v>
      </c>
      <c r="E69" s="36"/>
      <c r="F69" s="30">
        <v>0.77480029048656462</v>
      </c>
      <c r="G69" s="36">
        <v>0.43645203798791332</v>
      </c>
      <c r="H69" s="76">
        <v>352770</v>
      </c>
      <c r="I69" s="77">
        <v>352770</v>
      </c>
      <c r="J69" s="24">
        <f>VALUE(I111)</f>
        <v>22500</v>
      </c>
      <c r="K69" s="26">
        <f>VALUE(I121)</f>
        <v>366990</v>
      </c>
      <c r="L69" s="76">
        <f t="shared" si="32"/>
        <v>3603.7024902070416</v>
      </c>
      <c r="M69" s="17">
        <f t="shared" si="33"/>
        <v>13</v>
      </c>
      <c r="N69" s="92">
        <f t="shared" si="34"/>
        <v>7582.5161163961757</v>
      </c>
      <c r="O69" s="10" t="e">
        <f t="shared" si="35"/>
        <v>#VALUE!</v>
      </c>
      <c r="P69" s="76">
        <f t="shared" si="36"/>
        <v>4553.0442403224315</v>
      </c>
      <c r="Q69" s="17">
        <f t="shared" si="37"/>
        <v>13</v>
      </c>
      <c r="R69" s="92">
        <f t="shared" si="38"/>
        <v>9580.0170587683988</v>
      </c>
      <c r="S69" s="10" t="e">
        <f t="shared" si="39"/>
        <v>#VALUE!</v>
      </c>
      <c r="T69" s="76">
        <f t="shared" si="40"/>
        <v>8082.6750546590256</v>
      </c>
      <c r="U69" s="17">
        <f t="shared" si="41"/>
        <v>15</v>
      </c>
      <c r="V69" s="92">
        <f t="shared" si="42"/>
        <v>17006.679666840173</v>
      </c>
      <c r="W69" s="10" t="e">
        <f t="shared" si="43"/>
        <v>#VALUE!</v>
      </c>
      <c r="X69" s="76">
        <f t="shared" si="44"/>
        <v>4832.1078328506928</v>
      </c>
      <c r="Y69" s="17">
        <f t="shared" si="45"/>
        <v>13</v>
      </c>
      <c r="Z69" s="92">
        <f t="shared" si="46"/>
        <v>10167.192108205785</v>
      </c>
      <c r="AA69" s="10">
        <f t="shared" si="47"/>
        <v>12</v>
      </c>
      <c r="AB69" s="145"/>
      <c r="AC69" s="145"/>
      <c r="AD69" s="145"/>
      <c r="AE69" s="146"/>
    </row>
    <row r="70" spans="1:31" ht="21" customHeight="1" x14ac:dyDescent="0.3">
      <c r="A70" s="3" t="s">
        <v>48</v>
      </c>
      <c r="B70" s="30"/>
      <c r="C70" s="29">
        <v>0.82083074475434503</v>
      </c>
      <c r="D70" s="29">
        <v>0.97890988770200194</v>
      </c>
      <c r="E70" s="36"/>
      <c r="F70" s="30">
        <v>0.77480029048656462</v>
      </c>
      <c r="G70" s="36">
        <v>0.43645203798791332</v>
      </c>
      <c r="H70" s="76">
        <v>307900</v>
      </c>
      <c r="I70" s="77" t="s">
        <v>176</v>
      </c>
      <c r="J70" s="24"/>
      <c r="K70" s="26"/>
      <c r="L70" s="76"/>
      <c r="M70" s="17"/>
      <c r="N70" s="92" t="e">
        <f t="shared" si="34"/>
        <v>#VALUE!</v>
      </c>
      <c r="O70" s="10" t="e">
        <f t="shared" si="35"/>
        <v>#VALUE!</v>
      </c>
      <c r="P70" s="76"/>
      <c r="Q70" s="17"/>
      <c r="R70" s="92" t="e">
        <f t="shared" si="38"/>
        <v>#VALUE!</v>
      </c>
      <c r="S70" s="10" t="e">
        <f t="shared" si="39"/>
        <v>#VALUE!</v>
      </c>
      <c r="T70" s="76"/>
      <c r="U70" s="17"/>
      <c r="V70" s="92" t="e">
        <f t="shared" si="42"/>
        <v>#VALUE!</v>
      </c>
      <c r="W70" s="10" t="e">
        <f t="shared" si="43"/>
        <v>#VALUE!</v>
      </c>
      <c r="X70" s="76"/>
      <c r="Y70" s="17"/>
      <c r="Z70" s="92"/>
      <c r="AA70" s="10"/>
      <c r="AB70" s="145"/>
      <c r="AC70" s="145"/>
      <c r="AD70" s="145"/>
      <c r="AE70" s="146"/>
    </row>
    <row r="71" spans="1:31" ht="21" customHeight="1" x14ac:dyDescent="0.3">
      <c r="A71" s="3" t="s">
        <v>49</v>
      </c>
      <c r="B71" s="30"/>
      <c r="C71" s="29">
        <v>0.81160792739755505</v>
      </c>
      <c r="D71" s="29">
        <v>0.96512371039897982</v>
      </c>
      <c r="E71" s="36"/>
      <c r="F71" s="30">
        <v>0.76289034132171396</v>
      </c>
      <c r="G71" s="36">
        <v>0.42863634298177899</v>
      </c>
      <c r="H71" s="76"/>
      <c r="I71" s="77" t="s">
        <v>169</v>
      </c>
      <c r="J71" s="24"/>
      <c r="K71" s="26"/>
      <c r="L71" s="76"/>
      <c r="M71" s="17"/>
      <c r="N71" s="92"/>
      <c r="O71" s="10"/>
      <c r="P71" s="76"/>
      <c r="Q71" s="17"/>
      <c r="R71" s="92"/>
      <c r="S71" s="10"/>
      <c r="T71" s="76"/>
      <c r="U71" s="17"/>
      <c r="V71" s="92"/>
      <c r="W71" s="10"/>
      <c r="X71" s="76"/>
      <c r="Y71" s="17"/>
      <c r="Z71" s="92"/>
      <c r="AA71" s="10"/>
      <c r="AB71" s="145"/>
      <c r="AC71" s="145"/>
      <c r="AD71" s="145"/>
      <c r="AE71" s="146"/>
    </row>
    <row r="72" spans="1:31" ht="21" customHeight="1" x14ac:dyDescent="0.3">
      <c r="A72" s="3" t="s">
        <v>52</v>
      </c>
      <c r="B72" s="30"/>
      <c r="C72" s="29">
        <v>0.79316229268397398</v>
      </c>
      <c r="D72" s="29">
        <v>0.95394722335750459</v>
      </c>
      <c r="E72" s="36"/>
      <c r="F72" s="30">
        <v>0.73211829394066896</v>
      </c>
      <c r="G72" s="36">
        <v>0.41145068890208703</v>
      </c>
      <c r="H72" s="76">
        <v>300950</v>
      </c>
      <c r="I72" s="77">
        <v>300950</v>
      </c>
      <c r="J72" s="24">
        <f>VALUE(I111)</f>
        <v>22500</v>
      </c>
      <c r="K72" s="26">
        <f>VALUE(I121)</f>
        <v>366990</v>
      </c>
      <c r="L72" s="76">
        <f t="shared" si="32"/>
        <v>3154.786686634287</v>
      </c>
      <c r="M72" s="17">
        <f t="shared" ref="M72:M77" si="48">RANK(L72,$L$58:$L$77,1)</f>
        <v>11</v>
      </c>
      <c r="N72" s="92">
        <f t="shared" si="34"/>
        <v>7237.7169626840905</v>
      </c>
      <c r="O72" s="10" t="e">
        <f t="shared" si="35"/>
        <v>#VALUE!</v>
      </c>
      <c r="P72" s="76">
        <f t="shared" si="36"/>
        <v>4110.6744974247158</v>
      </c>
      <c r="Q72" s="17">
        <f t="shared" ref="Q72:Q77" si="49">RANK(P72,$P$58:$P$77,1)</f>
        <v>12</v>
      </c>
      <c r="R72" s="92">
        <f t="shared" si="38"/>
        <v>9430.716398079152</v>
      </c>
      <c r="S72" s="10" t="e">
        <f t="shared" si="39"/>
        <v>#VALUE!</v>
      </c>
      <c r="T72" s="76">
        <f t="shared" si="40"/>
        <v>7314.3637407207525</v>
      </c>
      <c r="U72" s="17">
        <f t="shared" ref="U72:U77" si="50">RANK(T72,$T$58:$T$77,1)</f>
        <v>13</v>
      </c>
      <c r="V72" s="92">
        <f t="shared" si="42"/>
        <v>16780.625689128548</v>
      </c>
      <c r="W72" s="10" t="e">
        <f t="shared" si="43"/>
        <v>#VALUE!</v>
      </c>
      <c r="X72" s="76">
        <f t="shared" si="44"/>
        <v>4304.3767544258972</v>
      </c>
      <c r="Y72" s="17">
        <f t="shared" ref="Y72:Y77" si="51">RANK(X72,$X$58:$X$77,1)</f>
        <v>12</v>
      </c>
      <c r="Z72" s="92">
        <f t="shared" si="46"/>
        <v>9875.1084443456275</v>
      </c>
      <c r="AA72" s="10">
        <f t="shared" ref="AA72:AA77" si="52">RANK(Z72,$Z$58:$Z$77,1)</f>
        <v>11</v>
      </c>
      <c r="AB72" s="145"/>
      <c r="AC72" s="145"/>
      <c r="AD72" s="145"/>
      <c r="AE72" s="146"/>
    </row>
    <row r="73" spans="1:31" ht="21" customHeight="1" x14ac:dyDescent="0.3">
      <c r="A73" s="4" t="s">
        <v>56</v>
      </c>
      <c r="B73" s="30"/>
      <c r="C73" s="29">
        <v>0.78025893560444004</v>
      </c>
      <c r="D73" s="29">
        <v>0.94586269619150876</v>
      </c>
      <c r="E73" s="36"/>
      <c r="F73" s="30">
        <v>0.78381450000000019</v>
      </c>
      <c r="G73" s="36">
        <v>0.62195712000000014</v>
      </c>
      <c r="H73" s="76">
        <v>273600</v>
      </c>
      <c r="I73" s="77">
        <v>273940</v>
      </c>
      <c r="J73" s="24">
        <f>VALUE(I111)</f>
        <v>22500</v>
      </c>
      <c r="K73" s="26">
        <f>VALUE(I131)</f>
        <v>80340</v>
      </c>
      <c r="L73" s="76">
        <f t="shared" si="32"/>
        <v>2896.192027690829</v>
      </c>
      <c r="M73" s="17">
        <f t="shared" si="48"/>
        <v>10</v>
      </c>
      <c r="N73" s="92">
        <f t="shared" si="34"/>
        <v>3983.4534284637166</v>
      </c>
      <c r="O73" s="10" t="e">
        <f t="shared" si="35"/>
        <v>#VALUE!</v>
      </c>
      <c r="P73" s="76">
        <f t="shared" si="36"/>
        <v>3494.9595854631416</v>
      </c>
      <c r="Q73" s="17">
        <f t="shared" si="49"/>
        <v>10</v>
      </c>
      <c r="R73" s="92">
        <f t="shared" si="38"/>
        <v>4807.0047185909416</v>
      </c>
      <c r="S73" s="10" t="e">
        <f t="shared" si="39"/>
        <v>#VALUE!</v>
      </c>
      <c r="T73" s="76">
        <f t="shared" si="40"/>
        <v>4404.4837046000848</v>
      </c>
      <c r="U73" s="17">
        <f t="shared" si="50"/>
        <v>7</v>
      </c>
      <c r="V73" s="92">
        <f t="shared" si="42"/>
        <v>6057.9739001942753</v>
      </c>
      <c r="W73" s="10" t="e">
        <f t="shared" si="43"/>
        <v>#VALUE!</v>
      </c>
      <c r="X73" s="76">
        <f t="shared" si="44"/>
        <v>3494.6759976310605</v>
      </c>
      <c r="Y73" s="17">
        <f t="shared" si="51"/>
        <v>10</v>
      </c>
      <c r="Z73" s="92">
        <f t="shared" si="46"/>
        <v>4806.6146688597173</v>
      </c>
      <c r="AA73" s="10">
        <f t="shared" si="52"/>
        <v>8</v>
      </c>
      <c r="AB73" s="145"/>
      <c r="AC73" s="145"/>
      <c r="AD73" s="145"/>
      <c r="AE73" s="146"/>
    </row>
    <row r="74" spans="1:31" ht="21" customHeight="1" x14ac:dyDescent="0.3">
      <c r="A74" s="4" t="s">
        <v>50</v>
      </c>
      <c r="B74" s="30"/>
      <c r="C74" s="29">
        <v>0.77471665797039302</v>
      </c>
      <c r="D74" s="29">
        <v>0.94239021272710888</v>
      </c>
      <c r="E74" s="36"/>
      <c r="F74" s="30">
        <v>0.70137981118373238</v>
      </c>
      <c r="G74" s="36">
        <v>0.400248180976507</v>
      </c>
      <c r="H74" s="76">
        <v>203600</v>
      </c>
      <c r="I74" s="77">
        <v>216220</v>
      </c>
      <c r="J74" s="24">
        <f>VALUE(I111)</f>
        <v>22500</v>
      </c>
      <c r="K74" s="26">
        <f>VALUE(I121)</f>
        <v>366990</v>
      </c>
      <c r="L74" s="76">
        <f t="shared" si="32"/>
        <v>2294.3786669250094</v>
      </c>
      <c r="M74" s="17">
        <f t="shared" si="48"/>
        <v>9</v>
      </c>
      <c r="N74" s="92">
        <f t="shared" si="34"/>
        <v>6427.3799941871584</v>
      </c>
      <c r="O74" s="10" t="e">
        <f t="shared" si="35"/>
        <v>#VALUE!</v>
      </c>
      <c r="P74" s="76">
        <f t="shared" si="36"/>
        <v>3082.7804928556657</v>
      </c>
      <c r="Q74" s="17">
        <f t="shared" si="49"/>
        <v>9</v>
      </c>
      <c r="R74" s="92">
        <f t="shared" si="38"/>
        <v>8635.9771174156194</v>
      </c>
      <c r="S74" s="10" t="e">
        <f t="shared" si="39"/>
        <v>#VALUE!</v>
      </c>
      <c r="T74" s="76">
        <f t="shared" si="40"/>
        <v>5402.148223946363</v>
      </c>
      <c r="U74" s="17">
        <f t="shared" si="50"/>
        <v>10</v>
      </c>
      <c r="V74" s="92">
        <f t="shared" si="42"/>
        <v>15133.360469552084</v>
      </c>
      <c r="W74" s="10" t="e">
        <f t="shared" si="43"/>
        <v>#VALUE!</v>
      </c>
      <c r="X74" s="76">
        <f t="shared" si="44"/>
        <v>3173.4551015691636</v>
      </c>
      <c r="Y74" s="17">
        <f t="shared" si="51"/>
        <v>9</v>
      </c>
      <c r="Z74" s="92">
        <f t="shared" si="46"/>
        <v>8889.9893144549915</v>
      </c>
      <c r="AA74" s="10">
        <f t="shared" si="52"/>
        <v>10</v>
      </c>
      <c r="AB74" s="145"/>
      <c r="AC74" s="145"/>
      <c r="AD74" s="145"/>
      <c r="AE74" s="146"/>
    </row>
    <row r="75" spans="1:31" ht="21" customHeight="1" x14ac:dyDescent="0.3">
      <c r="A75" s="4" t="s">
        <v>51</v>
      </c>
      <c r="B75" s="30"/>
      <c r="C75" s="29">
        <v>0.77471665797039302</v>
      </c>
      <c r="D75" s="29">
        <v>0.9423902127271091</v>
      </c>
      <c r="E75" s="36"/>
      <c r="F75" s="30">
        <v>0.70137981118373238</v>
      </c>
      <c r="G75" s="36">
        <v>0.400248180976507</v>
      </c>
      <c r="H75" s="76">
        <v>155080</v>
      </c>
      <c r="I75" s="77">
        <v>163000</v>
      </c>
      <c r="J75" s="24">
        <f>VALUE(I111)</f>
        <v>22500</v>
      </c>
      <c r="K75" s="26">
        <f>VALUE(I121)</f>
        <v>366990</v>
      </c>
      <c r="L75" s="76">
        <f t="shared" si="32"/>
        <v>1729.6444487502379</v>
      </c>
      <c r="M75" s="17">
        <f t="shared" si="48"/>
        <v>6</v>
      </c>
      <c r="N75" s="92">
        <f t="shared" si="34"/>
        <v>5862.6457760123858</v>
      </c>
      <c r="O75" s="10" t="e">
        <f t="shared" si="35"/>
        <v>#VALUE!</v>
      </c>
      <c r="P75" s="76">
        <f t="shared" si="36"/>
        <v>2323.9904742182662</v>
      </c>
      <c r="Q75" s="17">
        <f t="shared" si="49"/>
        <v>8</v>
      </c>
      <c r="R75" s="92">
        <f t="shared" si="38"/>
        <v>7877.1870987782195</v>
      </c>
      <c r="S75" s="10" t="e">
        <f t="shared" si="39"/>
        <v>#VALUE!</v>
      </c>
      <c r="T75" s="76">
        <f t="shared" si="40"/>
        <v>4072.473224046144</v>
      </c>
      <c r="U75" s="17">
        <f t="shared" si="50"/>
        <v>4</v>
      </c>
      <c r="V75" s="92">
        <f t="shared" si="42"/>
        <v>13803.685469651866</v>
      </c>
      <c r="W75" s="10" t="e">
        <f t="shared" si="43"/>
        <v>#VALUE!</v>
      </c>
      <c r="X75" s="76">
        <f t="shared" si="44"/>
        <v>2392.3465986299775</v>
      </c>
      <c r="Y75" s="17">
        <f t="shared" si="51"/>
        <v>6</v>
      </c>
      <c r="Z75" s="92">
        <f t="shared" si="46"/>
        <v>8108.8808115158045</v>
      </c>
      <c r="AA75" s="10">
        <f t="shared" si="52"/>
        <v>9</v>
      </c>
      <c r="AB75" s="145"/>
      <c r="AC75" s="145"/>
      <c r="AD75" s="145"/>
      <c r="AE75" s="146"/>
    </row>
    <row r="76" spans="1:31" ht="21" customHeight="1" x14ac:dyDescent="0.3">
      <c r="A76" s="105" t="s">
        <v>65</v>
      </c>
      <c r="B76" s="30"/>
      <c r="C76" s="29">
        <v>0.74631767190564602</v>
      </c>
      <c r="D76" s="29">
        <v>0.91481785812106442</v>
      </c>
      <c r="E76" s="36"/>
      <c r="F76" s="30">
        <v>0.74059549745824205</v>
      </c>
      <c r="G76" s="36">
        <v>0.46189848684509499</v>
      </c>
      <c r="H76" s="76">
        <v>157990</v>
      </c>
      <c r="I76" s="77">
        <v>151900</v>
      </c>
      <c r="J76" s="24">
        <v>0</v>
      </c>
      <c r="K76" s="26">
        <f>VALUE(I131)</f>
        <v>80340</v>
      </c>
      <c r="L76" s="76">
        <f t="shared" si="32"/>
        <v>1660.4398203592784</v>
      </c>
      <c r="M76" s="17">
        <f t="shared" si="48"/>
        <v>5</v>
      </c>
      <c r="N76" s="92">
        <f t="shared" si="34"/>
        <v>2538.6474251496961</v>
      </c>
      <c r="O76" s="10" t="e">
        <f t="shared" si="35"/>
        <v>#VALUE!</v>
      </c>
      <c r="P76" s="76">
        <f t="shared" si="36"/>
        <v>2051.0521670915882</v>
      </c>
      <c r="Q76" s="17">
        <f t="shared" si="49"/>
        <v>4</v>
      </c>
      <c r="R76" s="92">
        <f t="shared" si="38"/>
        <v>3135.8548735046111</v>
      </c>
      <c r="S76" s="10" t="e">
        <f t="shared" si="39"/>
        <v>#VALUE!</v>
      </c>
      <c r="T76" s="76">
        <f t="shared" si="40"/>
        <v>3288.6013772749611</v>
      </c>
      <c r="U76" s="17">
        <f t="shared" si="50"/>
        <v>3</v>
      </c>
      <c r="V76" s="92">
        <f t="shared" si="42"/>
        <v>5027.9445941957674</v>
      </c>
      <c r="W76" s="10" t="e">
        <f t="shared" si="43"/>
        <v>#VALUE!</v>
      </c>
      <c r="X76" s="76">
        <f t="shared" si="44"/>
        <v>2152.2573617602138</v>
      </c>
      <c r="Y76" s="17">
        <f t="shared" si="51"/>
        <v>5</v>
      </c>
      <c r="Z76" s="92">
        <f t="shared" si="46"/>
        <v>3290.5875555970515</v>
      </c>
      <c r="AA76" s="10">
        <f t="shared" si="52"/>
        <v>2</v>
      </c>
      <c r="AB76" s="145"/>
      <c r="AC76" s="145"/>
      <c r="AD76" s="145"/>
      <c r="AE76" s="146"/>
    </row>
    <row r="77" spans="1:31" ht="21" customHeight="1" thickBot="1" x14ac:dyDescent="0.35">
      <c r="A77" s="13" t="s">
        <v>59</v>
      </c>
      <c r="B77" s="31"/>
      <c r="C77" s="32">
        <v>0.73082755008016298</v>
      </c>
      <c r="D77" s="32">
        <v>0.90304026294166184</v>
      </c>
      <c r="E77" s="37"/>
      <c r="F77" s="30">
        <v>0.70576804667873905</v>
      </c>
      <c r="G77" s="36">
        <v>0.45209136898630198</v>
      </c>
      <c r="H77" s="78">
        <v>140220</v>
      </c>
      <c r="I77" s="77">
        <v>146660</v>
      </c>
      <c r="J77" s="22">
        <v>0</v>
      </c>
      <c r="K77" s="27">
        <f>VALUE(I131)</f>
        <v>80340</v>
      </c>
      <c r="L77" s="78">
        <f t="shared" si="32"/>
        <v>1624.0693357597781</v>
      </c>
      <c r="M77" s="18">
        <f t="shared" si="48"/>
        <v>4</v>
      </c>
      <c r="N77" s="93">
        <f t="shared" si="34"/>
        <v>2513.7306642402127</v>
      </c>
      <c r="O77" s="19" t="e">
        <f t="shared" si="35"/>
        <v>#VALUE!</v>
      </c>
      <c r="P77" s="78">
        <f t="shared" si="36"/>
        <v>2078.019835130885</v>
      </c>
      <c r="Q77" s="18">
        <f t="shared" si="49"/>
        <v>5</v>
      </c>
      <c r="R77" s="93">
        <f t="shared" si="38"/>
        <v>3216.3541700171204</v>
      </c>
      <c r="S77" s="19" t="e">
        <f t="shared" si="39"/>
        <v>#VALUE!</v>
      </c>
      <c r="T77" s="78">
        <f t="shared" si="40"/>
        <v>3244.0345041058213</v>
      </c>
      <c r="U77" s="18">
        <f t="shared" si="50"/>
        <v>2</v>
      </c>
      <c r="V77" s="93">
        <f t="shared" si="42"/>
        <v>5021.1089078959594</v>
      </c>
      <c r="W77" s="19" t="e">
        <f t="shared" si="43"/>
        <v>#VALUE!</v>
      </c>
      <c r="X77" s="78">
        <f t="shared" si="44"/>
        <v>2134.8928556166015</v>
      </c>
      <c r="Y77" s="18">
        <f t="shared" si="51"/>
        <v>4</v>
      </c>
      <c r="Z77" s="93">
        <f t="shared" si="46"/>
        <v>3304.3820961746119</v>
      </c>
      <c r="AA77" s="19">
        <f t="shared" si="52"/>
        <v>3</v>
      </c>
      <c r="AB77" s="147"/>
      <c r="AC77" s="147"/>
      <c r="AD77" s="147"/>
      <c r="AE77" s="148"/>
    </row>
    <row r="78" spans="1:31" ht="21" thickBot="1" x14ac:dyDescent="0.35">
      <c r="A78" s="9"/>
      <c r="B78" s="118" t="s">
        <v>161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9"/>
      <c r="AB78" s="11"/>
      <c r="AC78" s="11"/>
      <c r="AD78" s="11"/>
      <c r="AE78" s="11"/>
    </row>
    <row r="79" spans="1:31" ht="20.25" customHeight="1" x14ac:dyDescent="0.3">
      <c r="A79" s="14" t="s">
        <v>77</v>
      </c>
      <c r="B79" s="38"/>
      <c r="C79" s="33">
        <v>0.698473594398624</v>
      </c>
      <c r="D79" s="33">
        <v>0.87844059892593995</v>
      </c>
      <c r="E79" s="39">
        <v>1.05427277953825</v>
      </c>
      <c r="F79" s="38">
        <v>0.65961577868852395</v>
      </c>
      <c r="G79" s="39">
        <v>0.28203083134520002</v>
      </c>
      <c r="H79" s="73">
        <v>286460</v>
      </c>
      <c r="I79" s="72">
        <v>286460</v>
      </c>
      <c r="J79" s="23">
        <v>0</v>
      </c>
      <c r="K79" s="25">
        <f>VALUE(I131)</f>
        <v>80340</v>
      </c>
      <c r="L79" s="73">
        <f>I79/(E79*100)</f>
        <v>2717.1336067830907</v>
      </c>
      <c r="M79" s="15">
        <f>RANK(L79,$L$79:$L$99,1)</f>
        <v>14</v>
      </c>
      <c r="N79" s="90">
        <f>(I79+J79+K79)/(E79*100)</f>
        <v>3479.175476394742</v>
      </c>
      <c r="O79" s="16">
        <f>RANK(N79,$N$79:$N$99,1)</f>
        <v>14</v>
      </c>
      <c r="P79" s="73">
        <f>I79/(F79*100)</f>
        <v>4342.8312247101167</v>
      </c>
      <c r="Q79" s="15">
        <f>RANK(P79,$P$79:$P$99,1)</f>
        <v>14</v>
      </c>
      <c r="R79" s="90">
        <f>(I79+J79+K79)/(F79*100)</f>
        <v>5560.8130043415167</v>
      </c>
      <c r="S79" s="16">
        <f>RANK(R79,$R$79:$R$99,1)</f>
        <v>14</v>
      </c>
      <c r="T79" s="73">
        <f>I79/(G79*100)</f>
        <v>10157.045548306694</v>
      </c>
      <c r="U79" s="15">
        <f>RANK(T79,$T$79:$T$99,1)</f>
        <v>15</v>
      </c>
      <c r="V79" s="90">
        <f>(I79+J79+K79)/(G79*100)</f>
        <v>13005.670275497088</v>
      </c>
      <c r="W79" s="16">
        <f>RANK(V79,$V$79:$V$99,1)</f>
        <v>11</v>
      </c>
      <c r="X79" s="73">
        <f>I79/(((E79+F79+G79)/3)*100)</f>
        <v>4305.6849113745748</v>
      </c>
      <c r="Y79" s="15">
        <f>RANK(X79,$X$79:$X$99,1)</f>
        <v>14</v>
      </c>
      <c r="Z79" s="90">
        <f>(I79+J79+K79)/(((E79+F79+G79)/3)*100)</f>
        <v>5513.2487100893459</v>
      </c>
      <c r="AA79" s="16">
        <f>RANK(Z79,$Z$79:$Z$99,1)</f>
        <v>14</v>
      </c>
      <c r="AB79" s="143" t="s">
        <v>199</v>
      </c>
      <c r="AC79" s="143"/>
      <c r="AD79" s="143"/>
      <c r="AE79" s="144"/>
    </row>
    <row r="80" spans="1:31" ht="20.25" customHeight="1" x14ac:dyDescent="0.3">
      <c r="A80" s="109" t="s">
        <v>170</v>
      </c>
      <c r="B80" s="110"/>
      <c r="C80" s="64">
        <v>0.69228476329229605</v>
      </c>
      <c r="D80" s="64">
        <v>0.87534993664445204</v>
      </c>
      <c r="E80" s="111">
        <v>1.03197949991536</v>
      </c>
      <c r="F80" s="51">
        <v>0.62430515242822604</v>
      </c>
      <c r="G80" s="70">
        <v>0.26202046865323297</v>
      </c>
      <c r="H80" s="74"/>
      <c r="I80" s="112" t="s">
        <v>173</v>
      </c>
      <c r="J80" s="113"/>
      <c r="K80" s="45"/>
      <c r="L80" s="74"/>
      <c r="M80" s="46"/>
      <c r="N80" s="91"/>
      <c r="O80" s="47"/>
      <c r="P80" s="74"/>
      <c r="Q80" s="46"/>
      <c r="R80" s="91"/>
      <c r="S80" s="47"/>
      <c r="T80" s="74"/>
      <c r="U80" s="46"/>
      <c r="V80" s="114"/>
      <c r="W80" s="47"/>
      <c r="X80" s="74"/>
      <c r="Y80" s="46"/>
      <c r="Z80" s="91"/>
      <c r="AA80" s="47"/>
      <c r="AB80" s="145"/>
      <c r="AC80" s="145"/>
      <c r="AD80" s="145"/>
      <c r="AE80" s="146"/>
    </row>
    <row r="81" spans="1:31" ht="20.25" x14ac:dyDescent="0.3">
      <c r="A81" s="4" t="s">
        <v>78</v>
      </c>
      <c r="B81" s="52"/>
      <c r="C81" s="53">
        <v>0.69072574379706198</v>
      </c>
      <c r="D81" s="54">
        <v>0.87457137237807603</v>
      </c>
      <c r="E81" s="55">
        <v>1.0263636320806</v>
      </c>
      <c r="F81" s="51">
        <v>0.61310475952296895</v>
      </c>
      <c r="G81" s="70">
        <v>0.25543820472706802</v>
      </c>
      <c r="H81" s="97"/>
      <c r="I81" s="80" t="s">
        <v>135</v>
      </c>
      <c r="J81" s="41"/>
      <c r="K81" s="42"/>
      <c r="L81" s="89"/>
      <c r="M81" s="17"/>
      <c r="N81" s="94"/>
      <c r="O81" s="10"/>
      <c r="P81" s="89"/>
      <c r="Q81" s="49"/>
      <c r="R81" s="94"/>
      <c r="S81" s="50"/>
      <c r="T81" s="89"/>
      <c r="U81" s="49"/>
      <c r="V81" s="95"/>
      <c r="W81" s="50"/>
      <c r="X81" s="76"/>
      <c r="Y81" s="49"/>
      <c r="Z81" s="92"/>
      <c r="AA81" s="108"/>
      <c r="AB81" s="145"/>
      <c r="AC81" s="145"/>
      <c r="AD81" s="145"/>
      <c r="AE81" s="146"/>
    </row>
    <row r="82" spans="1:31" ht="20.25" x14ac:dyDescent="0.3">
      <c r="A82" s="4" t="s">
        <v>172</v>
      </c>
      <c r="B82" s="52"/>
      <c r="C82" s="53">
        <v>0.67651778639701998</v>
      </c>
      <c r="D82" s="54">
        <v>0.86604432732564296</v>
      </c>
      <c r="E82" s="55">
        <v>1.0200823271650199</v>
      </c>
      <c r="F82" s="51">
        <v>0.60152356383856997</v>
      </c>
      <c r="G82" s="70">
        <v>0.24963279098327101</v>
      </c>
      <c r="H82" s="97"/>
      <c r="I82" s="80" t="s">
        <v>174</v>
      </c>
      <c r="J82" s="41"/>
      <c r="K82" s="42"/>
      <c r="L82" s="89"/>
      <c r="M82" s="17"/>
      <c r="N82" s="94"/>
      <c r="O82" s="10"/>
      <c r="P82" s="89"/>
      <c r="Q82" s="49"/>
      <c r="R82" s="94"/>
      <c r="S82" s="50"/>
      <c r="T82" s="89"/>
      <c r="U82" s="49"/>
      <c r="V82" s="95"/>
      <c r="W82" s="50"/>
      <c r="X82" s="76"/>
      <c r="Y82" s="49"/>
      <c r="Z82" s="92"/>
      <c r="AA82" s="108"/>
      <c r="AB82" s="145"/>
      <c r="AC82" s="145"/>
      <c r="AD82" s="145"/>
      <c r="AE82" s="146"/>
    </row>
    <row r="83" spans="1:31" ht="20.25" x14ac:dyDescent="0.3">
      <c r="A83" s="4" t="s">
        <v>171</v>
      </c>
      <c r="B83" s="30"/>
      <c r="C83" s="29">
        <v>0.66174424405732502</v>
      </c>
      <c r="D83" s="29">
        <v>0.85717784092174698</v>
      </c>
      <c r="E83" s="36">
        <v>1.0135509784632999</v>
      </c>
      <c r="F83" s="51">
        <v>0.59016113026847095</v>
      </c>
      <c r="G83" s="70">
        <v>0.24310446676057701</v>
      </c>
      <c r="H83" s="76"/>
      <c r="I83" s="77" t="s">
        <v>136</v>
      </c>
      <c r="J83" s="24"/>
      <c r="K83" s="26"/>
      <c r="L83" s="76"/>
      <c r="M83" s="17"/>
      <c r="N83" s="92"/>
      <c r="O83" s="10"/>
      <c r="P83" s="76"/>
      <c r="Q83" s="17"/>
      <c r="R83" s="92"/>
      <c r="S83" s="10"/>
      <c r="T83" s="76"/>
      <c r="U83" s="17"/>
      <c r="V83" s="92"/>
      <c r="W83" s="10"/>
      <c r="X83" s="76"/>
      <c r="Y83" s="17"/>
      <c r="Z83" s="92"/>
      <c r="AA83" s="10"/>
      <c r="AB83" s="145"/>
      <c r="AC83" s="145"/>
      <c r="AD83" s="145"/>
      <c r="AE83" s="146"/>
    </row>
    <row r="84" spans="1:31" ht="20.25" x14ac:dyDescent="0.3">
      <c r="A84" s="4" t="s">
        <v>79</v>
      </c>
      <c r="B84" s="30"/>
      <c r="C84" s="29">
        <v>0.64351253318491997</v>
      </c>
      <c r="D84" s="29">
        <v>0.84019630884151397</v>
      </c>
      <c r="E84" s="36">
        <v>1.0004926108374399</v>
      </c>
      <c r="F84" s="30">
        <v>0.58415290180171597</v>
      </c>
      <c r="G84" s="36">
        <v>0.24180439214448701</v>
      </c>
      <c r="H84" s="76">
        <v>144500</v>
      </c>
      <c r="I84" s="81">
        <v>151360</v>
      </c>
      <c r="J84" s="24">
        <v>0</v>
      </c>
      <c r="K84" s="26">
        <f>VALUE(I122)</f>
        <v>98640</v>
      </c>
      <c r="L84" s="76">
        <f>I84/(E84*100)</f>
        <v>1512.8547513540107</v>
      </c>
      <c r="M84" s="17">
        <f t="shared" ref="M84:M99" si="53">RANK(L84,$L$79:$L$99,1)</f>
        <v>12</v>
      </c>
      <c r="N84" s="92">
        <f>(I84+J84+K84)/(E84*100)</f>
        <v>2498.7690792712915</v>
      </c>
      <c r="O84" s="10">
        <f t="shared" ref="O84:O99" si="54">RANK(N84,$N$79:$N$99,1)</f>
        <v>11</v>
      </c>
      <c r="P84" s="76">
        <f>I84/(F84*100)</f>
        <v>2591.1024242652384</v>
      </c>
      <c r="Q84" s="17">
        <f>RANK(P84,$P$79:$P$99,1)</f>
        <v>12</v>
      </c>
      <c r="R84" s="92">
        <f>(I84+J84+K84)/(F84*100)</f>
        <v>4279.7014142858725</v>
      </c>
      <c r="S84" s="10">
        <f>RANK(R84,$R$79:$R$99,1)</f>
        <v>12</v>
      </c>
      <c r="T84" s="76">
        <f>I84/(G84*100)</f>
        <v>6259.6050740698229</v>
      </c>
      <c r="U84" s="17">
        <f>RANK(T84,$T$79:$T$99,1)</f>
        <v>8</v>
      </c>
      <c r="V84" s="92">
        <f>(I84+J84+K84)/(G84*100)</f>
        <v>10338.935442107926</v>
      </c>
      <c r="W84" s="10">
        <f>RANK(V84,$V$79:$V$99,1)</f>
        <v>8</v>
      </c>
      <c r="X84" s="76">
        <f>I84/(((E84+F84+G84)/3)*100)</f>
        <v>2486.1344338583945</v>
      </c>
      <c r="Y84" s="17">
        <f>RANK(X84,$X$79:$X$99,1)</f>
        <v>12</v>
      </c>
      <c r="Z84" s="92">
        <f>(I84+J84+K84)/(((E84+F84+G84)/3)*100)</f>
        <v>4106.3266944014176</v>
      </c>
      <c r="AA84" s="10">
        <f>RANK(Z84,$Z$79:$Z$99,1)</f>
        <v>12</v>
      </c>
      <c r="AB84" s="145"/>
      <c r="AC84" s="145"/>
      <c r="AD84" s="145"/>
      <c r="AE84" s="146"/>
    </row>
    <row r="85" spans="1:31" ht="20.25" x14ac:dyDescent="0.3">
      <c r="A85" s="4" t="s">
        <v>62</v>
      </c>
      <c r="B85" s="30"/>
      <c r="C85" s="29">
        <v>0.64351253318491997</v>
      </c>
      <c r="D85" s="29">
        <v>0.84019630884151353</v>
      </c>
      <c r="E85" s="36">
        <v>1.0004926108374386</v>
      </c>
      <c r="F85" s="30">
        <v>0.58415290180171597</v>
      </c>
      <c r="G85" s="36">
        <v>0.24180439214448701</v>
      </c>
      <c r="H85" s="76">
        <v>97570</v>
      </c>
      <c r="I85" s="81">
        <v>99520</v>
      </c>
      <c r="J85" s="24">
        <v>0</v>
      </c>
      <c r="K85" s="26">
        <f>VALUE(I122)</f>
        <v>98640</v>
      </c>
      <c r="L85" s="76">
        <f>I85/(E85*100)</f>
        <v>994.70999507631689</v>
      </c>
      <c r="M85" s="17">
        <f t="shared" si="53"/>
        <v>5</v>
      </c>
      <c r="N85" s="92">
        <f>(I85+J85+K85)/(E85*100)</f>
        <v>1980.624322993599</v>
      </c>
      <c r="O85" s="10">
        <f t="shared" si="54"/>
        <v>7</v>
      </c>
      <c r="P85" s="76">
        <f>I85/(F85*100)</f>
        <v>1703.6635389989201</v>
      </c>
      <c r="Q85" s="17">
        <f t="shared" ref="Q85:Q99" si="55">RANK(P85,$P$79:$P$99,1)</f>
        <v>6</v>
      </c>
      <c r="R85" s="92">
        <f>(I85+J85+K85)/(F85*100)</f>
        <v>3392.2625290195538</v>
      </c>
      <c r="S85" s="10">
        <f t="shared" ref="S85:S99" si="56">RANK(R85,$R$79:$R$99,1)</f>
        <v>9</v>
      </c>
      <c r="T85" s="76">
        <f>I85/(G85*100)</f>
        <v>4115.7234207943229</v>
      </c>
      <c r="U85" s="17">
        <f t="shared" ref="U85:U99" si="57">RANK(T85,$T$79:$T$99,1)</f>
        <v>7</v>
      </c>
      <c r="V85" s="92">
        <f>(I85+J85+K85)/(G85*100)</f>
        <v>8195.053788832427</v>
      </c>
      <c r="W85" s="10">
        <f t="shared" ref="W85:W99" si="58">RANK(V85,$V$79:$V$99,1)</f>
        <v>7</v>
      </c>
      <c r="X85" s="76">
        <f>I85/(((E85+F85+G85)/3)*100)</f>
        <v>1634.6465305073175</v>
      </c>
      <c r="Y85" s="17">
        <f t="shared" ref="Y85:Y99" si="59">RANK(X85,$X$79:$X$99,1)</f>
        <v>4</v>
      </c>
      <c r="Z85" s="92">
        <f>(I85+J85+K85)/(((E85+F85+G85)/3)*100)</f>
        <v>3254.838791050342</v>
      </c>
      <c r="AA85" s="10">
        <f t="shared" ref="AA85:AA99" si="60">RANK(Z85,$Z$79:$Z$99,1)</f>
        <v>7</v>
      </c>
      <c r="AB85" s="145"/>
      <c r="AC85" s="145"/>
      <c r="AD85" s="145"/>
      <c r="AE85" s="146"/>
    </row>
    <row r="86" spans="1:31" ht="20.25" x14ac:dyDescent="0.3">
      <c r="A86" s="4" t="s">
        <v>61</v>
      </c>
      <c r="B86" s="30"/>
      <c r="C86" s="29">
        <v>0.64242324423083397</v>
      </c>
      <c r="D86" s="29">
        <v>0.83878201307799505</v>
      </c>
      <c r="E86" s="36">
        <v>1</v>
      </c>
      <c r="F86" s="30">
        <v>0.57741466957152798</v>
      </c>
      <c r="G86" s="36">
        <v>0.236288453673832</v>
      </c>
      <c r="H86" s="76">
        <v>141100</v>
      </c>
      <c r="I86" s="81">
        <v>156450</v>
      </c>
      <c r="J86" s="24">
        <v>0</v>
      </c>
      <c r="K86" s="26">
        <f>VALUE(I122)</f>
        <v>98640</v>
      </c>
      <c r="L86" s="76">
        <f>I86/(E86*100)</f>
        <v>1564.5</v>
      </c>
      <c r="M86" s="17">
        <f t="shared" si="53"/>
        <v>13</v>
      </c>
      <c r="N86" s="92">
        <f>(I86+J86+K86)/(E86*100)</f>
        <v>2550.9</v>
      </c>
      <c r="O86" s="10">
        <f t="shared" si="54"/>
        <v>12</v>
      </c>
      <c r="P86" s="76">
        <f>I86/(F86*100)</f>
        <v>2709.4912589611577</v>
      </c>
      <c r="Q86" s="17">
        <f t="shared" si="55"/>
        <v>13</v>
      </c>
      <c r="R86" s="92">
        <f>(I86+J86+K86)/(F86*100)</f>
        <v>4417.7956231920843</v>
      </c>
      <c r="S86" s="10">
        <f t="shared" si="56"/>
        <v>13</v>
      </c>
      <c r="T86" s="76">
        <f>I86/(G86*100)</f>
        <v>6621.1445192307428</v>
      </c>
      <c r="U86" s="17">
        <f t="shared" si="57"/>
        <v>9</v>
      </c>
      <c r="V86" s="92">
        <f>(I86+J86+K86)/(G86*100)</f>
        <v>10795.703134615342</v>
      </c>
      <c r="W86" s="10">
        <f t="shared" si="58"/>
        <v>10</v>
      </c>
      <c r="X86" s="76">
        <f>I86/(((E86+F86+G86)/3)*100)</f>
        <v>2587.7994804362793</v>
      </c>
      <c r="Y86" s="17">
        <f t="shared" si="59"/>
        <v>13</v>
      </c>
      <c r="Z86" s="92">
        <f>(I86+J86+K86)/(((E86+F86+G86)/3)*100)</f>
        <v>4219.3785200670536</v>
      </c>
      <c r="AA86" s="10">
        <f t="shared" si="60"/>
        <v>13</v>
      </c>
      <c r="AB86" s="145"/>
      <c r="AC86" s="145"/>
      <c r="AD86" s="145"/>
      <c r="AE86" s="146"/>
    </row>
    <row r="87" spans="1:31" ht="20.25" x14ac:dyDescent="0.3">
      <c r="A87" s="4" t="s">
        <v>80</v>
      </c>
      <c r="B87" s="30"/>
      <c r="C87" s="29">
        <v>0.64242324423083397</v>
      </c>
      <c r="D87" s="29">
        <v>0.83878201307799505</v>
      </c>
      <c r="E87" s="36">
        <v>1</v>
      </c>
      <c r="F87" s="30">
        <v>0.57741466957152832</v>
      </c>
      <c r="G87" s="36">
        <v>0.23628845367383247</v>
      </c>
      <c r="H87" s="76">
        <v>88900</v>
      </c>
      <c r="I87" s="81">
        <v>84000</v>
      </c>
      <c r="J87" s="24">
        <v>0</v>
      </c>
      <c r="K87" s="26">
        <f>VALUE(I122)</f>
        <v>98640</v>
      </c>
      <c r="L87" s="76">
        <f>I87/(E87*100)</f>
        <v>840</v>
      </c>
      <c r="M87" s="17">
        <f t="shared" si="53"/>
        <v>2</v>
      </c>
      <c r="N87" s="92">
        <f>(I87+J87+K87)/(E87*100)</f>
        <v>1826.4</v>
      </c>
      <c r="O87" s="10">
        <f t="shared" si="54"/>
        <v>3</v>
      </c>
      <c r="P87" s="76">
        <f>I87/(F87*100)</f>
        <v>1454.7604074959227</v>
      </c>
      <c r="Q87" s="17">
        <f t="shared" si="55"/>
        <v>3</v>
      </c>
      <c r="R87" s="92">
        <f>(I87+J87+K87)/(F87*100)</f>
        <v>3163.0647717268489</v>
      </c>
      <c r="S87" s="10">
        <f t="shared" si="56"/>
        <v>4</v>
      </c>
      <c r="T87" s="76">
        <f>I87/(G87*100)</f>
        <v>3554.976923076902</v>
      </c>
      <c r="U87" s="17">
        <f t="shared" si="57"/>
        <v>5</v>
      </c>
      <c r="V87" s="92">
        <f>(I87+J87+K87)/(G87*100)</f>
        <v>7729.5355384614923</v>
      </c>
      <c r="W87" s="10">
        <f t="shared" si="58"/>
        <v>6</v>
      </c>
      <c r="X87" s="76">
        <f>I87/(((E87+F87+G87)/3)*100)</f>
        <v>1389.4225398315589</v>
      </c>
      <c r="Y87" s="17">
        <f t="shared" si="59"/>
        <v>2</v>
      </c>
      <c r="Z87" s="92">
        <f>(I87+J87+K87)/(((E87+F87+G87)/3)*100)</f>
        <v>3021.0015794623323</v>
      </c>
      <c r="AA87" s="10">
        <f t="shared" si="60"/>
        <v>6</v>
      </c>
      <c r="AB87" s="145"/>
      <c r="AC87" s="145"/>
      <c r="AD87" s="145"/>
      <c r="AE87" s="146"/>
    </row>
    <row r="88" spans="1:31" ht="20.25" x14ac:dyDescent="0.3">
      <c r="A88" s="4" t="s">
        <v>81</v>
      </c>
      <c r="B88" s="30"/>
      <c r="C88" s="29">
        <v>0.63361562036065999</v>
      </c>
      <c r="D88" s="29">
        <v>0.82734649353148004</v>
      </c>
      <c r="E88" s="36">
        <v>0.99687227246902999</v>
      </c>
      <c r="F88" s="30">
        <v>0.72410548638189598</v>
      </c>
      <c r="G88" s="36">
        <v>0.32114476005016002</v>
      </c>
      <c r="H88" s="76"/>
      <c r="I88" s="77" t="s">
        <v>137</v>
      </c>
      <c r="J88" s="24"/>
      <c r="K88" s="26"/>
      <c r="L88" s="76"/>
      <c r="M88" s="17"/>
      <c r="N88" s="92"/>
      <c r="O88" s="10"/>
      <c r="P88" s="76"/>
      <c r="Q88" s="17"/>
      <c r="R88" s="92"/>
      <c r="S88" s="10"/>
      <c r="T88" s="76"/>
      <c r="U88" s="17"/>
      <c r="V88" s="92"/>
      <c r="W88" s="10"/>
      <c r="X88" s="76"/>
      <c r="Y88" s="17"/>
      <c r="Z88" s="92"/>
      <c r="AA88" s="10"/>
      <c r="AB88" s="145"/>
      <c r="AC88" s="145"/>
      <c r="AD88" s="145"/>
      <c r="AE88" s="146"/>
    </row>
    <row r="89" spans="1:31" ht="20.25" x14ac:dyDescent="0.3">
      <c r="A89" s="3" t="s">
        <v>57</v>
      </c>
      <c r="B89" s="56"/>
      <c r="C89" s="29">
        <v>0.62639187350324399</v>
      </c>
      <c r="D89" s="29">
        <v>0.81796742607756812</v>
      </c>
      <c r="E89" s="36">
        <v>0.99430700489451296</v>
      </c>
      <c r="F89" s="30">
        <v>0.63035820000000031</v>
      </c>
      <c r="G89" s="36">
        <v>0.4959429600000001</v>
      </c>
      <c r="H89" s="76">
        <v>419990</v>
      </c>
      <c r="I89" s="77">
        <v>419990</v>
      </c>
      <c r="J89" s="24">
        <f>VALUE(I111)</f>
        <v>22500</v>
      </c>
      <c r="K89" s="28">
        <f>VALUE(I131)</f>
        <v>80340</v>
      </c>
      <c r="L89" s="76">
        <f t="shared" ref="L89:L99" si="61">I89/(E89*100)</f>
        <v>4223.9469090792254</v>
      </c>
      <c r="M89" s="17">
        <f t="shared" si="53"/>
        <v>16</v>
      </c>
      <c r="N89" s="92">
        <f t="shared" ref="N89:N99" si="62">(I89+J89+K89)/(E89*100)</f>
        <v>5258.2351067260915</v>
      </c>
      <c r="O89" s="10">
        <f t="shared" si="54"/>
        <v>16</v>
      </c>
      <c r="P89" s="76">
        <f t="shared" ref="P89:P99" si="63">I89/(F89*100)</f>
        <v>6662.7197044474051</v>
      </c>
      <c r="Q89" s="17">
        <f t="shared" si="55"/>
        <v>16</v>
      </c>
      <c r="R89" s="92">
        <f t="shared" ref="R89:R99" si="64">(I89+J89+K89)/(F89*100)</f>
        <v>8294.1730590638745</v>
      </c>
      <c r="S89" s="10">
        <f t="shared" si="56"/>
        <v>16</v>
      </c>
      <c r="T89" s="76">
        <f t="shared" ref="T89:T99" si="65">I89/(G89*100)</f>
        <v>8468.5142017138405</v>
      </c>
      <c r="U89" s="17">
        <f t="shared" si="57"/>
        <v>13</v>
      </c>
      <c r="V89" s="92">
        <f t="shared" ref="V89:V99" si="66">(I89+J89+K89)/(G89*100)</f>
        <v>10542.139765427861</v>
      </c>
      <c r="W89" s="10">
        <f t="shared" si="58"/>
        <v>9</v>
      </c>
      <c r="X89" s="76">
        <f t="shared" ref="X89:X99" si="67">I89/(((E89+F89+G89)/3)*100)</f>
        <v>5941.5502630712326</v>
      </c>
      <c r="Y89" s="17">
        <f t="shared" si="59"/>
        <v>16</v>
      </c>
      <c r="Z89" s="92">
        <f t="shared" ref="Z89:Z99" si="68">(I89+J89+K89)/(((E89+F89+G89)/3)*100)</f>
        <v>7396.4159242875612</v>
      </c>
      <c r="AA89" s="10">
        <f t="shared" si="60"/>
        <v>16</v>
      </c>
      <c r="AB89" s="145"/>
      <c r="AC89" s="145"/>
      <c r="AD89" s="145"/>
      <c r="AE89" s="146"/>
    </row>
    <row r="90" spans="1:31" ht="20.25" x14ac:dyDescent="0.3">
      <c r="A90" s="96" t="s">
        <v>82</v>
      </c>
      <c r="B90" s="56"/>
      <c r="C90" s="29">
        <v>0.60204779471238501</v>
      </c>
      <c r="D90" s="29">
        <v>0.78635990139687939</v>
      </c>
      <c r="E90" s="36">
        <v>0.98566203474449299</v>
      </c>
      <c r="F90" s="30">
        <v>0.60915032679738546</v>
      </c>
      <c r="G90" s="36">
        <v>0.38987594856182151</v>
      </c>
      <c r="H90" s="76">
        <v>113300</v>
      </c>
      <c r="I90" s="81">
        <v>113800</v>
      </c>
      <c r="J90" s="24">
        <v>0</v>
      </c>
      <c r="K90" s="26">
        <f>VALUE(I131)</f>
        <v>80340</v>
      </c>
      <c r="L90" s="76">
        <f t="shared" si="61"/>
        <v>1154.5539544850144</v>
      </c>
      <c r="M90" s="17">
        <f t="shared" si="53"/>
        <v>8</v>
      </c>
      <c r="N90" s="92">
        <f t="shared" si="62"/>
        <v>1969.6406390485122</v>
      </c>
      <c r="O90" s="10">
        <f t="shared" si="54"/>
        <v>6</v>
      </c>
      <c r="P90" s="76">
        <f t="shared" si="63"/>
        <v>1868.1759656652366</v>
      </c>
      <c r="Q90" s="17">
        <f t="shared" si="55"/>
        <v>9</v>
      </c>
      <c r="R90" s="92">
        <f t="shared" si="64"/>
        <v>3187.0622317596576</v>
      </c>
      <c r="S90" s="10">
        <f t="shared" si="56"/>
        <v>7</v>
      </c>
      <c r="T90" s="76">
        <f t="shared" si="65"/>
        <v>2918.8771561771541</v>
      </c>
      <c r="U90" s="17">
        <f t="shared" si="57"/>
        <v>2</v>
      </c>
      <c r="V90" s="92">
        <f t="shared" si="66"/>
        <v>4979.5326107226074</v>
      </c>
      <c r="W90" s="10">
        <f t="shared" si="58"/>
        <v>1</v>
      </c>
      <c r="X90" s="76">
        <f t="shared" si="67"/>
        <v>1720.1693498268344</v>
      </c>
      <c r="Y90" s="17">
        <f t="shared" si="59"/>
        <v>8</v>
      </c>
      <c r="Z90" s="92">
        <f t="shared" si="68"/>
        <v>2934.5665867783973</v>
      </c>
      <c r="AA90" s="10">
        <f t="shared" si="60"/>
        <v>4</v>
      </c>
      <c r="AB90" s="145"/>
      <c r="AC90" s="145"/>
      <c r="AD90" s="145"/>
      <c r="AE90" s="146"/>
    </row>
    <row r="91" spans="1:31" ht="20.25" x14ac:dyDescent="0.3">
      <c r="A91" s="3" t="s">
        <v>83</v>
      </c>
      <c r="B91" s="56"/>
      <c r="C91" s="29">
        <v>0.60204779471238501</v>
      </c>
      <c r="D91" s="29">
        <v>0.78635990139687895</v>
      </c>
      <c r="E91" s="36">
        <v>0.98566203474449299</v>
      </c>
      <c r="F91" s="30">
        <v>0.60915032679738501</v>
      </c>
      <c r="G91" s="36">
        <v>0.38987594856182101</v>
      </c>
      <c r="H91" s="76">
        <v>123030</v>
      </c>
      <c r="I91" s="81">
        <v>118910</v>
      </c>
      <c r="J91" s="24">
        <v>0</v>
      </c>
      <c r="K91" s="26">
        <f>VALUE(I131)</f>
        <v>80340</v>
      </c>
      <c r="L91" s="76">
        <f t="shared" si="61"/>
        <v>1206.3972823182166</v>
      </c>
      <c r="M91" s="17">
        <f t="shared" si="53"/>
        <v>10</v>
      </c>
      <c r="N91" s="92">
        <f t="shared" si="62"/>
        <v>2021.4839668817147</v>
      </c>
      <c r="O91" s="10">
        <f t="shared" si="54"/>
        <v>9</v>
      </c>
      <c r="P91" s="76">
        <f t="shared" si="63"/>
        <v>1952.063304721032</v>
      </c>
      <c r="Q91" s="17">
        <f t="shared" si="55"/>
        <v>11</v>
      </c>
      <c r="R91" s="92">
        <f t="shared" si="64"/>
        <v>3270.9495708154541</v>
      </c>
      <c r="S91" s="10">
        <f t="shared" si="56"/>
        <v>8</v>
      </c>
      <c r="T91" s="76">
        <f t="shared" si="65"/>
        <v>3049.944487179489</v>
      </c>
      <c r="U91" s="17">
        <f t="shared" si="57"/>
        <v>4</v>
      </c>
      <c r="V91" s="92">
        <f t="shared" si="66"/>
        <v>5110.599941724945</v>
      </c>
      <c r="W91" s="10">
        <f t="shared" si="58"/>
        <v>3</v>
      </c>
      <c r="X91" s="76">
        <f t="shared" si="67"/>
        <v>1797.4106976090418</v>
      </c>
      <c r="Y91" s="17">
        <f t="shared" si="59"/>
        <v>9</v>
      </c>
      <c r="Z91" s="92">
        <f t="shared" si="68"/>
        <v>3011.8079345606052</v>
      </c>
      <c r="AA91" s="10">
        <f t="shared" si="60"/>
        <v>5</v>
      </c>
      <c r="AB91" s="145"/>
      <c r="AC91" s="145"/>
      <c r="AD91" s="145"/>
      <c r="AE91" s="146"/>
    </row>
    <row r="92" spans="1:31" ht="20.25" x14ac:dyDescent="0.3">
      <c r="A92" s="3" t="s">
        <v>84</v>
      </c>
      <c r="B92" s="56"/>
      <c r="C92" s="29">
        <v>0.62445336327332801</v>
      </c>
      <c r="D92" s="29">
        <v>0.78172640870333898</v>
      </c>
      <c r="E92" s="36">
        <v>0.98417996268371</v>
      </c>
      <c r="F92" s="30">
        <v>0.59136209965820496</v>
      </c>
      <c r="G92" s="36">
        <v>0.257300909578285</v>
      </c>
      <c r="H92" s="76">
        <v>600000</v>
      </c>
      <c r="I92" s="81">
        <v>310000</v>
      </c>
      <c r="J92" s="24">
        <v>0</v>
      </c>
      <c r="K92" s="26">
        <f>VALUE(I131)</f>
        <v>80340</v>
      </c>
      <c r="L92" s="76">
        <f t="shared" si="61"/>
        <v>3149.8304350220346</v>
      </c>
      <c r="M92" s="17">
        <f t="shared" si="53"/>
        <v>15</v>
      </c>
      <c r="N92" s="92">
        <f t="shared" si="62"/>
        <v>3966.1445548596807</v>
      </c>
      <c r="O92" s="10">
        <f t="shared" si="54"/>
        <v>15</v>
      </c>
      <c r="P92" s="76">
        <f t="shared" si="63"/>
        <v>5242.1350671470755</v>
      </c>
      <c r="Q92" s="17">
        <f t="shared" si="55"/>
        <v>15</v>
      </c>
      <c r="R92" s="92">
        <f t="shared" si="64"/>
        <v>6600.6935551941597</v>
      </c>
      <c r="S92" s="10">
        <f t="shared" si="56"/>
        <v>15</v>
      </c>
      <c r="T92" s="76">
        <f t="shared" si="65"/>
        <v>12048.150179806536</v>
      </c>
      <c r="U92" s="17">
        <f t="shared" si="57"/>
        <v>16</v>
      </c>
      <c r="V92" s="92">
        <f t="shared" si="66"/>
        <v>15170.564326405431</v>
      </c>
      <c r="W92" s="10">
        <f t="shared" si="58"/>
        <v>13</v>
      </c>
      <c r="X92" s="76">
        <f t="shared" si="67"/>
        <v>5074.0844373900418</v>
      </c>
      <c r="Y92" s="17">
        <f t="shared" si="59"/>
        <v>15</v>
      </c>
      <c r="Z92" s="92">
        <f t="shared" si="68"/>
        <v>6389.0907073897706</v>
      </c>
      <c r="AA92" s="10">
        <f t="shared" si="60"/>
        <v>15</v>
      </c>
      <c r="AB92" s="145"/>
      <c r="AC92" s="145"/>
      <c r="AD92" s="145"/>
      <c r="AE92" s="146"/>
    </row>
    <row r="93" spans="1:31" ht="20.25" x14ac:dyDescent="0.3">
      <c r="A93" s="3" t="s">
        <v>85</v>
      </c>
      <c r="B93" s="56"/>
      <c r="C93" s="29">
        <v>0.59561634403396702</v>
      </c>
      <c r="D93" s="29">
        <v>0.77921957180697399</v>
      </c>
      <c r="E93" s="36">
        <v>0.98337812416344705</v>
      </c>
      <c r="F93" s="30">
        <v>0.60814512823831302</v>
      </c>
      <c r="G93" s="36">
        <v>0.38525421843492302</v>
      </c>
      <c r="H93" s="76">
        <v>113700</v>
      </c>
      <c r="I93" s="82">
        <v>112920</v>
      </c>
      <c r="J93" s="24">
        <v>0</v>
      </c>
      <c r="K93" s="26">
        <f>VALUE(I131)</f>
        <v>80340</v>
      </c>
      <c r="L93" s="76">
        <f t="shared" si="61"/>
        <v>1148.286678596397</v>
      </c>
      <c r="M93" s="17">
        <f t="shared" si="53"/>
        <v>7</v>
      </c>
      <c r="N93" s="92">
        <f t="shared" si="62"/>
        <v>1965.266414324652</v>
      </c>
      <c r="O93" s="10">
        <f t="shared" si="54"/>
        <v>5</v>
      </c>
      <c r="P93" s="76">
        <f t="shared" si="63"/>
        <v>1856.7936296243779</v>
      </c>
      <c r="Q93" s="17">
        <f t="shared" si="55"/>
        <v>8</v>
      </c>
      <c r="R93" s="92">
        <f t="shared" si="64"/>
        <v>3177.8598730181302</v>
      </c>
      <c r="S93" s="10">
        <f t="shared" si="56"/>
        <v>6</v>
      </c>
      <c r="T93" s="76">
        <f t="shared" si="65"/>
        <v>2931.0516172602115</v>
      </c>
      <c r="U93" s="17">
        <f t="shared" si="57"/>
        <v>3</v>
      </c>
      <c r="V93" s="92">
        <f t="shared" si="66"/>
        <v>5016.4278741738262</v>
      </c>
      <c r="W93" s="10">
        <f t="shared" si="58"/>
        <v>2</v>
      </c>
      <c r="X93" s="76">
        <f t="shared" si="67"/>
        <v>1713.6982032510609</v>
      </c>
      <c r="Y93" s="17">
        <f t="shared" si="59"/>
        <v>7</v>
      </c>
      <c r="Z93" s="92">
        <f t="shared" si="68"/>
        <v>2932.9553202293664</v>
      </c>
      <c r="AA93" s="10">
        <f t="shared" si="60"/>
        <v>3</v>
      </c>
      <c r="AB93" s="145"/>
      <c r="AC93" s="145"/>
      <c r="AD93" s="145"/>
      <c r="AE93" s="146"/>
    </row>
    <row r="94" spans="1:31" ht="20.25" x14ac:dyDescent="0.3">
      <c r="A94" s="3" t="s">
        <v>63</v>
      </c>
      <c r="B94" s="56"/>
      <c r="C94" s="29">
        <v>0.548990187091283</v>
      </c>
      <c r="D94" s="57"/>
      <c r="E94" s="58">
        <v>0.96682043313547394</v>
      </c>
      <c r="F94" s="30">
        <v>0.57988380537399742</v>
      </c>
      <c r="G94" s="36">
        <v>0.25001136002181279</v>
      </c>
      <c r="H94" s="83">
        <v>95990</v>
      </c>
      <c r="I94" s="84">
        <v>94570</v>
      </c>
      <c r="J94" s="24">
        <v>0</v>
      </c>
      <c r="K94" s="26">
        <f>VALUE(I131)</f>
        <v>80340</v>
      </c>
      <c r="L94" s="76">
        <f t="shared" si="61"/>
        <v>978.15475096344551</v>
      </c>
      <c r="M94" s="17">
        <f t="shared" si="53"/>
        <v>4</v>
      </c>
      <c r="N94" s="92">
        <f t="shared" si="62"/>
        <v>1809.126017669623</v>
      </c>
      <c r="O94" s="10">
        <f t="shared" si="54"/>
        <v>2</v>
      </c>
      <c r="P94" s="76">
        <f t="shared" si="63"/>
        <v>1630.8439574201741</v>
      </c>
      <c r="Q94" s="17">
        <f t="shared" si="55"/>
        <v>4</v>
      </c>
      <c r="R94" s="92">
        <f t="shared" si="64"/>
        <v>3016.2939261114798</v>
      </c>
      <c r="S94" s="10">
        <f t="shared" si="56"/>
        <v>3</v>
      </c>
      <c r="T94" s="76">
        <f t="shared" si="65"/>
        <v>3782.6281170483226</v>
      </c>
      <c r="U94" s="17">
        <f t="shared" si="57"/>
        <v>6</v>
      </c>
      <c r="V94" s="92">
        <f t="shared" si="66"/>
        <v>6996.0820974190765</v>
      </c>
      <c r="W94" s="10">
        <f t="shared" si="58"/>
        <v>5</v>
      </c>
      <c r="X94" s="76">
        <f t="shared" si="67"/>
        <v>1579.0479040306504</v>
      </c>
      <c r="Y94" s="17">
        <f t="shared" si="59"/>
        <v>3</v>
      </c>
      <c r="Z94" s="92">
        <f t="shared" si="68"/>
        <v>2920.4956000211596</v>
      </c>
      <c r="AA94" s="10">
        <f t="shared" si="60"/>
        <v>2</v>
      </c>
      <c r="AB94" s="145"/>
      <c r="AC94" s="145"/>
      <c r="AD94" s="145"/>
      <c r="AE94" s="146"/>
    </row>
    <row r="95" spans="1:31" ht="20.25" x14ac:dyDescent="0.3">
      <c r="A95" s="3" t="s">
        <v>60</v>
      </c>
      <c r="B95" s="56"/>
      <c r="C95" s="29">
        <v>0.548990187091283</v>
      </c>
      <c r="D95" s="57"/>
      <c r="E95" s="58">
        <v>0.96682043313547394</v>
      </c>
      <c r="F95" s="30">
        <v>0.57988380537399742</v>
      </c>
      <c r="G95" s="36">
        <v>0.25001136002181279</v>
      </c>
      <c r="H95" s="83">
        <v>57900</v>
      </c>
      <c r="I95" s="84">
        <v>56830</v>
      </c>
      <c r="J95" s="24">
        <v>0</v>
      </c>
      <c r="K95" s="26">
        <f>VALUE(I131)</f>
        <v>80340</v>
      </c>
      <c r="L95" s="76">
        <f t="shared" si="61"/>
        <v>587.80305062126047</v>
      </c>
      <c r="M95" s="17">
        <f t="shared" si="53"/>
        <v>1</v>
      </c>
      <c r="N95" s="92">
        <f t="shared" si="62"/>
        <v>1418.774317327438</v>
      </c>
      <c r="O95" s="10">
        <f t="shared" si="54"/>
        <v>1</v>
      </c>
      <c r="P95" s="76">
        <f t="shared" si="63"/>
        <v>980.02391984972508</v>
      </c>
      <c r="Q95" s="17">
        <f t="shared" si="55"/>
        <v>1</v>
      </c>
      <c r="R95" s="92">
        <f t="shared" si="64"/>
        <v>2365.4738885410306</v>
      </c>
      <c r="S95" s="10">
        <f t="shared" si="56"/>
        <v>1</v>
      </c>
      <c r="T95" s="76">
        <f t="shared" si="65"/>
        <v>2273.0967102871541</v>
      </c>
      <c r="U95" s="17">
        <f t="shared" si="57"/>
        <v>1</v>
      </c>
      <c r="V95" s="92">
        <f t="shared" si="66"/>
        <v>5486.5506906579085</v>
      </c>
      <c r="W95" s="10">
        <f t="shared" si="58"/>
        <v>4</v>
      </c>
      <c r="X95" s="76">
        <f t="shared" si="67"/>
        <v>948.89809015609455</v>
      </c>
      <c r="Y95" s="17">
        <f t="shared" si="59"/>
        <v>1</v>
      </c>
      <c r="Z95" s="92">
        <f t="shared" si="68"/>
        <v>2290.3457861466036</v>
      </c>
      <c r="AA95" s="10">
        <f t="shared" si="60"/>
        <v>1</v>
      </c>
      <c r="AB95" s="145"/>
      <c r="AC95" s="145"/>
      <c r="AD95" s="145"/>
      <c r="AE95" s="146"/>
    </row>
    <row r="96" spans="1:31" ht="20.25" x14ac:dyDescent="0.3">
      <c r="A96" s="3" t="s">
        <v>86</v>
      </c>
      <c r="B96" s="56"/>
      <c r="C96" s="29">
        <v>0.50014208730784404</v>
      </c>
      <c r="D96" s="57"/>
      <c r="E96" s="58">
        <v>0.98522167487684698</v>
      </c>
      <c r="F96" s="30">
        <v>0.55863380851507194</v>
      </c>
      <c r="G96" s="36">
        <v>0.11761303462125994</v>
      </c>
      <c r="H96" s="83">
        <v>94000</v>
      </c>
      <c r="I96" s="85">
        <v>93930</v>
      </c>
      <c r="J96" s="24">
        <v>0</v>
      </c>
      <c r="K96" s="26">
        <f>VALUE(I122)</f>
        <v>98640</v>
      </c>
      <c r="L96" s="76">
        <f t="shared" si="61"/>
        <v>953.38950000000034</v>
      </c>
      <c r="M96" s="17">
        <f t="shared" si="53"/>
        <v>3</v>
      </c>
      <c r="N96" s="92">
        <f t="shared" si="62"/>
        <v>1954.5855000000006</v>
      </c>
      <c r="O96" s="10">
        <f t="shared" si="54"/>
        <v>4</v>
      </c>
      <c r="P96" s="76">
        <f t="shared" si="63"/>
        <v>1681.4234757770801</v>
      </c>
      <c r="Q96" s="17">
        <f t="shared" si="55"/>
        <v>5</v>
      </c>
      <c r="R96" s="92">
        <f t="shared" si="64"/>
        <v>3447.1597863344223</v>
      </c>
      <c r="S96" s="10">
        <f t="shared" si="56"/>
        <v>10</v>
      </c>
      <c r="T96" s="76">
        <f t="shared" si="65"/>
        <v>7986.3597009018122</v>
      </c>
      <c r="U96" s="17">
        <f t="shared" si="57"/>
        <v>12</v>
      </c>
      <c r="V96" s="92">
        <f t="shared" si="66"/>
        <v>16373.185218808281</v>
      </c>
      <c r="W96" s="10">
        <f t="shared" si="58"/>
        <v>14</v>
      </c>
      <c r="X96" s="76">
        <f t="shared" si="67"/>
        <v>1696.029728790593</v>
      </c>
      <c r="Y96" s="17">
        <f t="shared" si="59"/>
        <v>5</v>
      </c>
      <c r="Z96" s="92">
        <f t="shared" si="68"/>
        <v>3477.1047042819596</v>
      </c>
      <c r="AA96" s="10">
        <f t="shared" si="60"/>
        <v>8</v>
      </c>
      <c r="AB96" s="145"/>
      <c r="AC96" s="145"/>
      <c r="AD96" s="145"/>
      <c r="AE96" s="146"/>
    </row>
    <row r="97" spans="1:32" ht="20.25" x14ac:dyDescent="0.3">
      <c r="A97" s="4" t="s">
        <v>11</v>
      </c>
      <c r="B97" s="56"/>
      <c r="C97" s="29">
        <v>0.47622118708521499</v>
      </c>
      <c r="D97" s="57"/>
      <c r="E97" s="58">
        <v>0.96108374384236495</v>
      </c>
      <c r="F97" s="30">
        <v>0.68700072621640762</v>
      </c>
      <c r="G97" s="36">
        <v>0.159403826055347</v>
      </c>
      <c r="H97" s="83">
        <v>118800</v>
      </c>
      <c r="I97" s="85">
        <v>117990</v>
      </c>
      <c r="J97" s="24">
        <v>0</v>
      </c>
      <c r="K97" s="26">
        <f>VALUE(I119)</f>
        <v>99730</v>
      </c>
      <c r="L97" s="76">
        <f t="shared" si="61"/>
        <v>1227.6765761148124</v>
      </c>
      <c r="M97" s="17">
        <f t="shared" si="53"/>
        <v>11</v>
      </c>
      <c r="N97" s="92">
        <f t="shared" si="62"/>
        <v>2265.3593029215776</v>
      </c>
      <c r="O97" s="10">
        <f t="shared" si="54"/>
        <v>10</v>
      </c>
      <c r="P97" s="76">
        <f t="shared" si="63"/>
        <v>1717.4654334038178</v>
      </c>
      <c r="Q97" s="17">
        <f t="shared" si="55"/>
        <v>7</v>
      </c>
      <c r="R97" s="92">
        <f t="shared" si="64"/>
        <v>3169.1378435518195</v>
      </c>
      <c r="S97" s="10">
        <f t="shared" si="56"/>
        <v>5</v>
      </c>
      <c r="T97" s="76">
        <f t="shared" si="65"/>
        <v>7401.9553306727021</v>
      </c>
      <c r="U97" s="17">
        <f t="shared" si="57"/>
        <v>10</v>
      </c>
      <c r="V97" s="92">
        <f t="shared" si="66"/>
        <v>13658.392360319185</v>
      </c>
      <c r="W97" s="10">
        <f t="shared" si="58"/>
        <v>12</v>
      </c>
      <c r="X97" s="76">
        <f t="shared" si="67"/>
        <v>1958.3529296482445</v>
      </c>
      <c r="Y97" s="17">
        <f t="shared" si="59"/>
        <v>11</v>
      </c>
      <c r="Z97" s="92">
        <f t="shared" si="68"/>
        <v>3613.6333574287296</v>
      </c>
      <c r="AA97" s="10">
        <f t="shared" si="60"/>
        <v>10</v>
      </c>
      <c r="AB97" s="145"/>
      <c r="AC97" s="145"/>
      <c r="AD97" s="145"/>
      <c r="AE97" s="146"/>
      <c r="AF97" s="117"/>
    </row>
    <row r="98" spans="1:32" ht="20.25" x14ac:dyDescent="0.3">
      <c r="A98" s="4" t="s">
        <v>87</v>
      </c>
      <c r="B98" s="56"/>
      <c r="C98" s="29">
        <v>0.43859142453632699</v>
      </c>
      <c r="D98" s="57"/>
      <c r="E98" s="58">
        <v>0.86960942468692504</v>
      </c>
      <c r="F98" s="30">
        <v>0.48815467238390425</v>
      </c>
      <c r="G98" s="36">
        <v>0.10123768133937699</v>
      </c>
      <c r="H98" s="83">
        <v>94800</v>
      </c>
      <c r="I98" s="86">
        <v>94800</v>
      </c>
      <c r="J98" s="24">
        <v>0</v>
      </c>
      <c r="K98" s="26">
        <f>VALUE(I131)</f>
        <v>80340</v>
      </c>
      <c r="L98" s="76">
        <f t="shared" si="61"/>
        <v>1090.1445788047859</v>
      </c>
      <c r="M98" s="17">
        <f t="shared" si="53"/>
        <v>6</v>
      </c>
      <c r="N98" s="92">
        <f t="shared" si="62"/>
        <v>2014.007611095677</v>
      </c>
      <c r="O98" s="10">
        <f t="shared" si="54"/>
        <v>8</v>
      </c>
      <c r="P98" s="76">
        <f t="shared" si="63"/>
        <v>1942.0074284456609</v>
      </c>
      <c r="Q98" s="17">
        <f t="shared" si="55"/>
        <v>10</v>
      </c>
      <c r="R98" s="92">
        <f t="shared" si="64"/>
        <v>3587.7972681220785</v>
      </c>
      <c r="S98" s="10">
        <f t="shared" si="56"/>
        <v>11</v>
      </c>
      <c r="T98" s="76">
        <f t="shared" si="65"/>
        <v>9364.1022538044799</v>
      </c>
      <c r="U98" s="17">
        <f t="shared" si="57"/>
        <v>14</v>
      </c>
      <c r="V98" s="92">
        <f t="shared" si="66"/>
        <v>17299.882581553975</v>
      </c>
      <c r="W98" s="10">
        <f t="shared" si="58"/>
        <v>16</v>
      </c>
      <c r="X98" s="76">
        <f t="shared" si="67"/>
        <v>1949.2779529706604</v>
      </c>
      <c r="Y98" s="17">
        <f t="shared" si="59"/>
        <v>10</v>
      </c>
      <c r="Z98" s="92">
        <f t="shared" si="68"/>
        <v>3601.2293321021252</v>
      </c>
      <c r="AA98" s="10">
        <f t="shared" si="60"/>
        <v>9</v>
      </c>
      <c r="AB98" s="145"/>
      <c r="AC98" s="145"/>
      <c r="AD98" s="145"/>
      <c r="AE98" s="146"/>
    </row>
    <row r="99" spans="1:32" ht="21" thickBot="1" x14ac:dyDescent="0.35">
      <c r="A99" s="13" t="s">
        <v>58</v>
      </c>
      <c r="B99" s="59"/>
      <c r="C99" s="60">
        <v>0.23285520449950797</v>
      </c>
      <c r="D99" s="60"/>
      <c r="E99" s="61">
        <v>0.71550973746631696</v>
      </c>
      <c r="F99" s="30">
        <v>0.65128660904125801</v>
      </c>
      <c r="G99" s="36">
        <v>0.109368620387961</v>
      </c>
      <c r="H99" s="87">
        <v>82200</v>
      </c>
      <c r="I99" s="88">
        <v>84200</v>
      </c>
      <c r="J99" s="22">
        <v>0</v>
      </c>
      <c r="K99" s="27">
        <f>VALUE(I119)</f>
        <v>99730</v>
      </c>
      <c r="L99" s="76">
        <f t="shared" si="61"/>
        <v>1176.7834257316974</v>
      </c>
      <c r="M99" s="18">
        <f t="shared" si="53"/>
        <v>9</v>
      </c>
      <c r="N99" s="92">
        <f t="shared" si="62"/>
        <v>2570.6149108649779</v>
      </c>
      <c r="O99" s="19">
        <f t="shared" si="54"/>
        <v>13</v>
      </c>
      <c r="P99" s="76">
        <f t="shared" si="63"/>
        <v>1292.8255983022379</v>
      </c>
      <c r="Q99" s="17">
        <f t="shared" si="55"/>
        <v>2</v>
      </c>
      <c r="R99" s="92">
        <f t="shared" si="64"/>
        <v>2824.1022837972755</v>
      </c>
      <c r="S99" s="10">
        <f t="shared" si="56"/>
        <v>2</v>
      </c>
      <c r="T99" s="76">
        <f t="shared" si="65"/>
        <v>7698.7347651747932</v>
      </c>
      <c r="U99" s="17">
        <f t="shared" si="57"/>
        <v>11</v>
      </c>
      <c r="V99" s="92">
        <f t="shared" si="66"/>
        <v>16817.438068391919</v>
      </c>
      <c r="W99" s="10">
        <f t="shared" si="58"/>
        <v>15</v>
      </c>
      <c r="X99" s="78">
        <f t="shared" si="67"/>
        <v>1711.190860539341</v>
      </c>
      <c r="Y99" s="17">
        <f t="shared" si="59"/>
        <v>6</v>
      </c>
      <c r="Z99" s="93">
        <f t="shared" si="68"/>
        <v>3737.996852482197</v>
      </c>
      <c r="AA99" s="10">
        <f t="shared" si="60"/>
        <v>11</v>
      </c>
      <c r="AB99" s="147"/>
      <c r="AC99" s="147"/>
      <c r="AD99" s="147"/>
      <c r="AE99" s="148"/>
    </row>
    <row r="100" spans="1:32" ht="21" thickBot="1" x14ac:dyDescent="0.35">
      <c r="A100" s="9"/>
      <c r="B100" s="118" t="s">
        <v>160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9"/>
    </row>
    <row r="103" spans="1:32" ht="17.25" thickBot="1" x14ac:dyDescent="0.3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1"/>
      <c r="R103" s="2"/>
      <c r="S103" s="2"/>
      <c r="T103" s="1"/>
      <c r="U103" s="1"/>
      <c r="V103" s="2"/>
      <c r="W103" s="2"/>
      <c r="X103" s="2"/>
      <c r="Y103" s="2"/>
      <c r="Z103" s="2"/>
      <c r="AA103" s="2"/>
    </row>
    <row r="104" spans="1:32" x14ac:dyDescent="0.3">
      <c r="C104" s="124" t="s">
        <v>126</v>
      </c>
      <c r="D104" s="125"/>
      <c r="E104" s="125"/>
      <c r="F104" s="125"/>
      <c r="G104" s="125"/>
      <c r="H104" s="125"/>
      <c r="I104" s="126"/>
      <c r="J104" s="2"/>
      <c r="K104" s="2"/>
      <c r="L104" s="2"/>
      <c r="M104" s="2"/>
      <c r="N104" s="2"/>
      <c r="O104" s="2"/>
      <c r="P104" s="1"/>
      <c r="Q104" s="1"/>
      <c r="R104" s="2"/>
      <c r="S104" s="2"/>
      <c r="T104" s="1"/>
      <c r="U104" s="1"/>
      <c r="V104" s="2"/>
      <c r="W104" s="2"/>
      <c r="X104" s="2"/>
      <c r="Y104" s="2"/>
      <c r="Z104" s="2"/>
      <c r="AA104" s="2"/>
    </row>
    <row r="105" spans="1:32" ht="17.25" thickBot="1" x14ac:dyDescent="0.35">
      <c r="C105" s="120" t="s">
        <v>110</v>
      </c>
      <c r="D105" s="121"/>
      <c r="E105" s="121"/>
      <c r="F105" s="121"/>
      <c r="G105" s="121"/>
      <c r="H105" s="100" t="s">
        <v>140</v>
      </c>
      <c r="I105" s="48" t="s">
        <v>141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32" ht="17.25" thickBot="1" x14ac:dyDescent="0.35">
      <c r="C106" s="127" t="s">
        <v>109</v>
      </c>
      <c r="D106" s="128"/>
      <c r="E106" s="128"/>
      <c r="F106" s="128"/>
      <c r="G106" s="128"/>
      <c r="H106" s="128"/>
      <c r="I106" s="129"/>
      <c r="J106" s="2"/>
      <c r="K106" s="2"/>
      <c r="L106" s="2"/>
      <c r="M106" s="2"/>
      <c r="N106" s="2"/>
      <c r="O106" s="2"/>
      <c r="P106" s="1"/>
      <c r="Q106" s="1"/>
      <c r="R106" s="2"/>
      <c r="S106" s="2"/>
      <c r="T106" s="1"/>
      <c r="U106" s="1"/>
      <c r="V106" s="2"/>
      <c r="W106" s="2"/>
      <c r="X106" s="2"/>
      <c r="Y106" s="2"/>
      <c r="Z106" s="2"/>
      <c r="AA106" s="2"/>
    </row>
    <row r="107" spans="1:32" x14ac:dyDescent="0.3">
      <c r="C107" s="192" t="s">
        <v>178</v>
      </c>
      <c r="D107" s="171"/>
      <c r="E107" s="171"/>
      <c r="F107" s="171"/>
      <c r="G107" s="171"/>
      <c r="H107" s="101">
        <v>334440</v>
      </c>
      <c r="I107" s="102">
        <v>323350</v>
      </c>
      <c r="J107" s="2"/>
      <c r="K107" s="2"/>
      <c r="L107" s="2"/>
      <c r="M107" s="2"/>
      <c r="N107" s="2"/>
      <c r="O107" s="2"/>
      <c r="P107" s="1"/>
      <c r="Q107" s="1"/>
      <c r="R107" s="2"/>
      <c r="S107" s="2"/>
      <c r="U107" s="1"/>
      <c r="V107" s="2"/>
      <c r="W107" s="2"/>
      <c r="X107" s="2"/>
      <c r="Y107" s="2"/>
      <c r="Z107" s="2"/>
      <c r="AA107" s="2"/>
    </row>
    <row r="108" spans="1:32" x14ac:dyDescent="0.3">
      <c r="C108" s="122" t="s">
        <v>179</v>
      </c>
      <c r="D108" s="123"/>
      <c r="E108" s="123"/>
      <c r="F108" s="123"/>
      <c r="G108" s="123"/>
      <c r="H108" s="103">
        <v>173000</v>
      </c>
      <c r="I108" s="98">
        <v>176000</v>
      </c>
      <c r="J108" s="2"/>
      <c r="K108" s="2"/>
      <c r="L108" s="2"/>
      <c r="M108" s="2"/>
      <c r="N108" s="2"/>
      <c r="O108" s="2"/>
      <c r="P108" s="1"/>
      <c r="Q108" s="1"/>
      <c r="R108" s="2"/>
      <c r="S108" s="2"/>
      <c r="T108" s="1"/>
      <c r="U108" s="1"/>
      <c r="V108" s="2"/>
      <c r="W108" s="2"/>
      <c r="X108" s="2"/>
      <c r="Y108" s="2"/>
      <c r="Z108" s="2"/>
      <c r="AA108" s="2"/>
    </row>
    <row r="109" spans="1:32" x14ac:dyDescent="0.3">
      <c r="C109" s="122" t="s">
        <v>180</v>
      </c>
      <c r="D109" s="123"/>
      <c r="E109" s="123"/>
      <c r="F109" s="123"/>
      <c r="G109" s="123"/>
      <c r="H109" s="103">
        <v>122000</v>
      </c>
      <c r="I109" s="98">
        <v>124600</v>
      </c>
      <c r="J109" s="2"/>
      <c r="K109" s="2"/>
      <c r="L109" s="2"/>
      <c r="M109" s="2"/>
      <c r="N109" s="2"/>
      <c r="O109" s="2"/>
      <c r="P109" s="1"/>
      <c r="Q109" s="1"/>
      <c r="R109" s="2"/>
      <c r="S109" s="2"/>
      <c r="T109" s="1"/>
      <c r="U109" s="1"/>
      <c r="V109" s="2"/>
      <c r="W109" s="2"/>
      <c r="X109" s="2"/>
      <c r="Y109" s="2"/>
      <c r="Z109" s="2"/>
      <c r="AA109" s="2"/>
    </row>
    <row r="110" spans="1:32" ht="18" customHeight="1" x14ac:dyDescent="0.3">
      <c r="C110" s="184" t="s">
        <v>156</v>
      </c>
      <c r="D110" s="123"/>
      <c r="E110" s="123"/>
      <c r="F110" s="123"/>
      <c r="G110" s="123"/>
      <c r="H110" s="103">
        <v>57090</v>
      </c>
      <c r="I110" s="98">
        <v>57020</v>
      </c>
      <c r="J110" s="2"/>
      <c r="K110" s="2"/>
      <c r="L110" s="2"/>
      <c r="M110" s="2"/>
      <c r="N110" s="2"/>
      <c r="O110" s="2"/>
      <c r="P110" s="1"/>
      <c r="Q110" s="1"/>
      <c r="R110" s="2"/>
      <c r="S110" s="2"/>
      <c r="T110" s="1"/>
      <c r="U110" s="1"/>
      <c r="V110" s="2"/>
      <c r="W110" s="2"/>
      <c r="X110" s="2"/>
      <c r="Y110" s="2"/>
      <c r="Z110" s="2"/>
      <c r="AA110" s="2"/>
    </row>
    <row r="111" spans="1:32" ht="17.25" thickBot="1" x14ac:dyDescent="0.35">
      <c r="C111" s="193" t="s">
        <v>181</v>
      </c>
      <c r="D111" s="188"/>
      <c r="E111" s="188"/>
      <c r="F111" s="188"/>
      <c r="G111" s="188"/>
      <c r="H111" s="104">
        <v>20880</v>
      </c>
      <c r="I111" s="99">
        <v>22500</v>
      </c>
      <c r="J111" s="2"/>
      <c r="K111" s="2"/>
      <c r="L111" s="2"/>
      <c r="M111" s="2"/>
      <c r="N111" s="2"/>
      <c r="O111" s="2"/>
      <c r="P111" s="1"/>
      <c r="Q111" s="1"/>
      <c r="R111" s="2"/>
      <c r="S111" s="2"/>
      <c r="T111" s="1"/>
      <c r="U111" s="1"/>
      <c r="V111" s="2"/>
      <c r="W111" s="2"/>
      <c r="X111" s="2"/>
      <c r="Y111" s="2"/>
      <c r="Z111" s="2"/>
      <c r="AA111" s="2"/>
    </row>
    <row r="112" spans="1:32" ht="17.25" thickBot="1" x14ac:dyDescent="0.35">
      <c r="C112" s="176" t="s">
        <v>133</v>
      </c>
      <c r="D112" s="177"/>
      <c r="E112" s="177"/>
      <c r="F112" s="177"/>
      <c r="G112" s="177"/>
      <c r="H112" s="177"/>
      <c r="I112" s="178"/>
      <c r="J112" s="2"/>
      <c r="K112" s="2"/>
      <c r="L112" s="2"/>
      <c r="M112" s="2"/>
      <c r="N112" s="2"/>
      <c r="O112" s="2"/>
      <c r="P112" s="1"/>
      <c r="Q112" s="1"/>
      <c r="R112" s="2"/>
      <c r="S112" s="2"/>
      <c r="T112" s="1"/>
      <c r="U112" s="1"/>
      <c r="V112" s="2"/>
      <c r="W112" s="2"/>
      <c r="X112" s="2"/>
      <c r="Y112" s="2"/>
      <c r="Z112" s="2"/>
      <c r="AA112" s="2"/>
    </row>
    <row r="113" spans="3:27" ht="49.5" customHeight="1" x14ac:dyDescent="0.3">
      <c r="C113" s="170" t="s">
        <v>182</v>
      </c>
      <c r="D113" s="171"/>
      <c r="E113" s="171"/>
      <c r="F113" s="171"/>
      <c r="G113" s="171"/>
      <c r="H113" s="101">
        <v>398990</v>
      </c>
      <c r="I113" s="102">
        <v>405000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ht="49.5" customHeight="1" x14ac:dyDescent="0.3">
      <c r="C114" s="184" t="s">
        <v>192</v>
      </c>
      <c r="D114" s="123"/>
      <c r="E114" s="123"/>
      <c r="F114" s="123"/>
      <c r="G114" s="123"/>
      <c r="H114" s="103">
        <v>303080</v>
      </c>
      <c r="I114" s="98">
        <v>302600</v>
      </c>
      <c r="J114" s="2"/>
      <c r="K114" s="2"/>
      <c r="L114" s="2"/>
      <c r="M114" s="2"/>
      <c r="N114" s="2"/>
      <c r="O114" s="2"/>
      <c r="P114" s="1"/>
      <c r="Q114" s="1"/>
      <c r="R114" s="2"/>
      <c r="S114" s="2"/>
      <c r="T114" s="1"/>
      <c r="U114" s="1"/>
      <c r="V114" s="2"/>
      <c r="W114" s="2"/>
      <c r="X114" s="2"/>
      <c r="Y114" s="2"/>
      <c r="Z114" s="2"/>
      <c r="AA114" s="2"/>
    </row>
    <row r="115" spans="3:27" ht="49.5" customHeight="1" x14ac:dyDescent="0.3">
      <c r="C115" s="184" t="s">
        <v>183</v>
      </c>
      <c r="D115" s="123"/>
      <c r="E115" s="123"/>
      <c r="F115" s="123"/>
      <c r="G115" s="123"/>
      <c r="H115" s="103">
        <v>211590</v>
      </c>
      <c r="I115" s="98">
        <v>201990</v>
      </c>
      <c r="J115" s="2"/>
      <c r="K115" s="2"/>
      <c r="L115" s="2"/>
      <c r="M115" s="2"/>
      <c r="N115" s="2"/>
      <c r="O115" s="2"/>
      <c r="P115" s="1"/>
      <c r="Q115" s="1"/>
      <c r="R115" s="2"/>
      <c r="S115" s="2"/>
      <c r="T115" s="1"/>
      <c r="U115" s="1"/>
      <c r="V115" s="2"/>
      <c r="W115" s="2"/>
      <c r="X115" s="2"/>
      <c r="Y115" s="2"/>
      <c r="Z115" s="2"/>
      <c r="AA115" s="2"/>
    </row>
    <row r="116" spans="3:27" ht="33" customHeight="1" x14ac:dyDescent="0.3">
      <c r="C116" s="184" t="s">
        <v>184</v>
      </c>
      <c r="D116" s="123"/>
      <c r="E116" s="123"/>
      <c r="F116" s="123"/>
      <c r="G116" s="123"/>
      <c r="H116" s="103">
        <v>191030</v>
      </c>
      <c r="I116" s="98">
        <v>175950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ht="33" customHeight="1" x14ac:dyDescent="0.3">
      <c r="C117" s="184" t="s">
        <v>185</v>
      </c>
      <c r="D117" s="123"/>
      <c r="E117" s="123"/>
      <c r="F117" s="123"/>
      <c r="G117" s="123"/>
      <c r="H117" s="103">
        <v>182000</v>
      </c>
      <c r="I117" s="98">
        <v>168350</v>
      </c>
    </row>
    <row r="118" spans="3:27" ht="23.25" customHeight="1" x14ac:dyDescent="0.3">
      <c r="C118" s="184" t="s">
        <v>197</v>
      </c>
      <c r="D118" s="123"/>
      <c r="E118" s="123"/>
      <c r="F118" s="123"/>
      <c r="G118" s="123"/>
      <c r="H118" s="103">
        <v>142000</v>
      </c>
      <c r="I118" s="98">
        <v>133440</v>
      </c>
    </row>
    <row r="119" spans="3:27" ht="33" customHeight="1" thickBot="1" x14ac:dyDescent="0.35">
      <c r="C119" s="182" t="s">
        <v>186</v>
      </c>
      <c r="D119" s="188"/>
      <c r="E119" s="188"/>
      <c r="F119" s="188"/>
      <c r="G119" s="188"/>
      <c r="H119" s="104">
        <v>106390</v>
      </c>
      <c r="I119" s="99">
        <v>99730</v>
      </c>
    </row>
    <row r="120" spans="3:27" ht="17.25" thickBot="1" x14ac:dyDescent="0.35">
      <c r="C120" s="176" t="s">
        <v>107</v>
      </c>
      <c r="D120" s="177"/>
      <c r="E120" s="177"/>
      <c r="F120" s="177"/>
      <c r="G120" s="177"/>
      <c r="H120" s="177"/>
      <c r="I120" s="178"/>
    </row>
    <row r="121" spans="3:27" ht="33" customHeight="1" x14ac:dyDescent="0.3">
      <c r="C121" s="170" t="s">
        <v>193</v>
      </c>
      <c r="D121" s="171"/>
      <c r="E121" s="171"/>
      <c r="F121" s="171"/>
      <c r="G121" s="171"/>
      <c r="H121" s="101">
        <v>347810</v>
      </c>
      <c r="I121" s="102">
        <v>366990</v>
      </c>
    </row>
    <row r="122" spans="3:27" ht="49.5" customHeight="1" thickBot="1" x14ac:dyDescent="0.35">
      <c r="C122" s="182" t="s">
        <v>194</v>
      </c>
      <c r="D122" s="188"/>
      <c r="E122" s="188"/>
      <c r="F122" s="188"/>
      <c r="G122" s="188"/>
      <c r="H122" s="104">
        <v>102000</v>
      </c>
      <c r="I122" s="99">
        <v>98640</v>
      </c>
    </row>
    <row r="123" spans="3:27" ht="17.25" thickBot="1" x14ac:dyDescent="0.35">
      <c r="C123" s="159" t="s">
        <v>108</v>
      </c>
      <c r="D123" s="160"/>
      <c r="E123" s="160"/>
      <c r="F123" s="160"/>
      <c r="G123" s="160"/>
      <c r="H123" s="160"/>
      <c r="I123" s="161"/>
    </row>
    <row r="124" spans="3:27" ht="18" customHeight="1" x14ac:dyDescent="0.3">
      <c r="C124" s="184" t="s">
        <v>157</v>
      </c>
      <c r="D124" s="123"/>
      <c r="E124" s="123"/>
      <c r="F124" s="123"/>
      <c r="G124" s="123"/>
      <c r="H124" s="103">
        <v>296500</v>
      </c>
      <c r="I124" s="98">
        <v>297880</v>
      </c>
    </row>
    <row r="125" spans="3:27" ht="33" customHeight="1" x14ac:dyDescent="0.3">
      <c r="C125" s="184" t="s">
        <v>187</v>
      </c>
      <c r="D125" s="123"/>
      <c r="E125" s="123"/>
      <c r="F125" s="123"/>
      <c r="G125" s="123"/>
      <c r="H125" s="103">
        <v>194900</v>
      </c>
      <c r="I125" s="98">
        <v>165430</v>
      </c>
    </row>
    <row r="126" spans="3:27" ht="33" customHeight="1" thickBot="1" x14ac:dyDescent="0.35">
      <c r="C126" s="182" t="s">
        <v>188</v>
      </c>
      <c r="D126" s="183"/>
      <c r="E126" s="183"/>
      <c r="F126" s="183"/>
      <c r="G126" s="183"/>
      <c r="H126" s="104">
        <v>162920</v>
      </c>
      <c r="I126" s="99">
        <v>139000</v>
      </c>
    </row>
    <row r="127" spans="3:27" ht="17.25" thickBot="1" x14ac:dyDescent="0.35">
      <c r="C127" s="159" t="s">
        <v>134</v>
      </c>
      <c r="D127" s="160"/>
      <c r="E127" s="160"/>
      <c r="F127" s="160"/>
      <c r="G127" s="160"/>
      <c r="H127" s="160"/>
      <c r="I127" s="161"/>
    </row>
    <row r="128" spans="3:27" ht="16.5" customHeight="1" x14ac:dyDescent="0.3">
      <c r="C128" s="170" t="s">
        <v>189</v>
      </c>
      <c r="D128" s="171"/>
      <c r="E128" s="171"/>
      <c r="F128" s="171"/>
      <c r="G128" s="171"/>
      <c r="H128" s="101">
        <v>196590</v>
      </c>
      <c r="I128" s="102">
        <v>196920</v>
      </c>
      <c r="M128" s="2"/>
      <c r="N128" s="2"/>
      <c r="O128" s="2"/>
    </row>
    <row r="129" spans="3:15" ht="16.5" customHeight="1" x14ac:dyDescent="0.3">
      <c r="C129" s="189" t="s">
        <v>190</v>
      </c>
      <c r="D129" s="190"/>
      <c r="E129" s="190"/>
      <c r="F129" s="190"/>
      <c r="G129" s="191"/>
      <c r="H129" s="115">
        <v>157010</v>
      </c>
      <c r="I129" s="116">
        <v>141370</v>
      </c>
      <c r="M129" s="2"/>
      <c r="N129" s="2"/>
      <c r="O129" s="2"/>
    </row>
    <row r="130" spans="3:15" ht="33" customHeight="1" x14ac:dyDescent="0.3">
      <c r="C130" s="184" t="s">
        <v>191</v>
      </c>
      <c r="D130" s="123"/>
      <c r="E130" s="123"/>
      <c r="F130" s="123"/>
      <c r="G130" s="123"/>
      <c r="H130" s="103">
        <v>130500</v>
      </c>
      <c r="I130" s="98">
        <v>107990</v>
      </c>
      <c r="M130" s="2"/>
      <c r="N130" s="2"/>
      <c r="O130" s="2"/>
    </row>
    <row r="131" spans="3:15" ht="33" customHeight="1" thickBot="1" x14ac:dyDescent="0.35">
      <c r="C131" s="182" t="s">
        <v>198</v>
      </c>
      <c r="D131" s="188"/>
      <c r="E131" s="188"/>
      <c r="F131" s="188"/>
      <c r="G131" s="188"/>
      <c r="H131" s="104">
        <v>117000</v>
      </c>
      <c r="I131" s="99">
        <v>80340</v>
      </c>
      <c r="M131" s="2"/>
      <c r="N131" s="2"/>
      <c r="O131" s="2"/>
    </row>
    <row r="134" spans="3:15" ht="17.25" thickBot="1" x14ac:dyDescent="0.35"/>
    <row r="135" spans="3:15" ht="17.25" thickBot="1" x14ac:dyDescent="0.35">
      <c r="C135" s="185" t="s">
        <v>89</v>
      </c>
      <c r="D135" s="186"/>
      <c r="E135" s="186"/>
      <c r="F135" s="186"/>
      <c r="G135" s="187"/>
    </row>
    <row r="136" spans="3:15" ht="17.25" thickBot="1" x14ac:dyDescent="0.35">
      <c r="C136" s="176" t="s">
        <v>127</v>
      </c>
      <c r="D136" s="177"/>
      <c r="E136" s="177"/>
      <c r="F136" s="177"/>
      <c r="G136" s="178"/>
    </row>
    <row r="137" spans="3:15" x14ac:dyDescent="0.3">
      <c r="C137" s="174" t="s">
        <v>103</v>
      </c>
      <c r="D137" s="175"/>
      <c r="E137" s="165" t="s">
        <v>115</v>
      </c>
      <c r="F137" s="166"/>
      <c r="G137" s="167"/>
    </row>
    <row r="138" spans="3:15" ht="17.25" thickBot="1" x14ac:dyDescent="0.35">
      <c r="C138" s="168" t="s">
        <v>104</v>
      </c>
      <c r="D138" s="169"/>
      <c r="E138" s="162" t="s">
        <v>116</v>
      </c>
      <c r="F138" s="163"/>
      <c r="G138" s="164"/>
    </row>
    <row r="139" spans="3:15" ht="17.25" thickBot="1" x14ac:dyDescent="0.35">
      <c r="C139" s="176" t="s">
        <v>128</v>
      </c>
      <c r="D139" s="177"/>
      <c r="E139" s="177"/>
      <c r="F139" s="177"/>
      <c r="G139" s="178"/>
    </row>
    <row r="140" spans="3:15" x14ac:dyDescent="0.3">
      <c r="C140" s="174" t="s">
        <v>93</v>
      </c>
      <c r="D140" s="175"/>
      <c r="E140" s="165" t="s">
        <v>117</v>
      </c>
      <c r="F140" s="166"/>
      <c r="G140" s="167"/>
    </row>
    <row r="141" spans="3:15" x14ac:dyDescent="0.3">
      <c r="C141" s="172" t="s">
        <v>94</v>
      </c>
      <c r="D141" s="173"/>
      <c r="E141" s="179" t="s">
        <v>118</v>
      </c>
      <c r="F141" s="180"/>
      <c r="G141" s="181"/>
    </row>
    <row r="142" spans="3:15" x14ac:dyDescent="0.3">
      <c r="C142" s="172" t="s">
        <v>95</v>
      </c>
      <c r="D142" s="173"/>
      <c r="E142" s="179" t="s">
        <v>116</v>
      </c>
      <c r="F142" s="180"/>
      <c r="G142" s="181"/>
    </row>
    <row r="143" spans="3:15" x14ac:dyDescent="0.3">
      <c r="C143" s="172" t="s">
        <v>96</v>
      </c>
      <c r="D143" s="173"/>
      <c r="E143" s="179" t="s">
        <v>119</v>
      </c>
      <c r="F143" s="180"/>
      <c r="G143" s="181"/>
    </row>
    <row r="144" spans="3:15" x14ac:dyDescent="0.3">
      <c r="C144" s="172" t="s">
        <v>97</v>
      </c>
      <c r="D144" s="173"/>
      <c r="E144" s="179" t="s">
        <v>120</v>
      </c>
      <c r="F144" s="180"/>
      <c r="G144" s="181"/>
    </row>
    <row r="145" spans="3:7" x14ac:dyDescent="0.3">
      <c r="C145" s="172" t="s">
        <v>98</v>
      </c>
      <c r="D145" s="173"/>
      <c r="E145" s="179" t="s">
        <v>121</v>
      </c>
      <c r="F145" s="180"/>
      <c r="G145" s="181"/>
    </row>
    <row r="146" spans="3:7" x14ac:dyDescent="0.3">
      <c r="C146" s="172" t="s">
        <v>99</v>
      </c>
      <c r="D146" s="173"/>
      <c r="E146" s="179" t="s">
        <v>122</v>
      </c>
      <c r="F146" s="180"/>
      <c r="G146" s="181"/>
    </row>
    <row r="147" spans="3:7" ht="17.25" thickBot="1" x14ac:dyDescent="0.35">
      <c r="C147" s="168" t="s">
        <v>100</v>
      </c>
      <c r="D147" s="169"/>
      <c r="E147" s="162" t="s">
        <v>123</v>
      </c>
      <c r="F147" s="163"/>
      <c r="G147" s="164"/>
    </row>
    <row r="148" spans="3:7" ht="17.25" thickBot="1" x14ac:dyDescent="0.35">
      <c r="C148" s="176" t="s">
        <v>129</v>
      </c>
      <c r="D148" s="177"/>
      <c r="E148" s="177"/>
      <c r="F148" s="177"/>
      <c r="G148" s="178"/>
    </row>
    <row r="149" spans="3:7" x14ac:dyDescent="0.3">
      <c r="C149" s="174" t="s">
        <v>101</v>
      </c>
      <c r="D149" s="175"/>
      <c r="E149" s="165" t="s">
        <v>124</v>
      </c>
      <c r="F149" s="166"/>
      <c r="G149" s="167"/>
    </row>
    <row r="150" spans="3:7" ht="17.25" thickBot="1" x14ac:dyDescent="0.35">
      <c r="C150" s="168" t="s">
        <v>102</v>
      </c>
      <c r="D150" s="169"/>
      <c r="E150" s="162" t="s">
        <v>125</v>
      </c>
      <c r="F150" s="163"/>
      <c r="G150" s="164"/>
    </row>
    <row r="151" spans="3:7" ht="17.25" thickBot="1" x14ac:dyDescent="0.35">
      <c r="C151" s="159" t="s">
        <v>130</v>
      </c>
      <c r="D151" s="160"/>
      <c r="E151" s="160"/>
      <c r="F151" s="160"/>
      <c r="G151" s="161"/>
    </row>
    <row r="152" spans="3:7" x14ac:dyDescent="0.3">
      <c r="C152" s="174" t="s">
        <v>90</v>
      </c>
      <c r="D152" s="175"/>
      <c r="E152" s="165" t="s">
        <v>132</v>
      </c>
      <c r="F152" s="166"/>
      <c r="G152" s="167"/>
    </row>
    <row r="153" spans="3:7" x14ac:dyDescent="0.3">
      <c r="C153" s="172" t="s">
        <v>91</v>
      </c>
      <c r="D153" s="173"/>
      <c r="E153" s="179" t="s">
        <v>111</v>
      </c>
      <c r="F153" s="180"/>
      <c r="G153" s="181"/>
    </row>
    <row r="154" spans="3:7" ht="17.25" thickBot="1" x14ac:dyDescent="0.35">
      <c r="C154" s="168" t="s">
        <v>92</v>
      </c>
      <c r="D154" s="169"/>
      <c r="E154" s="162" t="s">
        <v>112</v>
      </c>
      <c r="F154" s="163"/>
      <c r="G154" s="164"/>
    </row>
    <row r="155" spans="3:7" ht="17.25" thickBot="1" x14ac:dyDescent="0.35">
      <c r="C155" s="159" t="s">
        <v>131</v>
      </c>
      <c r="D155" s="160"/>
      <c r="E155" s="160"/>
      <c r="F155" s="160"/>
      <c r="G155" s="161"/>
    </row>
    <row r="156" spans="3:7" x14ac:dyDescent="0.3">
      <c r="C156" s="174" t="s">
        <v>106</v>
      </c>
      <c r="D156" s="175"/>
      <c r="E156" s="165" t="s">
        <v>113</v>
      </c>
      <c r="F156" s="166"/>
      <c r="G156" s="167"/>
    </row>
    <row r="157" spans="3:7" ht="17.25" thickBot="1" x14ac:dyDescent="0.35">
      <c r="C157" s="168" t="s">
        <v>105</v>
      </c>
      <c r="D157" s="169"/>
      <c r="E157" s="162" t="s">
        <v>114</v>
      </c>
      <c r="F157" s="163"/>
      <c r="G157" s="164"/>
    </row>
  </sheetData>
  <mergeCells count="90">
    <mergeCell ref="C118:G118"/>
    <mergeCell ref="C115:G115"/>
    <mergeCell ref="C114:G114"/>
    <mergeCell ref="C111:G111"/>
    <mergeCell ref="C110:G110"/>
    <mergeCell ref="C112:I112"/>
    <mergeCell ref="C127:I127"/>
    <mergeCell ref="C126:G126"/>
    <mergeCell ref="C116:G116"/>
    <mergeCell ref="C113:G113"/>
    <mergeCell ref="C135:G135"/>
    <mergeCell ref="C130:G130"/>
    <mergeCell ref="C131:G131"/>
    <mergeCell ref="C129:G129"/>
    <mergeCell ref="C117:G117"/>
    <mergeCell ref="C120:I120"/>
    <mergeCell ref="C123:I123"/>
    <mergeCell ref="C125:G125"/>
    <mergeCell ref="C124:G124"/>
    <mergeCell ref="C122:G122"/>
    <mergeCell ref="C121:G121"/>
    <mergeCell ref="C119:G119"/>
    <mergeCell ref="C146:D146"/>
    <mergeCell ref="C145:D145"/>
    <mergeCell ref="C144:D144"/>
    <mergeCell ref="C143:D143"/>
    <mergeCell ref="C136:G136"/>
    <mergeCell ref="C141:D141"/>
    <mergeCell ref="C140:D140"/>
    <mergeCell ref="C139:G139"/>
    <mergeCell ref="E138:G138"/>
    <mergeCell ref="E137:G137"/>
    <mergeCell ref="C138:D138"/>
    <mergeCell ref="C137:D137"/>
    <mergeCell ref="E140:G140"/>
    <mergeCell ref="E157:G157"/>
    <mergeCell ref="E156:G156"/>
    <mergeCell ref="C157:D157"/>
    <mergeCell ref="C156:D156"/>
    <mergeCell ref="C155:G155"/>
    <mergeCell ref="E154:G154"/>
    <mergeCell ref="E153:G153"/>
    <mergeCell ref="E152:G152"/>
    <mergeCell ref="C154:D154"/>
    <mergeCell ref="C153:D153"/>
    <mergeCell ref="C152:D152"/>
    <mergeCell ref="C151:G151"/>
    <mergeCell ref="E150:G150"/>
    <mergeCell ref="E149:G149"/>
    <mergeCell ref="C150:D150"/>
    <mergeCell ref="C128:G128"/>
    <mergeCell ref="C142:D142"/>
    <mergeCell ref="C149:D149"/>
    <mergeCell ref="C148:G148"/>
    <mergeCell ref="E142:G142"/>
    <mergeCell ref="E141:G141"/>
    <mergeCell ref="E147:G147"/>
    <mergeCell ref="E146:G146"/>
    <mergeCell ref="E145:G145"/>
    <mergeCell ref="E144:G144"/>
    <mergeCell ref="E143:G143"/>
    <mergeCell ref="C147:D147"/>
    <mergeCell ref="A1:A4"/>
    <mergeCell ref="AB5:AE32"/>
    <mergeCell ref="AB34:AE56"/>
    <mergeCell ref="AB58:AE77"/>
    <mergeCell ref="AB79:AE99"/>
    <mergeCell ref="AB1:AE4"/>
    <mergeCell ref="X1:Y3"/>
    <mergeCell ref="Z1:AA3"/>
    <mergeCell ref="L1:M3"/>
    <mergeCell ref="N1:O3"/>
    <mergeCell ref="P1:Q3"/>
    <mergeCell ref="R1:S3"/>
    <mergeCell ref="T1:U3"/>
    <mergeCell ref="B33:AA33"/>
    <mergeCell ref="B57:AA57"/>
    <mergeCell ref="B78:AA78"/>
    <mergeCell ref="B1:E3"/>
    <mergeCell ref="F1:G3"/>
    <mergeCell ref="H1:I3"/>
    <mergeCell ref="J1:K3"/>
    <mergeCell ref="V1:W3"/>
    <mergeCell ref="B100:AA100"/>
    <mergeCell ref="C105:G105"/>
    <mergeCell ref="C109:G109"/>
    <mergeCell ref="C104:I104"/>
    <mergeCell ref="C106:I106"/>
    <mergeCell ref="C108:G108"/>
    <mergeCell ref="C107:G107"/>
  </mergeCells>
  <phoneticPr fontId="1" type="noConversion"/>
  <conditionalFormatting sqref="L34:L56">
    <cfRule type="expression" dxfId="227" priority="373">
      <formula>$L34=SMALL($L$34:$L$56,1)</formula>
    </cfRule>
    <cfRule type="expression" dxfId="226" priority="374">
      <formula>$L34=SMALL($L$34:$L$56,2)</formula>
    </cfRule>
    <cfRule type="expression" dxfId="225" priority="375">
      <formula>$L34=SMALL($L$34:$L$56,3)</formula>
    </cfRule>
  </conditionalFormatting>
  <conditionalFormatting sqref="P34:P56">
    <cfRule type="expression" dxfId="224" priority="370">
      <formula>$P34=SMALL($P$34:$P$56,1)</formula>
    </cfRule>
    <cfRule type="expression" dxfId="223" priority="371">
      <formula>$P34=SMALL($P$34:$P$56,2)</formula>
    </cfRule>
    <cfRule type="expression" dxfId="222" priority="372">
      <formula>$P34=SMALL($P$34:$P$56,3)</formula>
    </cfRule>
  </conditionalFormatting>
  <conditionalFormatting sqref="T34:T56">
    <cfRule type="expression" dxfId="221" priority="367">
      <formula>$T34=SMALL($T$34:$T$56,1)</formula>
    </cfRule>
    <cfRule type="expression" dxfId="220" priority="368">
      <formula>$T34=SMALL($T$34:$T$56,2)</formula>
    </cfRule>
    <cfRule type="expression" dxfId="219" priority="369">
      <formula>$T34=SMALL($T$34:$T$56,3)</formula>
    </cfRule>
  </conditionalFormatting>
  <conditionalFormatting sqref="X34:X56">
    <cfRule type="expression" dxfId="218" priority="364">
      <formula>$X34=SMALL($X$34:$X$56,1)</formula>
    </cfRule>
    <cfRule type="expression" dxfId="217" priority="365">
      <formula>$X34=SMALL($X$34:$X$56,2)</formula>
    </cfRule>
    <cfRule type="expression" dxfId="216" priority="366">
      <formula>$X34=SMALL($X$34:$X$56,3)</formula>
    </cfRule>
  </conditionalFormatting>
  <conditionalFormatting sqref="L58:L77">
    <cfRule type="expression" dxfId="215" priority="361">
      <formula>$L58=SMALL($L$58:$L$77,1)</formula>
    </cfRule>
    <cfRule type="expression" dxfId="214" priority="362">
      <formula>$L58=SMALL($L$58:$L$77,2)</formula>
    </cfRule>
    <cfRule type="expression" dxfId="213" priority="363">
      <formula>$L58=SMALL($L$58:$L$77,3)</formula>
    </cfRule>
  </conditionalFormatting>
  <conditionalFormatting sqref="P58:P77">
    <cfRule type="expression" dxfId="212" priority="358">
      <formula>$P58=SMALL($P$58:$P$77,1)</formula>
    </cfRule>
    <cfRule type="expression" dxfId="211" priority="359">
      <formula>$P58=SMALL($P$58:$P$77,2)</formula>
    </cfRule>
    <cfRule type="expression" dxfId="210" priority="360">
      <formula>$P58=SMALL($P$58:$P$77,3)</formula>
    </cfRule>
  </conditionalFormatting>
  <conditionalFormatting sqref="T58:T77">
    <cfRule type="expression" dxfId="209" priority="355">
      <formula>$T58=SMALL($T$58:$T$77,1)</formula>
    </cfRule>
    <cfRule type="expression" dxfId="208" priority="356">
      <formula>$T58=SMALL($T$58:$T$77,2)</formula>
    </cfRule>
    <cfRule type="expression" dxfId="207" priority="357">
      <formula>$T58=SMALL($T$58:$T$77,3)</formula>
    </cfRule>
  </conditionalFormatting>
  <conditionalFormatting sqref="X58:X77">
    <cfRule type="expression" dxfId="206" priority="352">
      <formula>$X58=SMALL($X$58:$X$77,1)</formula>
    </cfRule>
    <cfRule type="expression" dxfId="205" priority="353">
      <formula>$X58=SMALL($X$58:$X$77,2)</formula>
    </cfRule>
    <cfRule type="expression" dxfId="204" priority="354">
      <formula>$X58=SMALL($X$58:$X$77,3)</formula>
    </cfRule>
  </conditionalFormatting>
  <conditionalFormatting sqref="L79:L99">
    <cfRule type="expression" dxfId="203" priority="349">
      <formula>$L79=SMALL($L$79:$L$99,1)</formula>
    </cfRule>
    <cfRule type="expression" dxfId="202" priority="350">
      <formula>$L79=SMALL($L$79:$L$99,2)</formula>
    </cfRule>
    <cfRule type="expression" dxfId="201" priority="351">
      <formula>$L79=SMALL($L$79:$L$99,3)</formula>
    </cfRule>
  </conditionalFormatting>
  <conditionalFormatting sqref="P79:P99">
    <cfRule type="expression" dxfId="200" priority="346">
      <formula>$P79=SMALL($P$79:$P$99,1)</formula>
    </cfRule>
    <cfRule type="expression" dxfId="199" priority="347">
      <formula>$P79=SMALL($P$79:$P$99,2)</formula>
    </cfRule>
    <cfRule type="expression" dxfId="198" priority="348">
      <formula>$P79=SMALL($P$79:$P$99,3)</formula>
    </cfRule>
  </conditionalFormatting>
  <conditionalFormatting sqref="T79:T99">
    <cfRule type="expression" dxfId="197" priority="343">
      <formula>$T79=SMALL($T$79:$T$99,1)</formula>
    </cfRule>
    <cfRule type="expression" dxfId="196" priority="344">
      <formula>$T79=SMALL($T$79:$T$99,2)</formula>
    </cfRule>
    <cfRule type="expression" dxfId="195" priority="345">
      <formula>$T79=SMALL($T$79:$T$99,3)</formula>
    </cfRule>
  </conditionalFormatting>
  <conditionalFormatting sqref="X79:X99">
    <cfRule type="expression" dxfId="194" priority="340">
      <formula>$X79=SMALL($X$79:$X$99,1)</formula>
    </cfRule>
    <cfRule type="expression" dxfId="193" priority="341">
      <formula>$X79=SMALL($X$79:$X$99,2)</formula>
    </cfRule>
    <cfRule type="expression" dxfId="192" priority="342">
      <formula>$X79=SMALL($X$79:$X$99,3)</formula>
    </cfRule>
  </conditionalFormatting>
  <conditionalFormatting sqref="B5:B32">
    <cfRule type="colorScale" priority="293">
      <colorScale>
        <cfvo type="min"/>
        <cfvo type="max"/>
        <color theme="0"/>
        <color theme="5" tint="0.39997558519241921"/>
      </colorScale>
    </cfRule>
  </conditionalFormatting>
  <conditionalFormatting sqref="C5:C32">
    <cfRule type="colorScale" priority="292">
      <colorScale>
        <cfvo type="min"/>
        <cfvo type="max"/>
        <color theme="0"/>
        <color theme="9" tint="0.39997558519241921"/>
      </colorScale>
    </cfRule>
  </conditionalFormatting>
  <conditionalFormatting sqref="B34:B56">
    <cfRule type="colorScale" priority="291">
      <colorScale>
        <cfvo type="min"/>
        <cfvo type="max"/>
        <color theme="0"/>
        <color theme="9" tint="0.39997558519241921"/>
      </colorScale>
    </cfRule>
  </conditionalFormatting>
  <conditionalFormatting sqref="C34:C56">
    <cfRule type="colorScale" priority="290">
      <colorScale>
        <cfvo type="min"/>
        <cfvo type="max"/>
        <color theme="0"/>
        <color theme="5" tint="0.39997558519241921"/>
      </colorScale>
    </cfRule>
  </conditionalFormatting>
  <conditionalFormatting sqref="C58:C77">
    <cfRule type="colorScale" priority="289">
      <colorScale>
        <cfvo type="min"/>
        <cfvo type="max"/>
        <color theme="0"/>
        <color theme="9" tint="0.39997558519241921"/>
      </colorScale>
    </cfRule>
  </conditionalFormatting>
  <conditionalFormatting sqref="D58:D77">
    <cfRule type="colorScale" priority="288">
      <colorScale>
        <cfvo type="min"/>
        <cfvo type="max"/>
        <color theme="0"/>
        <color theme="5" tint="0.39997558519241921"/>
      </colorScale>
    </cfRule>
  </conditionalFormatting>
  <conditionalFormatting sqref="C79:C99">
    <cfRule type="colorScale" priority="287">
      <colorScale>
        <cfvo type="min"/>
        <cfvo type="max"/>
        <color theme="0"/>
        <color theme="9" tint="0.39997558519241921"/>
      </colorScale>
    </cfRule>
  </conditionalFormatting>
  <conditionalFormatting sqref="D79:D99">
    <cfRule type="colorScale" priority="286">
      <colorScale>
        <cfvo type="min"/>
        <cfvo type="max"/>
        <color theme="0"/>
        <color theme="9" tint="0.39997558519241921"/>
      </colorScale>
    </cfRule>
  </conditionalFormatting>
  <conditionalFormatting sqref="E79:E99">
    <cfRule type="colorScale" priority="285">
      <colorScale>
        <cfvo type="min"/>
        <cfvo type="max"/>
        <color theme="0"/>
        <color theme="5" tint="0.39997558519241921"/>
      </colorScale>
    </cfRule>
  </conditionalFormatting>
  <conditionalFormatting sqref="F5:F32">
    <cfRule type="colorScale" priority="284">
      <colorScale>
        <cfvo type="min"/>
        <cfvo type="max"/>
        <color theme="0"/>
        <color theme="7" tint="0.39997558519241921"/>
      </colorScale>
    </cfRule>
  </conditionalFormatting>
  <conditionalFormatting sqref="G5:G32">
    <cfRule type="colorScale" priority="283">
      <colorScale>
        <cfvo type="min"/>
        <cfvo type="max"/>
        <color theme="0"/>
        <color theme="4" tint="0.39997558519241921"/>
      </colorScale>
    </cfRule>
  </conditionalFormatting>
  <conditionalFormatting sqref="F34:F56">
    <cfRule type="colorScale" priority="282">
      <colorScale>
        <cfvo type="min"/>
        <cfvo type="max"/>
        <color theme="0"/>
        <color theme="7" tint="0.39997558519241921"/>
      </colorScale>
    </cfRule>
  </conditionalFormatting>
  <conditionalFormatting sqref="F58:F77">
    <cfRule type="colorScale" priority="281">
      <colorScale>
        <cfvo type="min"/>
        <cfvo type="max"/>
        <color theme="0"/>
        <color theme="7" tint="0.39997558519241921"/>
      </colorScale>
    </cfRule>
  </conditionalFormatting>
  <conditionalFormatting sqref="F79:F99">
    <cfRule type="colorScale" priority="280">
      <colorScale>
        <cfvo type="min"/>
        <cfvo type="max"/>
        <color theme="0"/>
        <color theme="7" tint="0.39997558519241921"/>
      </colorScale>
    </cfRule>
  </conditionalFormatting>
  <conditionalFormatting sqref="G34:G56">
    <cfRule type="colorScale" priority="279">
      <colorScale>
        <cfvo type="min"/>
        <cfvo type="max"/>
        <color theme="0"/>
        <color theme="4" tint="0.39997558519241921"/>
      </colorScale>
    </cfRule>
  </conditionalFormatting>
  <conditionalFormatting sqref="G58:G77">
    <cfRule type="colorScale" priority="278">
      <colorScale>
        <cfvo type="min"/>
        <cfvo type="max"/>
        <color theme="0"/>
        <color theme="4" tint="0.39997558519241921"/>
      </colorScale>
    </cfRule>
  </conditionalFormatting>
  <conditionalFormatting sqref="G79:G99">
    <cfRule type="colorScale" priority="277">
      <colorScale>
        <cfvo type="min"/>
        <cfvo type="max"/>
        <color theme="0"/>
        <color theme="4" tint="0.39997558519241921"/>
      </colorScale>
    </cfRule>
  </conditionalFormatting>
  <conditionalFormatting sqref="M34:M56">
    <cfRule type="expression" dxfId="191" priority="260">
      <formula>$M34=SMALL($M$34:$M$56,1)</formula>
    </cfRule>
    <cfRule type="expression" dxfId="190" priority="261">
      <formula>$M34=SMALL($M$34:$M$56,2)</formula>
    </cfRule>
    <cfRule type="expression" dxfId="189" priority="262">
      <formula>$M34=SMALL($M$34:$M$56,3)</formula>
    </cfRule>
  </conditionalFormatting>
  <conditionalFormatting sqref="Q34:Q56">
    <cfRule type="expression" dxfId="188" priority="257">
      <formula>$Q34=SMALL($Q$34:$Q$56,1)</formula>
    </cfRule>
    <cfRule type="expression" dxfId="187" priority="258">
      <formula>$Q34=SMALL($Q$34:$Q$56,2)</formula>
    </cfRule>
    <cfRule type="expression" dxfId="186" priority="259">
      <formula>$Q34=SMALL($Q$34:$Q$56,3)</formula>
    </cfRule>
  </conditionalFormatting>
  <conditionalFormatting sqref="U34:U56">
    <cfRule type="expression" dxfId="185" priority="254">
      <formula>$U34=SMALL($U$34:$U$56,1)</formula>
    </cfRule>
    <cfRule type="expression" dxfId="184" priority="255">
      <formula>$U34=SMALL($U$34:$U$56,2)</formula>
    </cfRule>
    <cfRule type="expression" dxfId="183" priority="256">
      <formula>$U34=SMALL($U$34:$U$56,3)</formula>
    </cfRule>
  </conditionalFormatting>
  <conditionalFormatting sqref="Y34:Y56">
    <cfRule type="expression" dxfId="182" priority="251">
      <formula>$Y34=SMALL($Y$34:$Y$56,1)</formula>
    </cfRule>
    <cfRule type="expression" dxfId="181" priority="252">
      <formula>$Y34=SMALL($Y$34:$Y$56,2)</formula>
    </cfRule>
    <cfRule type="expression" dxfId="180" priority="253">
      <formula>$Y34=SMALL($Y$34:$Y$56,3)</formula>
    </cfRule>
  </conditionalFormatting>
  <conditionalFormatting sqref="AA34:AA56">
    <cfRule type="expression" dxfId="179" priority="248">
      <formula>$AA34=SMALL($AA$34:$AA$56,1)</formula>
    </cfRule>
    <cfRule type="expression" dxfId="178" priority="249">
      <formula>$AA34=SMALL($AA$34:$AA$56,2)</formula>
    </cfRule>
    <cfRule type="expression" dxfId="177" priority="250">
      <formula>$AA34=SMALL($AA$34:$AA$56,3)</formula>
    </cfRule>
  </conditionalFormatting>
  <conditionalFormatting sqref="M58:M77">
    <cfRule type="expression" dxfId="176" priority="245">
      <formula>$M58=SMALL($M$58:$M$77,1)</formula>
    </cfRule>
    <cfRule type="expression" dxfId="175" priority="246">
      <formula>$M58=SMALL($M$58:$M$77,2)</formula>
    </cfRule>
    <cfRule type="expression" dxfId="174" priority="247">
      <formula>$M58=SMALL($M$58:$M$77,3)</formula>
    </cfRule>
  </conditionalFormatting>
  <conditionalFormatting sqref="Q58:Q77">
    <cfRule type="expression" dxfId="173" priority="242">
      <formula>$Q58=SMALL($Q$58:$Q$77,1)</formula>
    </cfRule>
    <cfRule type="expression" dxfId="172" priority="243">
      <formula>$Q58=SMALL($Q$58:$Q$77,2)</formula>
    </cfRule>
    <cfRule type="expression" dxfId="171" priority="244">
      <formula>$Q58=SMALL($Q$58:$Q$77,3)</formula>
    </cfRule>
  </conditionalFormatting>
  <conditionalFormatting sqref="U58:U77">
    <cfRule type="expression" dxfId="170" priority="239">
      <formula>$U58=SMALL($U$58:$U$77,1)</formula>
    </cfRule>
    <cfRule type="expression" dxfId="169" priority="240">
      <formula>$U58=SMALL($U$58:$U$77,2)</formula>
    </cfRule>
    <cfRule type="expression" dxfId="168" priority="241">
      <formula>$U58=SMALL($U$58:$U$77,3)</formula>
    </cfRule>
  </conditionalFormatting>
  <conditionalFormatting sqref="Y58:Y77">
    <cfRule type="expression" dxfId="167" priority="236">
      <formula>$Y58=SMALL($Y$58:$Y$77,1)</formula>
    </cfRule>
    <cfRule type="expression" dxfId="166" priority="237">
      <formula>$Y58=SMALL($Y$58:$Y$77,2)</formula>
    </cfRule>
    <cfRule type="expression" dxfId="165" priority="238">
      <formula>$Y58=SMALL($Y$58:$Y$77,3)</formula>
    </cfRule>
  </conditionalFormatting>
  <conditionalFormatting sqref="AA58:AA77">
    <cfRule type="expression" dxfId="164" priority="233">
      <formula>$AA58=SMALL($AA$58:$AA$77,1)</formula>
    </cfRule>
    <cfRule type="expression" dxfId="163" priority="234">
      <formula>$AA58=SMALL($AA$58:$AA$77,2)</formula>
    </cfRule>
    <cfRule type="expression" dxfId="162" priority="235">
      <formula>$AA58=SMALL($AA$58:$AA$77,3)</formula>
    </cfRule>
  </conditionalFormatting>
  <conditionalFormatting sqref="M79:M99">
    <cfRule type="expression" dxfId="161" priority="230">
      <formula>$M79=SMALL($M$79:$M$99,1)</formula>
    </cfRule>
    <cfRule type="expression" dxfId="160" priority="231">
      <formula>$M79=SMALL($M$79:$M$99,2)</formula>
    </cfRule>
    <cfRule type="expression" dxfId="159" priority="232">
      <formula>$M79=SMALL($M$79:$M$99,3)</formula>
    </cfRule>
  </conditionalFormatting>
  <conditionalFormatting sqref="Q79:Q99">
    <cfRule type="expression" dxfId="158" priority="227">
      <formula>$Q79=SMALL($Q$79:$Q$99,1)</formula>
    </cfRule>
    <cfRule type="expression" dxfId="157" priority="228">
      <formula>$Q79=SMALL($Q$79:$Q$99,2)</formula>
    </cfRule>
    <cfRule type="expression" dxfId="156" priority="229">
      <formula>$Q79=SMALL($Q$79:$Q$99,3)</formula>
    </cfRule>
  </conditionalFormatting>
  <conditionalFormatting sqref="U79:U99">
    <cfRule type="expression" dxfId="155" priority="224">
      <formula>$U79=SMALL($U$79:$U$99,1)</formula>
    </cfRule>
    <cfRule type="expression" dxfId="154" priority="225">
      <formula>$U79=SMALL($U$79:$U$99,2)</formula>
    </cfRule>
    <cfRule type="expression" dxfId="153" priority="226">
      <formula>$U79=SMALL($U$79:$U$99,3)</formula>
    </cfRule>
  </conditionalFormatting>
  <conditionalFormatting sqref="Y79:Y99">
    <cfRule type="expression" dxfId="152" priority="221">
      <formula>$Y79=SMALL($Y$79:$Y$99,1)</formula>
    </cfRule>
    <cfRule type="expression" dxfId="151" priority="222">
      <formula>$Y79=SMALL($Y$79:$Y$99,2)</formula>
    </cfRule>
    <cfRule type="expression" dxfId="150" priority="223">
      <formula>$Y79=SMALL($Y$79:$Y$99,3)</formula>
    </cfRule>
  </conditionalFormatting>
  <conditionalFormatting sqref="AA79:AA99">
    <cfRule type="expression" dxfId="149" priority="218">
      <formula>$AA79=SMALL($AA$79:$AA$99,1)</formula>
    </cfRule>
    <cfRule type="expression" dxfId="148" priority="219">
      <formula>$AA79=SMALL($AA$79:$AA$99,2)</formula>
    </cfRule>
    <cfRule type="expression" dxfId="147" priority="220">
      <formula>$AA79=SMALL($AA$79:$AA$99,3)</formula>
    </cfRule>
  </conditionalFormatting>
  <conditionalFormatting sqref="D5:D32">
    <cfRule type="colorScale" priority="217">
      <colorScale>
        <cfvo type="min"/>
        <cfvo type="max"/>
        <color theme="0"/>
        <color theme="9" tint="0.39997558519241921"/>
      </colorScale>
    </cfRule>
  </conditionalFormatting>
  <conditionalFormatting sqref="E5:E32">
    <cfRule type="colorScale" priority="216">
      <colorScale>
        <cfvo type="min"/>
        <cfvo type="max"/>
        <color theme="0"/>
        <color theme="9" tint="0.39997558519241921"/>
      </colorScale>
    </cfRule>
  </conditionalFormatting>
  <conditionalFormatting sqref="D34:D56">
    <cfRule type="colorScale" priority="215">
      <colorScale>
        <cfvo type="min"/>
        <cfvo type="max"/>
        <color theme="0"/>
        <color theme="9" tint="0.39997558519241921"/>
      </colorScale>
    </cfRule>
  </conditionalFormatting>
  <conditionalFormatting sqref="E34:E56">
    <cfRule type="colorScale" priority="214">
      <colorScale>
        <cfvo type="min"/>
        <cfvo type="max"/>
        <color theme="0"/>
        <color theme="9" tint="0.39997558519241921"/>
      </colorScale>
    </cfRule>
  </conditionalFormatting>
  <conditionalFormatting sqref="B58:B77">
    <cfRule type="colorScale" priority="213">
      <colorScale>
        <cfvo type="min"/>
        <cfvo type="max"/>
        <color theme="0"/>
        <color theme="9" tint="0.39997558519241921"/>
      </colorScale>
    </cfRule>
  </conditionalFormatting>
  <conditionalFormatting sqref="E58:E77">
    <cfRule type="colorScale" priority="212">
      <colorScale>
        <cfvo type="min"/>
        <cfvo type="max"/>
        <color theme="0"/>
        <color theme="9" tint="0.39997558519241921"/>
      </colorScale>
    </cfRule>
  </conditionalFormatting>
  <conditionalFormatting sqref="B79:B99">
    <cfRule type="colorScale" priority="211">
      <colorScale>
        <cfvo type="min"/>
        <cfvo type="max"/>
        <color theme="0"/>
        <color theme="9" tint="0.39997558519241921"/>
      </colorScale>
    </cfRule>
  </conditionalFormatting>
  <conditionalFormatting sqref="I79:I99">
    <cfRule type="expression" dxfId="146" priority="207">
      <formula>ISBLANK($H79)=TRUE</formula>
    </cfRule>
    <cfRule type="cellIs" dxfId="145" priority="300" operator="equal">
      <formula>$H79</formula>
    </cfRule>
    <cfRule type="cellIs" dxfId="144" priority="301" operator="greaterThan">
      <formula>$H79</formula>
    </cfRule>
    <cfRule type="cellIs" dxfId="143" priority="302" operator="lessThan">
      <formula>$H79</formula>
    </cfRule>
  </conditionalFormatting>
  <conditionalFormatting sqref="N34:N56">
    <cfRule type="expression" dxfId="142" priority="183">
      <formula>$N34=SMALL($N$34:$N$56,1)</formula>
    </cfRule>
    <cfRule type="expression" dxfId="141" priority="184">
      <formula>$N34=SMALL($N$34:$N$56,2)</formula>
    </cfRule>
    <cfRule type="expression" dxfId="140" priority="185">
      <formula>$N34=SMALL($N$34:$N$56,3)</formula>
    </cfRule>
  </conditionalFormatting>
  <conditionalFormatting sqref="O34:O56">
    <cfRule type="expression" dxfId="139" priority="180">
      <formula>$O34=SMALL($O$34:$O$56,1)</formula>
    </cfRule>
    <cfRule type="expression" dxfId="138" priority="181">
      <formula>$O34=SMALL($O$34:$O$56,2)</formula>
    </cfRule>
    <cfRule type="expression" dxfId="137" priority="182">
      <formula>$O34=SMALL($O$34:$O$56,3)</formula>
    </cfRule>
  </conditionalFormatting>
  <conditionalFormatting sqref="R34:R56">
    <cfRule type="expression" dxfId="136" priority="177">
      <formula>$R34=SMALL($R$34:$R$56,1)</formula>
    </cfRule>
    <cfRule type="expression" dxfId="135" priority="178">
      <formula>$R34=SMALL($R$34:$R$56,2)</formula>
    </cfRule>
    <cfRule type="expression" dxfId="134" priority="179">
      <formula>$R34=SMALL($R$34:$R$56,3)</formula>
    </cfRule>
  </conditionalFormatting>
  <conditionalFormatting sqref="S34:S56">
    <cfRule type="expression" dxfId="133" priority="174">
      <formula>$S34=SMALL($S$34:$S$56,1)</formula>
    </cfRule>
    <cfRule type="expression" dxfId="132" priority="175">
      <formula>$S34=SMALL($S$34:$S$56,2)</formula>
    </cfRule>
    <cfRule type="expression" dxfId="131" priority="176">
      <formula>$S34=SMALL($S$34:$S$56,3)</formula>
    </cfRule>
  </conditionalFormatting>
  <conditionalFormatting sqref="V34:V56">
    <cfRule type="expression" dxfId="130" priority="171">
      <formula>$V34=SMALL($V$34:$V$56,1)</formula>
    </cfRule>
    <cfRule type="expression" dxfId="129" priority="172">
      <formula>$V34=SMALL($V$34:$V$56,2)</formula>
    </cfRule>
    <cfRule type="expression" dxfId="128" priority="173">
      <formula>$V34=SMALL($V$34:$V$56,3)</formula>
    </cfRule>
  </conditionalFormatting>
  <conditionalFormatting sqref="W34:W56">
    <cfRule type="expression" dxfId="127" priority="168">
      <formula>$W34=SMALL($W$34:$W$56,1)</formula>
    </cfRule>
    <cfRule type="expression" dxfId="126" priority="169">
      <formula>$W34=SMALL($W$34:$W$56,2)</formula>
    </cfRule>
    <cfRule type="expression" dxfId="125" priority="170">
      <formula>$W34=SMALL($W$34:$W$56,3)</formula>
    </cfRule>
  </conditionalFormatting>
  <conditionalFormatting sqref="Z34:Z56">
    <cfRule type="expression" dxfId="124" priority="165">
      <formula>$Z34=SMALL($Z$34:$Z$56,1)</formula>
    </cfRule>
    <cfRule type="expression" dxfId="123" priority="166">
      <formula>$Z34=SMALL($Z$34:$Z$56,2)</formula>
    </cfRule>
    <cfRule type="expression" dxfId="122" priority="167">
      <formula>$Z34=SMALL($Z$34:$Z$56,3)</formula>
    </cfRule>
  </conditionalFormatting>
  <conditionalFormatting sqref="N58:N77">
    <cfRule type="expression" dxfId="121" priority="162">
      <formula>$N58=SMALL($N$58:$N$77,1)</formula>
    </cfRule>
    <cfRule type="expression" dxfId="120" priority="163">
      <formula>$N58=SMALL($N$58:$N$77,2)</formula>
    </cfRule>
    <cfRule type="expression" dxfId="119" priority="164">
      <formula>$N58=SMALL($N$58:$N$77,3)</formula>
    </cfRule>
  </conditionalFormatting>
  <conditionalFormatting sqref="O58:O77">
    <cfRule type="expression" dxfId="118" priority="159">
      <formula>$O58=SMALL($O$58:$O$77,1)</formula>
    </cfRule>
    <cfRule type="expression" dxfId="117" priority="160">
      <formula>$O58=SMALL($O$58:$O$77,2)</formula>
    </cfRule>
    <cfRule type="expression" dxfId="116" priority="161">
      <formula>$O58=SMALL($O$58:$O$77,3)</formula>
    </cfRule>
  </conditionalFormatting>
  <conditionalFormatting sqref="R58:R77">
    <cfRule type="expression" dxfId="115" priority="156">
      <formula>$R58=SMALL($R$58:$R$77,1)</formula>
    </cfRule>
    <cfRule type="expression" dxfId="114" priority="157">
      <formula>$R58=SMALL($R$58:$R$77,2)</formula>
    </cfRule>
    <cfRule type="expression" dxfId="113" priority="158">
      <formula>$R58=SMALL($R$58:$R$77,3)</formula>
    </cfRule>
  </conditionalFormatting>
  <conditionalFormatting sqref="S58:S77">
    <cfRule type="expression" dxfId="112" priority="153">
      <formula>$S58=SMALL($S$58:$S$77,1)</formula>
    </cfRule>
    <cfRule type="expression" dxfId="111" priority="154">
      <formula>$S58=SMALL($S$58:$S$77,2)</formula>
    </cfRule>
    <cfRule type="expression" dxfId="110" priority="155">
      <formula>$S58=SMALL($S$58:$S$77,3)</formula>
    </cfRule>
  </conditionalFormatting>
  <conditionalFormatting sqref="V58:V77">
    <cfRule type="expression" dxfId="109" priority="150">
      <formula>$V58=SMALL($V$58:$V$77,1)</formula>
    </cfRule>
    <cfRule type="expression" dxfId="108" priority="151">
      <formula>$V58=SMALL($V$58:$V$77,2)</formula>
    </cfRule>
    <cfRule type="expression" dxfId="107" priority="152">
      <formula>$V58=SMALL($V$58:$V$77,3)</formula>
    </cfRule>
  </conditionalFormatting>
  <conditionalFormatting sqref="W58:W77">
    <cfRule type="expression" dxfId="106" priority="147">
      <formula>$W58=SMALL($W$58:$W$77,1)</formula>
    </cfRule>
    <cfRule type="expression" dxfId="105" priority="148">
      <formula>$W58=SMALL($W$58:$W$77,2)</formula>
    </cfRule>
    <cfRule type="expression" dxfId="104" priority="149">
      <formula>$W58=SMALL($W$58:$W$77,3)</formula>
    </cfRule>
  </conditionalFormatting>
  <conditionalFormatting sqref="Z58:Z77">
    <cfRule type="expression" dxfId="103" priority="144">
      <formula>$Z58=SMALL($Z$58:$Z$77,1)</formula>
    </cfRule>
    <cfRule type="expression" dxfId="102" priority="145">
      <formula>$Z58=SMALL($Z$58:$Z$77,2)</formula>
    </cfRule>
    <cfRule type="expression" dxfId="101" priority="146">
      <formula>$Z58=SMALL($Z$58:$Z$77,3)</formula>
    </cfRule>
  </conditionalFormatting>
  <conditionalFormatting sqref="N79:N99">
    <cfRule type="expression" dxfId="100" priority="141">
      <formula>$N79=SMALL($N$79:$N$99,1)</formula>
    </cfRule>
    <cfRule type="expression" dxfId="99" priority="142">
      <formula>$N79=SMALL($N$79:$N$99,2)</formula>
    </cfRule>
    <cfRule type="expression" dxfId="98" priority="143">
      <formula>$N79=SMALL($N$79:$N$99,3)</formula>
    </cfRule>
  </conditionalFormatting>
  <conditionalFormatting sqref="O79:O99">
    <cfRule type="expression" dxfId="97" priority="138">
      <formula>$O79=SMALL($O$79:$O$99,1)</formula>
    </cfRule>
    <cfRule type="expression" dxfId="96" priority="139">
      <formula>$O79=SMALL($O$79:$O$99,2)</formula>
    </cfRule>
    <cfRule type="expression" dxfId="95" priority="140">
      <formula>$O79=SMALL($O$79:$O$99,3)</formula>
    </cfRule>
  </conditionalFormatting>
  <conditionalFormatting sqref="R79:R99">
    <cfRule type="expression" dxfId="94" priority="135">
      <formula>$R79=SMALL($R$79:$R$99,1)</formula>
    </cfRule>
    <cfRule type="expression" dxfId="93" priority="136">
      <formula>$R79=SMALL($R$79:$R$99,2)</formula>
    </cfRule>
    <cfRule type="expression" dxfId="92" priority="137">
      <formula>$R79=SMALL($R$79:$R$99,3)</formula>
    </cfRule>
  </conditionalFormatting>
  <conditionalFormatting sqref="S79:S99">
    <cfRule type="expression" dxfId="91" priority="132">
      <formula>$S79=SMALL($S$79:$S$99,1)</formula>
    </cfRule>
    <cfRule type="expression" dxfId="90" priority="133">
      <formula>$S79=SMALL($S$79:$S$99,2)</formula>
    </cfRule>
    <cfRule type="expression" dxfId="89" priority="134">
      <formula>$S79=SMALL($S$79:$S$99,3)</formula>
    </cfRule>
  </conditionalFormatting>
  <conditionalFormatting sqref="V79:V99">
    <cfRule type="expression" dxfId="88" priority="129">
      <formula>$V79=SMALL($V$79:$V$99,1)</formula>
    </cfRule>
    <cfRule type="expression" dxfId="87" priority="130">
      <formula>$V79=SMALL($V$79:$V$99,2)</formula>
    </cfRule>
    <cfRule type="expression" dxfId="86" priority="131">
      <formula>$V79=SMALL($V$79:$V$99,3)</formula>
    </cfRule>
  </conditionalFormatting>
  <conditionalFormatting sqref="W79:W99">
    <cfRule type="expression" dxfId="85" priority="126">
      <formula>$W79=SMALL($W$79:$W$99,1)</formula>
    </cfRule>
    <cfRule type="expression" dxfId="84" priority="127">
      <formula>$W79=SMALL($W$79:$W$99,2)</formula>
    </cfRule>
    <cfRule type="expression" dxfId="83" priority="128">
      <formula>$W79=SMALL($W$79:$W$99,3)</formula>
    </cfRule>
  </conditionalFormatting>
  <conditionalFormatting sqref="Z79:Z99">
    <cfRule type="expression" dxfId="82" priority="123">
      <formula>$Z79=SMALL($Z$79:$Z$99,1)</formula>
    </cfRule>
    <cfRule type="expression" dxfId="81" priority="124">
      <formula>$Z79=SMALL($Z$79:$Z$99,2)</formula>
    </cfRule>
    <cfRule type="expression" dxfId="80" priority="125">
      <formula>$Z79=SMALL($Z$79:$Z$99,3)</formula>
    </cfRule>
  </conditionalFormatting>
  <conditionalFormatting sqref="I5:I32">
    <cfRule type="expression" dxfId="79" priority="210">
      <formula>ISBLANK($H5)=TRUE</formula>
    </cfRule>
    <cfRule type="cellIs" dxfId="78" priority="313" operator="lessThan">
      <formula>$H5</formula>
    </cfRule>
  </conditionalFormatting>
  <conditionalFormatting sqref="I5:I32">
    <cfRule type="cellIs" dxfId="77" priority="309" operator="equal">
      <formula>$H5</formula>
    </cfRule>
  </conditionalFormatting>
  <conditionalFormatting sqref="I5:I32">
    <cfRule type="cellIs" dxfId="76" priority="312" operator="greaterThan">
      <formula>$H5</formula>
    </cfRule>
  </conditionalFormatting>
  <conditionalFormatting sqref="L5:L32">
    <cfRule type="expression" dxfId="75" priority="386">
      <formula>$L5=SMALL($L$5:$L$32,1)</formula>
    </cfRule>
    <cfRule type="expression" dxfId="74" priority="387">
      <formula>$L5=SMALL($L$5:$L$32,2)</formula>
    </cfRule>
    <cfRule type="expression" dxfId="73" priority="388">
      <formula>$L5=SMALL($L$5:$L$32,3)</formula>
    </cfRule>
  </conditionalFormatting>
  <conditionalFormatting sqref="M5:M32">
    <cfRule type="expression" dxfId="72" priority="275">
      <formula>$M5=SMALL($M$5:$M$32,1)</formula>
    </cfRule>
    <cfRule type="expression" dxfId="71" priority="276">
      <formula>$M5=SMALL($M$5:$M$32,2)</formula>
    </cfRule>
    <cfRule type="expression" dxfId="70" priority="449">
      <formula>$M5=SMALL($M$5:$M$32,3)</formula>
    </cfRule>
  </conditionalFormatting>
  <conditionalFormatting sqref="N5:N32">
    <cfRule type="expression" dxfId="69" priority="204">
      <formula>$N5=SMALL($N$5:$N$32,1)</formula>
    </cfRule>
    <cfRule type="expression" dxfId="68" priority="205">
      <formula>$N5=SMALL($N$5:$N$32,2)</formula>
    </cfRule>
    <cfRule type="expression" dxfId="67" priority="206">
      <formula>$N5=SMALL($N$5:$N$32,3)</formula>
    </cfRule>
  </conditionalFormatting>
  <conditionalFormatting sqref="O5:O32">
    <cfRule type="expression" dxfId="66" priority="201">
      <formula>$O5=SMALL($O$5:$O$32,1)</formula>
    </cfRule>
    <cfRule type="expression" dxfId="65" priority="202">
      <formula>$O5=SMALL($O$5:$O$32,2)</formula>
    </cfRule>
    <cfRule type="expression" dxfId="64" priority="203">
      <formula>$O5=SMALL($O$5:$O$32,3)</formula>
    </cfRule>
  </conditionalFormatting>
  <conditionalFormatting sqref="P5:P32">
    <cfRule type="expression" dxfId="63" priority="382">
      <formula>$P5=SMALL($P$5:$P$32,1)</formula>
    </cfRule>
    <cfRule type="expression" dxfId="62" priority="383">
      <formula>$P5=SMALL($P$5:$P$32,2)</formula>
    </cfRule>
    <cfRule type="expression" dxfId="61" priority="384">
      <formula>$P5=SMALL($P$5:$P$32,3)</formula>
    </cfRule>
  </conditionalFormatting>
  <conditionalFormatting sqref="Q5:Q32">
    <cfRule type="expression" dxfId="60" priority="272">
      <formula>$Q5=SMALL($Q$5:$Q$32,1)</formula>
    </cfRule>
    <cfRule type="expression" dxfId="59" priority="273">
      <formula>$Q5=SMALL($Q$5:$Q$32,2)</formula>
    </cfRule>
    <cfRule type="expression" dxfId="58" priority="274">
      <formula>$Q5=SMALL($Q$5:$Q$32,3)</formula>
    </cfRule>
  </conditionalFormatting>
  <conditionalFormatting sqref="R5:R32">
    <cfRule type="expression" dxfId="57" priority="198">
      <formula>$R5=SMALL($R$5:$R$32,1)</formula>
    </cfRule>
    <cfRule type="expression" dxfId="56" priority="199">
      <formula>$R5=SMALL($R$5:$R$32,2)</formula>
    </cfRule>
    <cfRule type="expression" dxfId="55" priority="200">
      <formula>$R5=SMALL($R$5:$R$32,3)</formula>
    </cfRule>
  </conditionalFormatting>
  <conditionalFormatting sqref="S5:S32">
    <cfRule type="expression" dxfId="54" priority="195">
      <formula>$S5=SMALL($S$5:$S$32,1)</formula>
    </cfRule>
    <cfRule type="expression" dxfId="53" priority="196">
      <formula>$S5=SMALL($S$5:$S$32,2)</formula>
    </cfRule>
    <cfRule type="expression" dxfId="52" priority="197">
      <formula>$S5=SMALL($S$5:$S$32,3)</formula>
    </cfRule>
  </conditionalFormatting>
  <conditionalFormatting sqref="T5:T32">
    <cfRule type="expression" dxfId="51" priority="379">
      <formula>$T5=SMALL($T$5:$T$32,1)</formula>
    </cfRule>
    <cfRule type="expression" dxfId="50" priority="380">
      <formula>$T5=SMALL($T$5:$T$32,2)</formula>
    </cfRule>
    <cfRule type="expression" dxfId="49" priority="381">
      <formula>$T5=SMALL($T$5:$T$32,3)</formula>
    </cfRule>
  </conditionalFormatting>
  <conditionalFormatting sqref="U5:U32">
    <cfRule type="expression" dxfId="48" priority="269">
      <formula>$U5=SMALL($U$5:$U$32,1)</formula>
    </cfRule>
    <cfRule type="expression" dxfId="47" priority="270">
      <formula>$U5=SMALL($U$5:$U$32,2)</formula>
    </cfRule>
    <cfRule type="expression" dxfId="46" priority="271">
      <formula>$U5=SMALL($U$5:$U$32,3)</formula>
    </cfRule>
  </conditionalFormatting>
  <conditionalFormatting sqref="V5:V32">
    <cfRule type="expression" dxfId="45" priority="192">
      <formula>$V5=SMALL($V$5:$V$32,1)</formula>
    </cfRule>
    <cfRule type="expression" dxfId="44" priority="193">
      <formula>$V5=SMALL($V$5:$V$32,2)</formula>
    </cfRule>
    <cfRule type="expression" dxfId="43" priority="194">
      <formula>$V5=SMALL($V$5:$V$32,3)</formula>
    </cfRule>
  </conditionalFormatting>
  <conditionalFormatting sqref="W5:W32">
    <cfRule type="expression" dxfId="42" priority="189">
      <formula>$W5=SMALL($W$5:$W$32,1)</formula>
    </cfRule>
    <cfRule type="expression" dxfId="41" priority="190">
      <formula>$W5=SMALL($W$5:$W$32,2)</formula>
    </cfRule>
    <cfRule type="expression" dxfId="40" priority="191">
      <formula>$W5=SMALL($W$5:$W$32,3)</formula>
    </cfRule>
  </conditionalFormatting>
  <conditionalFormatting sqref="X5:X32">
    <cfRule type="expression" dxfId="39" priority="376">
      <formula>$X5=SMALL($X$5:$X$32,1)</formula>
    </cfRule>
    <cfRule type="expression" dxfId="38" priority="377">
      <formula>$X5=SMALL($X$5:$X$32,2)</formula>
    </cfRule>
    <cfRule type="expression" dxfId="37" priority="378">
      <formula>$X5=SMALL($X$5:$X$32,3)</formula>
    </cfRule>
  </conditionalFormatting>
  <conditionalFormatting sqref="Y5:Y32">
    <cfRule type="expression" dxfId="36" priority="266">
      <formula>$Y5=SMALL($Y$5:$Y$32,1)</formula>
    </cfRule>
    <cfRule type="expression" dxfId="35" priority="267">
      <formula>$Y5=SMALL($Y$5:$Y$32,2)</formula>
    </cfRule>
    <cfRule type="expression" dxfId="34" priority="268">
      <formula>$Y5=SMALL($Y$5:$Y$32,3)</formula>
    </cfRule>
  </conditionalFormatting>
  <conditionalFormatting sqref="Z5:Z32">
    <cfRule type="expression" dxfId="33" priority="186">
      <formula>$Z5=SMALL($Z$5:$Z$32,1)</formula>
    </cfRule>
    <cfRule type="expression" dxfId="32" priority="187">
      <formula>$Z5=SMALL($Z$5:$Z$32,2)</formula>
    </cfRule>
    <cfRule type="expression" dxfId="31" priority="188">
      <formula>$Z5=SMALL($Z$5:$Z$32,3)</formula>
    </cfRule>
  </conditionalFormatting>
  <conditionalFormatting sqref="AA5:AA32">
    <cfRule type="expression" dxfId="30" priority="263">
      <formula>$AA5=SMALL($AA$5:$AA$32,1)</formula>
    </cfRule>
    <cfRule type="expression" dxfId="29" priority="264">
      <formula>$AA5=SMALL($AA$5:$AA$32,2)</formula>
    </cfRule>
    <cfRule type="expression" dxfId="28" priority="265">
      <formula>$AA5=SMALL($AA$5:$AA$32,3)</formula>
    </cfRule>
  </conditionalFormatting>
  <conditionalFormatting sqref="I107:I111">
    <cfRule type="expression" dxfId="27" priority="29">
      <formula>ISBLANK($H107)=TRUE</formula>
    </cfRule>
    <cfRule type="cellIs" dxfId="26" priority="30" operator="equal">
      <formula>$H107</formula>
    </cfRule>
    <cfRule type="cellIs" dxfId="25" priority="31" operator="greaterThan">
      <formula>$H107</formula>
    </cfRule>
    <cfRule type="cellIs" dxfId="24" priority="32" operator="lessThan">
      <formula>$H107</formula>
    </cfRule>
  </conditionalFormatting>
  <conditionalFormatting sqref="I128:I131">
    <cfRule type="expression" dxfId="23" priority="13">
      <formula>ISBLANK($H128)=TRUE</formula>
    </cfRule>
    <cfRule type="cellIs" dxfId="22" priority="14" operator="equal">
      <formula>$H128</formula>
    </cfRule>
    <cfRule type="cellIs" dxfId="21" priority="15" operator="greaterThan">
      <formula>$H128</formula>
    </cfRule>
    <cfRule type="cellIs" dxfId="20" priority="16" operator="lessThan">
      <formula>$H128</formula>
    </cfRule>
  </conditionalFormatting>
  <conditionalFormatting sqref="I34:I56">
    <cfRule type="expression" dxfId="19" priority="209">
      <formula>ISBLANK($H34)=TRUE</formula>
    </cfRule>
    <cfRule type="cellIs" dxfId="18" priority="306" operator="equal">
      <formula>$H34</formula>
    </cfRule>
    <cfRule type="cellIs" dxfId="17" priority="307" operator="greaterThan">
      <formula>$H34</formula>
    </cfRule>
    <cfRule type="cellIs" dxfId="16" priority="308" operator="lessThan">
      <formula>$H34</formula>
    </cfRule>
  </conditionalFormatting>
  <conditionalFormatting sqref="I113:I119">
    <cfRule type="expression" dxfId="15" priority="9">
      <formula>ISBLANK($H113)=TRUE</formula>
    </cfRule>
    <cfRule type="cellIs" dxfId="14" priority="10" operator="equal">
      <formula>$H113</formula>
    </cfRule>
    <cfRule type="cellIs" dxfId="13" priority="11" operator="lessThan">
      <formula>$H113</formula>
    </cfRule>
    <cfRule type="cellIs" dxfId="12" priority="12" operator="greaterThan">
      <formula>$H113</formula>
    </cfRule>
  </conditionalFormatting>
  <conditionalFormatting sqref="I121:I122">
    <cfRule type="expression" dxfId="11" priority="5">
      <formula>ISBLANK($H121)=TRUE</formula>
    </cfRule>
    <cfRule type="cellIs" dxfId="10" priority="6" operator="equal">
      <formula>$H121</formula>
    </cfRule>
    <cfRule type="cellIs" dxfId="9" priority="7" operator="greaterThan">
      <formula>$H121</formula>
    </cfRule>
    <cfRule type="cellIs" dxfId="8" priority="8" operator="lessThan">
      <formula>$H121</formula>
    </cfRule>
  </conditionalFormatting>
  <conditionalFormatting sqref="I58:I77">
    <cfRule type="expression" dxfId="7" priority="208">
      <formula>ISBLANK($H58)=TRUE</formula>
    </cfRule>
    <cfRule type="cellIs" dxfId="6" priority="303" operator="equal">
      <formula>$H58</formula>
    </cfRule>
    <cfRule type="cellIs" dxfId="5" priority="304" operator="greaterThan">
      <formula>$H58</formula>
    </cfRule>
    <cfRule type="cellIs" dxfId="4" priority="305" operator="lessThan">
      <formula>$H58</formula>
    </cfRule>
  </conditionalFormatting>
  <conditionalFormatting sqref="I124:I126">
    <cfRule type="expression" dxfId="3" priority="1">
      <formula>ISBLANK($H124)=TRUE</formula>
    </cfRule>
    <cfRule type="cellIs" dxfId="2" priority="2" operator="equal">
      <formula>$H124</formula>
    </cfRule>
    <cfRule type="cellIs" dxfId="1" priority="4" operator="lessThan">
      <formula>$H124</formula>
    </cfRule>
    <cfRule type="cellIs" dxfId="0" priority="3" operator="greaterThan">
      <formula>$H124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J26 J44 J21:J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신성조의 CPU+쿨러+보드 가성비 비교표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SINSUNGZO</dc:creator>
  <cp:lastModifiedBy>신성조조조</cp:lastModifiedBy>
  <dcterms:created xsi:type="dcterms:W3CDTF">2019-03-14T09:27:36Z</dcterms:created>
  <dcterms:modified xsi:type="dcterms:W3CDTF">2023-09-03T07:40:14Z</dcterms:modified>
</cp:coreProperties>
</file>