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EstaPasta_de_trabalho" defaultThemeVersion="124226"/>
  <bookViews>
    <workbookView xWindow="360" yWindow="300" windowWidth="12240" windowHeight="9240" tabRatio="858" firstSheet="2" activeTab="2"/>
  </bookViews>
  <sheets>
    <sheet name="Instruções" sheetId="15" state="hidden" r:id="rId1"/>
    <sheet name="Parâmetros" sheetId="17" state="hidden" r:id="rId2"/>
    <sheet name="Capa" sheetId="18" r:id="rId3"/>
    <sheet name="Equipe" sheetId="19" r:id="rId4"/>
    <sheet name="Comprometimento" sheetId="3" r:id="rId5"/>
    <sheet name="Situação dos Projetos" sheetId="20" r:id="rId6"/>
    <sheet name="Backlog" sheetId="4" r:id="rId7"/>
    <sheet name="Desempenho" sheetId="13" r:id="rId8"/>
    <sheet name="Análise da Fila" sheetId="21" r:id="rId9"/>
    <sheet name="Considerações Finais" sheetId="22" r:id="rId10"/>
    <sheet name="Registro de Ata" sheetId="23" r:id="rId11"/>
  </sheets>
  <definedNames>
    <definedName name="_xlnm._FilterDatabase" localSheetId="6" hidden="1">Backlog!$B$3:$L$4</definedName>
  </definedNames>
  <calcPr calcId="144525"/>
</workbook>
</file>

<file path=xl/calcChain.xml><?xml version="1.0" encoding="utf-8"?>
<calcChain xmlns="http://schemas.openxmlformats.org/spreadsheetml/2006/main">
  <c r="I13" i="4" l="1"/>
  <c r="I14" i="4"/>
  <c r="I15" i="4"/>
  <c r="I16" i="4"/>
  <c r="K16" i="4" s="1"/>
  <c r="J13" i="4"/>
  <c r="J14" i="4"/>
  <c r="J15" i="4"/>
  <c r="J16" i="4"/>
  <c r="K13" i="4"/>
  <c r="K14" i="4"/>
  <c r="K15" i="4" l="1"/>
  <c r="B1" i="23" l="1"/>
  <c r="C1" i="22"/>
  <c r="C1" i="21"/>
  <c r="D1" i="13"/>
  <c r="C1" i="4"/>
  <c r="C1" i="20"/>
  <c r="C1" i="19"/>
  <c r="D1" i="3"/>
  <c r="C29" i="13" l="1"/>
  <c r="C25" i="13"/>
  <c r="H27" i="13" l="1"/>
  <c r="H25" i="13" l="1"/>
  <c r="C5" i="18"/>
  <c r="B6" i="18"/>
  <c r="H26" i="13"/>
  <c r="E6" i="21" l="1"/>
  <c r="E7" i="21" s="1"/>
  <c r="I6" i="4"/>
  <c r="I7" i="4"/>
  <c r="I8" i="4"/>
  <c r="I9" i="4"/>
  <c r="I10" i="4"/>
  <c r="I11" i="4"/>
  <c r="I12" i="4"/>
  <c r="I17" i="4"/>
  <c r="I18" i="4"/>
  <c r="I19" i="4"/>
  <c r="I20" i="4"/>
  <c r="J6" i="4"/>
  <c r="J7" i="4"/>
  <c r="J8" i="4"/>
  <c r="J9" i="4"/>
  <c r="J10" i="4"/>
  <c r="J11" i="4"/>
  <c r="J12" i="4"/>
  <c r="J17" i="4"/>
  <c r="J18" i="4"/>
  <c r="J19" i="4"/>
  <c r="J20" i="4"/>
  <c r="K20" i="4" l="1"/>
  <c r="K12" i="4"/>
  <c r="K8" i="4"/>
  <c r="K7" i="4"/>
  <c r="K17" i="4"/>
  <c r="K9" i="4"/>
  <c r="K11" i="4"/>
  <c r="K19" i="4"/>
  <c r="K18" i="4"/>
  <c r="K10" i="4"/>
  <c r="K6" i="4"/>
  <c r="J5" i="4" l="1"/>
  <c r="G27" i="13" l="1"/>
  <c r="G25" i="13"/>
  <c r="I5" i="4"/>
  <c r="K5" i="4" s="1"/>
  <c r="H21" i="4"/>
  <c r="E30" i="13" l="1"/>
  <c r="F30" i="13" l="1"/>
  <c r="H30" i="13"/>
  <c r="G21" i="4" l="1"/>
  <c r="F21" i="4"/>
  <c r="E21" i="4"/>
  <c r="F31" i="13" l="1"/>
  <c r="E31" i="13"/>
  <c r="H31" i="13" s="1"/>
  <c r="F29" i="13"/>
  <c r="I21" i="4"/>
  <c r="F32" i="13" l="1"/>
  <c r="G31" i="13"/>
  <c r="J21" i="4"/>
  <c r="K21" i="4"/>
  <c r="L21" i="4"/>
  <c r="D21" i="4"/>
  <c r="E29" i="13" l="1"/>
  <c r="H29" i="13" s="1"/>
  <c r="G29" i="13" l="1"/>
  <c r="G32" i="13" s="1"/>
  <c r="E32" i="13"/>
  <c r="H32" i="13" s="1"/>
  <c r="E28" i="13"/>
  <c r="F28" i="13"/>
  <c r="H28" i="13" l="1"/>
  <c r="G28" i="13"/>
</calcChain>
</file>

<file path=xl/sharedStrings.xml><?xml version="1.0" encoding="utf-8"?>
<sst xmlns="http://schemas.openxmlformats.org/spreadsheetml/2006/main" count="192" uniqueCount="131">
  <si>
    <t xml:space="preserve">PLANEJADOS </t>
  </si>
  <si>
    <t xml:space="preserve">EMERGENCIAIS </t>
  </si>
  <si>
    <t>TOTAIS</t>
  </si>
  <si>
    <t>% de Crescimento/Redução</t>
  </si>
  <si>
    <t>Outras Considerações</t>
  </si>
  <si>
    <t>TOTAL</t>
  </si>
  <si>
    <t>NÃO PLANEJADOS</t>
  </si>
  <si>
    <t xml:space="preserve">NOME </t>
  </si>
  <si>
    <t xml:space="preserve">TIPO </t>
  </si>
  <si>
    <t xml:space="preserve">SITUAÇÃO DO PROJETO </t>
  </si>
  <si>
    <t>P</t>
  </si>
  <si>
    <t>R</t>
  </si>
  <si>
    <t xml:space="preserve">DS </t>
  </si>
  <si>
    <t xml:space="preserve">Link </t>
  </si>
  <si>
    <t>Total</t>
  </si>
  <si>
    <t>LEGENDA</t>
  </si>
  <si>
    <t>NOME</t>
  </si>
  <si>
    <t>PAPEL</t>
  </si>
  <si>
    <t>ALOCAÇÃO</t>
  </si>
  <si>
    <t>[Caso haja alteração na equipe, colocar o nome em Vermelho]</t>
  </si>
  <si>
    <t>SISTEMA / APLICATIVO</t>
  </si>
  <si>
    <t>DISCIPLINA</t>
  </si>
  <si>
    <t>A</t>
  </si>
  <si>
    <t>RP</t>
  </si>
  <si>
    <t>Planejados</t>
  </si>
  <si>
    <t>Não Planejados</t>
  </si>
  <si>
    <t>Emergenciais</t>
  </si>
  <si>
    <t>CICLO</t>
  </si>
  <si>
    <t>ABERTOS</t>
  </si>
  <si>
    <t>REALIZADOS</t>
  </si>
  <si>
    <t>NÃO REALIZADOS</t>
  </si>
  <si>
    <t>Dificuldades e Prospostas de Solução</t>
  </si>
  <si>
    <t>Lições aprendidas / Pontos que gostamos</t>
  </si>
  <si>
    <t xml:space="preserve">Proposta (P) / Ação  Corretiva (AC) </t>
  </si>
  <si>
    <t xml:space="preserve">Dificuldade / Problema </t>
  </si>
  <si>
    <t>COMPROMETIDO(S)</t>
  </si>
  <si>
    <t>% Comprometido</t>
  </si>
  <si>
    <t>NÃO COMPROMETIDO(S)</t>
  </si>
  <si>
    <t>SITUAÇÃO</t>
  </si>
  <si>
    <t>PERCENTUAL REALIZADO</t>
  </si>
  <si>
    <t>-</t>
  </si>
  <si>
    <t>Chamados Executados no Ciclo</t>
  </si>
  <si>
    <t>Realizados Internamente</t>
  </si>
  <si>
    <t>Backlog Final (Para replanejamento)</t>
  </si>
  <si>
    <t>(Ciclo Anterior)</t>
  </si>
  <si>
    <t>ANÁLISE</t>
  </si>
  <si>
    <r>
      <rPr>
        <sz val="11"/>
        <color rgb="FFFF0000"/>
        <rFont val="Calibri"/>
        <family val="2"/>
        <scheme val="minor"/>
      </rPr>
      <t xml:space="preserve">* </t>
    </r>
    <r>
      <rPr>
        <sz val="9"/>
        <color rgb="FFFF0000"/>
        <rFont val="Calibri"/>
        <family val="2"/>
        <scheme val="minor"/>
      </rPr>
      <t>Informações do ciclo anterior</t>
    </r>
    <r>
      <rPr>
        <sz val="9"/>
        <rFont val="Calibri"/>
        <family val="2"/>
        <scheme val="minor"/>
      </rPr>
      <t xml:space="preserve"> (</t>
    </r>
    <r>
      <rPr>
        <sz val="9"/>
        <color theme="1"/>
        <rFont val="Calibri"/>
        <family val="2"/>
        <scheme val="minor"/>
      </rPr>
      <t>Preenchido manualmente)</t>
    </r>
  </si>
  <si>
    <r>
      <t>Novos Chamados</t>
    </r>
    <r>
      <rPr>
        <b/>
        <sz val="20"/>
        <color rgb="FFFF0000"/>
        <rFont val="Calibri"/>
        <family val="2"/>
        <scheme val="minor"/>
      </rPr>
      <t>*</t>
    </r>
  </si>
  <si>
    <r>
      <rPr>
        <sz val="11"/>
        <color rgb="FFFF0000"/>
        <rFont val="Calibri"/>
        <family val="2"/>
        <scheme val="minor"/>
      </rPr>
      <t>*</t>
    </r>
    <r>
      <rPr>
        <sz val="9"/>
        <color rgb="FFFF0000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  <scheme val="minor"/>
      </rPr>
      <t>Valor preenchido manualmente</t>
    </r>
  </si>
  <si>
    <t>+</t>
  </si>
  <si>
    <t>=</t>
  </si>
  <si>
    <t>TIDD-1</t>
  </si>
  <si>
    <t>TIDD-2</t>
  </si>
  <si>
    <t>TIDD-3</t>
  </si>
  <si>
    <t>TIDD-4</t>
  </si>
  <si>
    <r>
      <t>Enviadas</t>
    </r>
    <r>
      <rPr>
        <sz val="20"/>
        <color rgb="FFFF0000"/>
        <rFont val="Calibri"/>
        <family val="2"/>
        <scheme val="minor"/>
      </rPr>
      <t>*</t>
    </r>
  </si>
  <si>
    <r>
      <t>Comprometidas</t>
    </r>
    <r>
      <rPr>
        <sz val="20"/>
        <color rgb="FFFF0000"/>
        <rFont val="Calibri"/>
        <family val="2"/>
        <scheme val="minor"/>
      </rPr>
      <t>*</t>
    </r>
  </si>
  <si>
    <t>TIPO</t>
  </si>
  <si>
    <t>DESCRIÇÃO</t>
  </si>
  <si>
    <t>% REALIZADO</t>
  </si>
  <si>
    <t>Nº CHAMADO</t>
  </si>
  <si>
    <t>QUADRO GERAL DE ANÁLISE DE COMPROMETIMENTO</t>
  </si>
  <si>
    <r>
      <rPr>
        <sz val="11"/>
        <color rgb="FFFF0000"/>
        <rFont val="Calibri"/>
        <family val="2"/>
        <scheme val="minor"/>
      </rPr>
      <t>*</t>
    </r>
    <r>
      <rPr>
        <sz val="9"/>
        <color rgb="FFFF0000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  <scheme val="minor"/>
      </rPr>
      <t>Valores preenchidos manualmente</t>
    </r>
  </si>
  <si>
    <t>RESPONSÁVEIS</t>
  </si>
  <si>
    <t>AÇÕES</t>
  </si>
  <si>
    <t xml:space="preserve"> </t>
  </si>
  <si>
    <t>STATUS</t>
  </si>
  <si>
    <t>RELATÓRIO</t>
  </si>
  <si>
    <r>
      <rPr>
        <b/>
        <sz val="12"/>
        <color theme="1" tint="4.9989318521683403E-2"/>
        <rFont val="Calibri"/>
        <family val="2"/>
        <scheme val="minor"/>
      </rPr>
      <t>A</t>
    </r>
    <r>
      <rPr>
        <sz val="12"/>
        <color theme="1" tint="4.9989318521683403E-2"/>
        <rFont val="Calibri"/>
        <family val="2"/>
        <scheme val="minor"/>
      </rPr>
      <t xml:space="preserve"> - Abertos</t>
    </r>
  </si>
  <si>
    <r>
      <rPr>
        <b/>
        <sz val="12"/>
        <color theme="1" tint="4.9989318521683403E-2"/>
        <rFont val="Calibri"/>
        <family val="2"/>
        <scheme val="minor"/>
      </rPr>
      <t>R</t>
    </r>
    <r>
      <rPr>
        <sz val="12"/>
        <color theme="1" tint="4.9989318521683403E-2"/>
        <rFont val="Calibri"/>
        <family val="2"/>
        <scheme val="minor"/>
      </rPr>
      <t xml:space="preserve"> - Realizados</t>
    </r>
  </si>
  <si>
    <r>
      <rPr>
        <b/>
        <sz val="12"/>
        <color theme="1" tint="4.9989318521683403E-2"/>
        <rFont val="Calibri"/>
        <family val="2"/>
        <scheme val="minor"/>
      </rPr>
      <t>RP</t>
    </r>
    <r>
      <rPr>
        <sz val="12"/>
        <color theme="1" tint="4.9989318521683403E-2"/>
        <rFont val="Calibri"/>
        <family val="2"/>
        <scheme val="minor"/>
      </rPr>
      <t xml:space="preserve"> - Replanejados</t>
    </r>
  </si>
  <si>
    <r>
      <rPr>
        <b/>
        <sz val="12"/>
        <color theme="1" tint="4.9989318521683403E-2"/>
        <rFont val="Calibri"/>
        <family val="2"/>
        <scheme val="minor"/>
      </rPr>
      <t>I</t>
    </r>
    <r>
      <rPr>
        <sz val="12"/>
        <color theme="1" tint="4.9989318521683403E-2"/>
        <rFont val="Calibri"/>
        <family val="2"/>
        <scheme val="minor"/>
      </rPr>
      <t xml:space="preserve"> - Informação          </t>
    </r>
    <r>
      <rPr>
        <b/>
        <sz val="12"/>
        <color theme="1" tint="4.9989318521683403E-2"/>
        <rFont val="Calibri"/>
        <family val="2"/>
        <scheme val="minor"/>
      </rPr>
      <t xml:space="preserve"> S</t>
    </r>
    <r>
      <rPr>
        <sz val="12"/>
        <color theme="1" tint="4.9989318521683403E-2"/>
        <rFont val="Calibri"/>
        <family val="2"/>
        <scheme val="minor"/>
      </rPr>
      <t xml:space="preserve"> - Sugestão               </t>
    </r>
    <r>
      <rPr>
        <b/>
        <sz val="12"/>
        <color theme="1" tint="4.9989318521683403E-2"/>
        <rFont val="Calibri"/>
        <family val="2"/>
        <scheme val="minor"/>
      </rPr>
      <t>D</t>
    </r>
    <r>
      <rPr>
        <sz val="12"/>
        <color theme="1" tint="4.9989318521683403E-2"/>
        <rFont val="Calibri"/>
        <family val="2"/>
        <scheme val="minor"/>
      </rPr>
      <t xml:space="preserve"> - Decisão                  </t>
    </r>
    <r>
      <rPr>
        <b/>
        <sz val="12"/>
        <color theme="1" tint="4.9989318521683403E-2"/>
        <rFont val="Calibri"/>
        <family val="2"/>
        <scheme val="minor"/>
      </rPr>
      <t>P</t>
    </r>
    <r>
      <rPr>
        <sz val="12"/>
        <color theme="1" tint="4.9989318521683403E-2"/>
        <rFont val="Calibri"/>
        <family val="2"/>
        <scheme val="minor"/>
      </rPr>
      <t xml:space="preserve"> - Pendência</t>
    </r>
  </si>
  <si>
    <t>Instruções</t>
  </si>
  <si>
    <t>Esta planilha tem por objetivo instruir quanto à elaboração da Apresentação de Análise Crítica. Aconselha-se ocultá-la na reunião.</t>
  </si>
  <si>
    <t>Por padrão as planilhas serão protegidas, estando liberadas para edição apenas as células onde o preenchimento for manual. No entanto, não há senha para desprotegê-las, para que seja possível editar a planilha adicionando, excluindo ou mudando formatação de linhas, conforme necessidade.</t>
  </si>
  <si>
    <t>O layout é padronizado e estratégico. Pede-se que não haja alteração de cores e tamanhos.</t>
  </si>
  <si>
    <t>Para incluir novas linhas nas tabelas desproteja a planilha, selecione e copie uma linha inteira já formatada (ou várias) e a insira no ponto que desejar, observando o efeito "zebrado" das linhas, a fim de manter o padrão de formatação.</t>
  </si>
  <si>
    <t>PREENCHIMENTO</t>
  </si>
  <si>
    <t>CONCEITOS</t>
  </si>
  <si>
    <t>Em algumas planilhas é possível que se encontre dicas e instruções de contexto. Textos formatados com fonte na cor azul entre [] podem ser opcionalmente excluídos, uma vez que tratam-se de instruções de contexto. No entanto, textos com a fonte na cor preta entre &lt;&gt; ou valores já preenchidos nas tabelas configuram exemplos ou dicas de preenchimento e devem ser substituídos ou excluídos.</t>
  </si>
  <si>
    <r>
      <t xml:space="preserve">Planejados: </t>
    </r>
    <r>
      <rPr>
        <sz val="11"/>
        <color theme="1"/>
        <rFont val="Calibri"/>
        <family val="2"/>
        <scheme val="minor"/>
      </rPr>
      <t>Chamados planejados para execução no ciclo .</t>
    </r>
  </si>
  <si>
    <r>
      <t xml:space="preserve">Novos Chamados / Novas Entradas : </t>
    </r>
    <r>
      <rPr>
        <sz val="11"/>
        <color theme="1"/>
        <rFont val="Calibri"/>
        <family val="2"/>
        <scheme val="minor"/>
      </rPr>
      <t xml:space="preserve">Todos os chamados novos que entrarem durante o ciclo, inclusive os emergenciais. </t>
    </r>
  </si>
  <si>
    <r>
      <t xml:space="preserve">Chamados Emergenciais: </t>
    </r>
    <r>
      <rPr>
        <sz val="11"/>
        <rFont val="Calibri"/>
        <family val="2"/>
        <scheme val="minor"/>
      </rPr>
      <t xml:space="preserve">Chamados novos (integrantes das Novas Entradas) que </t>
    </r>
    <r>
      <rPr>
        <b/>
        <sz val="11"/>
        <rFont val="Calibri"/>
        <family val="2"/>
        <scheme val="minor"/>
      </rPr>
      <t>precisarão</t>
    </r>
    <r>
      <rPr>
        <sz val="11"/>
        <rFont val="Calibri"/>
        <family val="2"/>
        <scheme val="minor"/>
      </rPr>
      <t xml:space="preserve">  ser executados durante o ciclo. Caso no final do ciclo algum desses chamados não for executado, o mesmo deverá ser replanejado para o ciclo subsequente, ou seja, no próximo ciclo os chamados emergenciais do ciclo anterior que não foram executados passarão a ser tratados como “Planejados”, conforme priorização, que poderá ser revista. </t>
    </r>
    <r>
      <rPr>
        <i/>
        <sz val="11"/>
        <rFont val="Calibri"/>
        <family val="2"/>
        <scheme val="minor"/>
      </rPr>
      <t xml:space="preserve">Exemplo: De 30 novos chamados que entraram durante o ciclo, 20 são emergenciais. </t>
    </r>
  </si>
  <si>
    <r>
      <t xml:space="preserve">Não Planejados: </t>
    </r>
    <r>
      <rPr>
        <sz val="11"/>
        <rFont val="Calibri"/>
        <family val="2"/>
        <scheme val="minor"/>
      </rPr>
      <t xml:space="preserve">Chamados da fila que não foram planejados para o ciclo e chamados novos que entraram durante o ciclo e não foram categorizados como Emergenciais, que foram executados dentro do ciclo referido. Portanto, são considerados “Não Planejados” apenas os chamados que foram </t>
    </r>
    <r>
      <rPr>
        <b/>
        <sz val="11"/>
        <rFont val="Calibri"/>
        <family val="2"/>
        <scheme val="minor"/>
      </rPr>
      <t>realizados/executados</t>
    </r>
    <r>
      <rPr>
        <sz val="11"/>
        <rFont val="Calibri"/>
        <family val="2"/>
        <scheme val="minor"/>
      </rPr>
      <t xml:space="preserve">  e que se encaixe na regra mencionada. </t>
    </r>
    <r>
      <rPr>
        <i/>
        <sz val="11"/>
        <rFont val="Calibri"/>
        <family val="2"/>
        <scheme val="minor"/>
      </rPr>
      <t xml:space="preserve">Exemplo: Chamados executados por força-tarefa (exercício sem planejamento no ciclo). </t>
    </r>
  </si>
  <si>
    <r>
      <t xml:space="preserve">Backlog Inicial: </t>
    </r>
    <r>
      <rPr>
        <sz val="11"/>
        <color theme="1"/>
        <rFont val="Calibri"/>
        <family val="2"/>
        <scheme val="minor"/>
      </rPr>
      <t xml:space="preserve">Todos os chamados que compunham a fila de chamados “não executados” da equipe no início do planejamento do ciclo subsequente. Deve ser sempre igual ao </t>
    </r>
    <r>
      <rPr>
        <i/>
        <sz val="11"/>
        <color theme="1"/>
        <rFont val="Calibri"/>
        <family val="2"/>
        <scheme val="minor"/>
      </rPr>
      <t xml:space="preserve">Backlog Final </t>
    </r>
    <r>
      <rPr>
        <sz val="11"/>
        <color theme="1"/>
        <rFont val="Calibri"/>
        <family val="2"/>
        <scheme val="minor"/>
      </rPr>
      <t xml:space="preserve">do ciclo anterior ao que estiver em planejamento. </t>
    </r>
  </si>
  <si>
    <r>
      <t xml:space="preserve">Backlog Final: </t>
    </r>
    <r>
      <rPr>
        <sz val="11"/>
        <rFont val="Calibri"/>
        <family val="2"/>
        <scheme val="minor"/>
      </rPr>
      <t xml:space="preserve">Todos os chamados que compunham a fila de chamados “não executados” da equipe no final do ciclo </t>
    </r>
    <r>
      <rPr>
        <i/>
        <sz val="11"/>
        <rFont val="Calibri"/>
        <family val="2"/>
        <scheme val="minor"/>
      </rPr>
      <t>( Backlog Inicial</t>
    </r>
    <r>
      <rPr>
        <sz val="11"/>
        <rFont val="Calibri"/>
        <family val="2"/>
        <scheme val="minor"/>
      </rPr>
      <t xml:space="preserve">  do ciclo </t>
    </r>
    <r>
      <rPr>
        <b/>
        <sz val="11"/>
        <rFont val="Calibri"/>
        <family val="2"/>
        <scheme val="minor"/>
      </rPr>
      <t>+</t>
    </r>
    <r>
      <rPr>
        <sz val="11"/>
        <rFont val="Calibri"/>
        <family val="2"/>
        <scheme val="minor"/>
      </rPr>
      <t xml:space="preserve">  </t>
    </r>
    <r>
      <rPr>
        <i/>
        <sz val="11"/>
        <rFont val="Calibri"/>
        <family val="2"/>
        <scheme val="minor"/>
      </rPr>
      <t xml:space="preserve"> Novos Chamados </t>
    </r>
    <r>
      <rPr>
        <sz val="11"/>
        <rFont val="Calibri"/>
        <family val="2"/>
        <scheme val="minor"/>
      </rPr>
      <t xml:space="preserve">que entraram durante o ciclo </t>
    </r>
    <r>
      <rPr>
        <b/>
        <sz val="11"/>
        <rFont val="Calibri"/>
        <family val="2"/>
        <scheme val="minor"/>
      </rPr>
      <t>-</t>
    </r>
    <r>
      <rPr>
        <sz val="11"/>
        <rFont val="Calibri"/>
        <family val="2"/>
        <scheme val="minor"/>
      </rPr>
      <t xml:space="preserve">  Total de chamados </t>
    </r>
    <r>
      <rPr>
        <i/>
        <sz val="11"/>
        <rFont val="Calibri"/>
        <family val="2"/>
        <scheme val="minor"/>
      </rPr>
      <t>realizados/executados</t>
    </r>
    <r>
      <rPr>
        <sz val="11"/>
        <rFont val="Calibri"/>
        <family val="2"/>
        <scheme val="minor"/>
      </rPr>
      <t xml:space="preserve">  no ciclo, incluindo Planejados, Emergenciais e Não Planejados ), que serão objeto de replanejamento do ciclo subsequente. </t>
    </r>
  </si>
  <si>
    <t>Parâmetros Gerais</t>
  </si>
  <si>
    <t>EQUIPE</t>
  </si>
  <si>
    <t>CICLO ANTERIOR</t>
  </si>
  <si>
    <t>CICLO ATUAL</t>
  </si>
  <si>
    <t>Reunião de Comprometimento e Análise Crítica</t>
  </si>
  <si>
    <r>
      <rPr>
        <b/>
        <sz val="12"/>
        <color theme="1" tint="0.499984740745262"/>
        <rFont val="Calibri"/>
        <family val="2"/>
        <scheme val="minor"/>
      </rPr>
      <t xml:space="preserve">Sem Atividades </t>
    </r>
    <r>
      <rPr>
        <sz val="12"/>
        <color theme="1"/>
        <rFont val="Calibri"/>
        <family val="2"/>
        <scheme val="minor"/>
      </rPr>
      <t xml:space="preserve">                       </t>
    </r>
    <r>
      <rPr>
        <b/>
        <sz val="12"/>
        <color theme="1"/>
        <rFont val="Calibri"/>
        <family val="2"/>
        <scheme val="minor"/>
      </rPr>
      <t>AQ</t>
    </r>
    <r>
      <rPr>
        <sz val="12"/>
        <color theme="1"/>
        <rFont val="Calibri"/>
        <family val="2"/>
        <scheme val="minor"/>
      </rPr>
      <t xml:space="preserve"> - Aquisição                                  </t>
    </r>
    <r>
      <rPr>
        <b/>
        <sz val="12"/>
        <color theme="1"/>
        <rFont val="Calibri"/>
        <family val="2"/>
        <scheme val="minor"/>
      </rPr>
      <t>S</t>
    </r>
    <r>
      <rPr>
        <sz val="12"/>
        <color theme="1"/>
        <rFont val="Calibri"/>
        <family val="2"/>
        <scheme val="minor"/>
      </rPr>
      <t xml:space="preserve"> - Suspenso                                        </t>
    </r>
    <r>
      <rPr>
        <b/>
        <sz val="12"/>
        <color theme="1"/>
        <rFont val="Calibri"/>
        <family val="2"/>
        <scheme val="minor"/>
      </rPr>
      <t xml:space="preserve">   R</t>
    </r>
    <r>
      <rPr>
        <sz val="12"/>
        <color theme="1"/>
        <rFont val="Calibri"/>
        <family val="2"/>
        <scheme val="minor"/>
      </rPr>
      <t xml:space="preserve"> - Atividades Realizadas</t>
    </r>
  </si>
  <si>
    <r>
      <t xml:space="preserve">Com Atividades         </t>
    </r>
    <r>
      <rPr>
        <b/>
        <sz val="12"/>
        <color theme="1"/>
        <rFont val="Calibri"/>
        <family val="2"/>
        <scheme val="minor"/>
      </rPr>
      <t xml:space="preserve">                DS</t>
    </r>
    <r>
      <rPr>
        <sz val="12"/>
        <color theme="1"/>
        <rFont val="Calibri"/>
        <family val="2"/>
        <scheme val="minor"/>
      </rPr>
      <t xml:space="preserve"> - Desenvolvimento                    </t>
    </r>
    <r>
      <rPr>
        <b/>
        <sz val="12"/>
        <color theme="1"/>
        <rFont val="Calibri"/>
        <family val="2"/>
        <scheme val="minor"/>
      </rPr>
      <t>A</t>
    </r>
    <r>
      <rPr>
        <sz val="12"/>
        <color theme="1"/>
        <rFont val="Calibri"/>
        <family val="2"/>
        <scheme val="minor"/>
      </rPr>
      <t xml:space="preserve"> - Em Andamento                               </t>
    </r>
    <r>
      <rPr>
        <b/>
        <sz val="12"/>
        <color theme="1"/>
        <rFont val="Calibri"/>
        <family val="2"/>
        <scheme val="minor"/>
      </rPr>
      <t>P</t>
    </r>
    <r>
      <rPr>
        <sz val="12"/>
        <color theme="1"/>
        <rFont val="Calibri"/>
        <family val="2"/>
        <scheme val="minor"/>
      </rPr>
      <t xml:space="preserve"> - Atividades Previstas</t>
    </r>
  </si>
  <si>
    <r>
      <t xml:space="preserve">PLANEJADOS </t>
    </r>
    <r>
      <rPr>
        <b/>
        <sz val="10"/>
        <color theme="0"/>
        <rFont val="Calibri"/>
        <family val="2"/>
        <scheme val="minor"/>
      </rPr>
      <t>(Próximo Ciclo)</t>
    </r>
  </si>
  <si>
    <t>CÓDIGO PETI</t>
  </si>
  <si>
    <t>Backlog Inicial</t>
  </si>
  <si>
    <t>ANTERIOR</t>
  </si>
  <si>
    <t>ATUAL</t>
  </si>
  <si>
    <t>ORIGEM (Data/Ciclo)</t>
  </si>
  <si>
    <t>TISI-1</t>
  </si>
  <si>
    <t>20110324-20110422</t>
  </si>
  <si>
    <t>20110221-20110318</t>
  </si>
  <si>
    <t>Denis Andrade do Nascimento</t>
  </si>
  <si>
    <t>Coordenador</t>
  </si>
  <si>
    <t>Dione Alves</t>
  </si>
  <si>
    <t>Administrador de Dados</t>
  </si>
  <si>
    <t>Eduardo Arend</t>
  </si>
  <si>
    <t>Analista de BI</t>
  </si>
  <si>
    <t>Gustavo Henrique</t>
  </si>
  <si>
    <t>Administrado de Banco de Dados</t>
  </si>
  <si>
    <t>Jayme Soares</t>
  </si>
  <si>
    <t>Junia Maria</t>
  </si>
  <si>
    <t>Marciel Alves</t>
  </si>
  <si>
    <t>Rozane Montalvão</t>
  </si>
  <si>
    <t>Wislania Pereira dos Santos</t>
  </si>
  <si>
    <t>B2-1.1-01-SD02</t>
  </si>
  <si>
    <t xml:space="preserve">PRTI ME Modelo Corporativo de Dados </t>
  </si>
  <si>
    <t>ME</t>
  </si>
  <si>
    <t xml:space="preserve">PRTI DS BI - Business Inteligence </t>
  </si>
  <si>
    <t>GESTORH</t>
  </si>
  <si>
    <t>AD</t>
  </si>
  <si>
    <t>DBA</t>
  </si>
  <si>
    <t>SISEG</t>
  </si>
  <si>
    <t>NTB Eletronica</t>
  </si>
  <si>
    <t xml:space="preserve">Transparência Pública </t>
  </si>
  <si>
    <t>PROUVI</t>
  </si>
  <si>
    <t>SISMAT</t>
  </si>
  <si>
    <t>SS</t>
  </si>
  <si>
    <t>Outros</t>
  </si>
  <si>
    <t>Entrega do Módulo 3 - Integração de dados climatológicos (INFOMET)</t>
  </si>
  <si>
    <t>Parceria com a TIDD-4 para entrega homologação e entrega dos dados climatológicos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</si>
</sst>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R$ &quot;* #,##0.00_);_(&quot;R$ &quot;* \(#,##0.00\);_(&quot;R$ &quot;* &quot;-&quot;??_);_(@_)"/>
    <numFmt numFmtId="165" formatCode="0.0%"/>
  </numFmts>
  <fonts count="7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9"/>
      <color rgb="FFFF0000"/>
      <name val="Calibri"/>
      <family val="2"/>
    </font>
    <font>
      <b/>
      <sz val="12"/>
      <color rgb="FFFF0000"/>
      <name val="Calibri"/>
      <family val="2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 tint="0.34998626667073579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2"/>
      <color rgb="FF465723"/>
      <name val="Calibri"/>
      <family val="2"/>
    </font>
    <font>
      <b/>
      <sz val="11"/>
      <color rgb="FF323E1A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1"/>
      <color rgb="FFFFFFFF"/>
      <name val="Calibri"/>
      <family val="2"/>
    </font>
    <font>
      <sz val="9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20"/>
      <color theme="1"/>
      <name val="Calibri"/>
      <family val="2"/>
      <scheme val="minor"/>
    </font>
    <font>
      <i/>
      <sz val="24"/>
      <color theme="1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20"/>
      <color theme="1" tint="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0"/>
      <color theme="4" tint="-0.249977111117893"/>
      <name val="Calibri"/>
      <family val="2"/>
      <scheme val="minor"/>
    </font>
    <font>
      <b/>
      <sz val="10"/>
      <color rgb="FFBE2102"/>
      <name val="Calibri"/>
      <family val="2"/>
      <scheme val="minor"/>
    </font>
    <font>
      <b/>
      <sz val="10"/>
      <color rgb="FF470470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sz val="2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0"/>
      <name val="Calibri"/>
      <family val="2"/>
      <scheme val="minor"/>
    </font>
    <font>
      <b/>
      <sz val="24"/>
      <color rgb="FF5F2E05"/>
      <name val="Calibri"/>
      <family val="2"/>
      <scheme val="minor"/>
    </font>
    <font>
      <b/>
      <sz val="24"/>
      <color rgb="FF182A40"/>
      <name val="Calibri"/>
      <family val="2"/>
      <scheme val="minor"/>
    </font>
    <font>
      <b/>
      <sz val="24"/>
      <color rgb="FF700000"/>
      <name val="Calibri"/>
      <family val="2"/>
      <scheme val="minor"/>
    </font>
    <font>
      <b/>
      <sz val="24"/>
      <color rgb="FF31034D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6" tint="-0.499984740745262"/>
      <name val="Calibri"/>
      <family val="2"/>
      <scheme val="minor"/>
    </font>
    <font>
      <b/>
      <sz val="12"/>
      <color theme="1" tint="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3"/>
      <color theme="0"/>
      <name val="Calibri"/>
      <family val="2"/>
    </font>
    <font>
      <b/>
      <sz val="13"/>
      <color rgb="FF493C03"/>
      <name val="Calibri"/>
      <family val="2"/>
    </font>
    <font>
      <b/>
      <sz val="13"/>
      <name val="Calibri"/>
      <family val="2"/>
    </font>
    <font>
      <sz val="12"/>
      <color theme="1" tint="4.9989318521683403E-2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sz val="12"/>
      <color rgb="FF000000"/>
      <name val="Calibri"/>
      <family val="2"/>
    </font>
    <font>
      <sz val="12"/>
      <name val="Calibri"/>
      <family val="2"/>
      <scheme val="minor"/>
    </font>
    <font>
      <b/>
      <sz val="24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8"/>
      <color rgb="FFFF0000"/>
      <name val="Calibri"/>
      <family val="2"/>
      <scheme val="minor"/>
    </font>
    <font>
      <sz val="36"/>
      <color theme="1" tint="0.499984740745262"/>
      <name val="Calibri"/>
      <family val="2"/>
      <scheme val="minor"/>
    </font>
    <font>
      <b/>
      <sz val="36"/>
      <color theme="1" tint="0.499984740745262"/>
      <name val="Calibri"/>
      <family val="2"/>
      <scheme val="minor"/>
    </font>
    <font>
      <b/>
      <sz val="30"/>
      <color theme="1" tint="0.249977111117893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1" tint="0.34998626667073579"/>
      <name val="Calibri"/>
      <family val="2"/>
      <scheme val="minor"/>
    </font>
    <font>
      <sz val="20"/>
      <color theme="1" tint="0.1499984740745262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46572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9DBA5"/>
        <bgColor indexed="64"/>
      </patternFill>
    </fill>
    <fill>
      <patternFill patternType="solid">
        <fgColor rgb="FFFFF5A7"/>
        <bgColor indexed="64"/>
      </patternFill>
    </fill>
    <fill>
      <patternFill patternType="solid">
        <fgColor rgb="FFFFD9D9"/>
        <bgColor indexed="64"/>
      </patternFill>
    </fill>
    <fill>
      <patternFill patternType="solid">
        <fgColor rgb="FFFFBDBD"/>
        <bgColor indexed="64"/>
      </patternFill>
    </fill>
    <fill>
      <patternFill patternType="solid">
        <fgColor rgb="FFFFF081"/>
        <bgColor indexed="64"/>
      </patternFill>
    </fill>
    <fill>
      <patternFill patternType="solid">
        <fgColor rgb="FFB0CA7C"/>
        <bgColor indexed="64"/>
      </patternFill>
    </fill>
    <fill>
      <patternFill patternType="solid">
        <fgColor rgb="FFFFED65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FFEC5D"/>
        <bgColor indexed="64"/>
      </patternFill>
    </fill>
    <fill>
      <patternFill patternType="solid">
        <fgColor rgb="FFD6A3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E210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DCD5"/>
        <bgColor indexed="64"/>
      </patternFill>
    </fill>
    <fill>
      <patternFill patternType="solid">
        <fgColor rgb="FF47047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D9D1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E2AC00"/>
        <bgColor indexed="64"/>
      </patternFill>
    </fill>
    <fill>
      <patternFill patternType="solid">
        <fgColor rgb="FFFFF6B7"/>
        <bgColor indexed="64"/>
      </patternFill>
    </fill>
    <fill>
      <patternFill patternType="solid">
        <fgColor theme="0" tint="-0.14999847407452621"/>
        <bgColor indexed="64"/>
      </patternFill>
    </fill>
  </fills>
  <borders count="52">
    <border>
      <left/>
      <right/>
      <top/>
      <bottom/>
      <diagonal/>
    </border>
    <border>
      <left/>
      <right/>
      <top style="thin">
        <color rgb="FFFFFFFF"/>
      </top>
      <bottom/>
      <diagonal/>
    </border>
    <border>
      <left/>
      <right/>
      <top/>
      <bottom style="thin">
        <color rgb="FFFFFFFF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thin">
        <color theme="6" tint="-0.249977111117893"/>
      </bottom>
      <diagonal/>
    </border>
    <border>
      <left/>
      <right/>
      <top style="thin">
        <color theme="6" tint="-0.249977111117893"/>
      </top>
      <bottom/>
      <diagonal/>
    </border>
    <border>
      <left/>
      <right/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rgb="FFFFFFFF"/>
      </top>
      <bottom style="thin">
        <color theme="0"/>
      </bottom>
      <diagonal/>
    </border>
    <border>
      <left style="thin">
        <color theme="0"/>
      </left>
      <right/>
      <top style="thin">
        <color rgb="FFFFFFFF"/>
      </top>
      <bottom/>
      <diagonal/>
    </border>
    <border>
      <left style="thin">
        <color theme="0"/>
      </left>
      <right/>
      <top style="thin">
        <color rgb="FFFFFFFF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FFFFFF"/>
      </top>
      <bottom/>
      <diagonal/>
    </border>
    <border>
      <left style="thin">
        <color theme="0"/>
      </left>
      <right/>
      <top/>
      <bottom style="thin">
        <color theme="6" tint="-0.249977111117893"/>
      </bottom>
      <diagonal/>
    </border>
    <border>
      <left/>
      <right style="thin">
        <color theme="0"/>
      </right>
      <top/>
      <bottom style="thin">
        <color theme="6" tint="-0.249977111117893"/>
      </bottom>
      <diagonal/>
    </border>
    <border>
      <left/>
      <right/>
      <top style="thin">
        <color theme="0"/>
      </top>
      <bottom style="thin">
        <color theme="6" tint="-0.249977111117893"/>
      </bottom>
      <diagonal/>
    </border>
    <border>
      <left style="medium">
        <color rgb="FFF2F2F2"/>
      </left>
      <right/>
      <top/>
      <bottom/>
      <diagonal/>
    </border>
    <border>
      <left/>
      <right style="thin">
        <color theme="0"/>
      </right>
      <top style="thin">
        <color rgb="FFFFFFFF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FFFFFF"/>
      </top>
      <bottom style="thin">
        <color theme="0"/>
      </bottom>
      <diagonal/>
    </border>
    <border>
      <left style="thin">
        <color theme="0"/>
      </left>
      <right/>
      <top style="thin">
        <color theme="6" tint="-0.249977111117893"/>
      </top>
      <bottom style="thin">
        <color theme="6" tint="-0.249977111117893"/>
      </bottom>
      <diagonal/>
    </border>
    <border>
      <left/>
      <right style="thin">
        <color theme="0"/>
      </right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0"/>
      </left>
      <right/>
      <top/>
      <bottom style="thin">
        <color theme="9" tint="-0.249977111117893"/>
      </bottom>
      <diagonal/>
    </border>
    <border>
      <left/>
      <right/>
      <top/>
      <bottom style="thin">
        <color theme="9" tint="-0.249977111117893"/>
      </bottom>
      <diagonal/>
    </border>
    <border>
      <left/>
      <right style="thin">
        <color theme="0"/>
      </right>
      <top/>
      <bottom style="thin">
        <color theme="9" tint="-0.249977111117893"/>
      </bottom>
      <diagonal/>
    </border>
    <border>
      <left style="thin">
        <color theme="0"/>
      </left>
      <right style="thin">
        <color theme="0"/>
      </right>
      <top/>
      <bottom style="thin">
        <color theme="9" tint="-0.249977111117893"/>
      </bottom>
      <diagonal/>
    </border>
    <border>
      <left style="thin">
        <color theme="0"/>
      </left>
      <right/>
      <top/>
      <bottom style="thin">
        <color theme="4" tint="-0.249977111117893"/>
      </bottom>
      <diagonal/>
    </border>
    <border>
      <left style="thin">
        <color theme="0"/>
      </left>
      <right style="thin">
        <color theme="0"/>
      </right>
      <top/>
      <bottom style="thin">
        <color theme="4" tint="-0.249977111117893"/>
      </bottom>
      <diagonal/>
    </border>
    <border>
      <left/>
      <right style="thin">
        <color theme="0"/>
      </right>
      <top/>
      <bottom style="thin">
        <color theme="4" tint="-0.249977111117893"/>
      </bottom>
      <diagonal/>
    </border>
    <border>
      <left/>
      <right/>
      <top/>
      <bottom style="thin">
        <color theme="4" tint="-0.249977111117893"/>
      </bottom>
      <diagonal/>
    </border>
    <border>
      <left style="thin">
        <color theme="0"/>
      </left>
      <right/>
      <top/>
      <bottom style="thin">
        <color rgb="FFBE2102"/>
      </bottom>
      <diagonal/>
    </border>
    <border>
      <left style="thin">
        <color theme="0"/>
      </left>
      <right style="thin">
        <color theme="0"/>
      </right>
      <top/>
      <bottom style="thin">
        <color rgb="FFBE2102"/>
      </bottom>
      <diagonal/>
    </border>
    <border>
      <left/>
      <right style="thin">
        <color theme="0"/>
      </right>
      <top/>
      <bottom style="thin">
        <color rgb="FFBE2102"/>
      </bottom>
      <diagonal/>
    </border>
    <border>
      <left/>
      <right/>
      <top/>
      <bottom style="thin">
        <color rgb="FFBE2102"/>
      </bottom>
      <diagonal/>
    </border>
    <border>
      <left style="thin">
        <color theme="0"/>
      </left>
      <right/>
      <top/>
      <bottom style="thin">
        <color rgb="FF470470"/>
      </bottom>
      <diagonal/>
    </border>
    <border>
      <left style="thin">
        <color theme="0"/>
      </left>
      <right style="thin">
        <color theme="0"/>
      </right>
      <top/>
      <bottom style="thin">
        <color rgb="FF470470"/>
      </bottom>
      <diagonal/>
    </border>
    <border>
      <left/>
      <right style="thin">
        <color theme="0"/>
      </right>
      <top/>
      <bottom style="thin">
        <color rgb="FF470470"/>
      </bottom>
      <diagonal/>
    </border>
    <border>
      <left/>
      <right/>
      <top/>
      <bottom style="thin">
        <color rgb="FF470470"/>
      </bottom>
      <diagonal/>
    </border>
    <border>
      <left style="thin">
        <color theme="0"/>
      </left>
      <right/>
      <top style="thin">
        <color theme="0"/>
      </top>
      <bottom style="thin">
        <color theme="6" tint="-0.249977111117893"/>
      </bottom>
      <diagonal/>
    </border>
    <border>
      <left/>
      <right/>
      <top style="thin">
        <color theme="0"/>
      </top>
      <bottom style="dotted">
        <color theme="6" tint="-0.249977111117893"/>
      </bottom>
      <diagonal/>
    </border>
    <border>
      <left/>
      <right/>
      <top style="thin">
        <color theme="6" tint="-0.249977111117893"/>
      </top>
      <bottom style="dotted">
        <color theme="6" tint="-0.249977111117893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1" fillId="0" borderId="0" applyNumberFormat="0" applyFill="0" applyBorder="0" applyAlignment="0" applyProtection="0"/>
  </cellStyleXfs>
  <cellXfs count="376">
    <xf numFmtId="0" fontId="0" fillId="0" borderId="0" xfId="0"/>
    <xf numFmtId="0" fontId="8" fillId="12" borderId="5" xfId="0" applyFont="1" applyFill="1" applyBorder="1" applyAlignment="1" applyProtection="1">
      <alignment horizontal="center" vertical="center" wrapText="1"/>
    </xf>
    <xf numFmtId="0" fontId="8" fillId="13" borderId="3" xfId="0" applyFont="1" applyFill="1" applyBorder="1" applyAlignment="1" applyProtection="1">
      <alignment horizontal="center" vertical="center" wrapText="1"/>
    </xf>
    <xf numFmtId="0" fontId="8" fillId="13" borderId="5" xfId="0" applyFont="1" applyFill="1" applyBorder="1" applyAlignment="1" applyProtection="1">
      <alignment horizontal="center" vertical="center" wrapText="1"/>
    </xf>
    <xf numFmtId="0" fontId="8" fillId="11" borderId="5" xfId="0" applyFont="1" applyFill="1" applyBorder="1" applyAlignment="1" applyProtection="1">
      <alignment horizontal="center" vertical="center" wrapText="1"/>
    </xf>
    <xf numFmtId="0" fontId="8" fillId="11" borderId="3" xfId="0" applyFont="1" applyFill="1" applyBorder="1" applyAlignment="1" applyProtection="1">
      <alignment horizontal="center" vertical="center" wrapText="1"/>
    </xf>
    <xf numFmtId="0" fontId="15" fillId="5" borderId="10" xfId="0" applyFont="1" applyFill="1" applyBorder="1" applyAlignment="1" applyProtection="1">
      <alignment vertical="center" wrapText="1" readingOrder="1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vertical="center"/>
    </xf>
    <xf numFmtId="0" fontId="0" fillId="0" borderId="0" xfId="0" applyProtection="1"/>
    <xf numFmtId="0" fontId="10" fillId="0" borderId="0" xfId="0" applyFont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8" fillId="6" borderId="0" xfId="0" applyFont="1" applyFill="1" applyAlignment="1" applyProtection="1">
      <alignment horizontal="center" vertical="center"/>
    </xf>
    <xf numFmtId="0" fontId="8" fillId="6" borderId="5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10" fillId="0" borderId="0" xfId="0" applyFont="1" applyAlignment="1" applyProtection="1">
      <alignment vertical="center" wrapText="1"/>
    </xf>
    <xf numFmtId="0" fontId="2" fillId="0" borderId="0" xfId="0" applyFont="1" applyBorder="1" applyAlignment="1" applyProtection="1">
      <alignment vertical="center" wrapText="1"/>
    </xf>
    <xf numFmtId="0" fontId="0" fillId="19" borderId="25" xfId="0" applyFill="1" applyBorder="1" applyAlignment="1" applyProtection="1">
      <alignment horizontal="center" vertical="center"/>
    </xf>
    <xf numFmtId="0" fontId="0" fillId="21" borderId="10" xfId="0" applyFill="1" applyBorder="1" applyAlignment="1" applyProtection="1">
      <alignment horizontal="center" vertical="center"/>
    </xf>
    <xf numFmtId="0" fontId="0" fillId="22" borderId="10" xfId="0" applyFill="1" applyBorder="1" applyAlignment="1" applyProtection="1">
      <alignment horizontal="center" vertical="center"/>
    </xf>
    <xf numFmtId="9" fontId="0" fillId="4" borderId="25" xfId="1" applyFont="1" applyFill="1" applyBorder="1" applyAlignment="1" applyProtection="1">
      <alignment horizontal="center" vertical="center"/>
    </xf>
    <xf numFmtId="9" fontId="0" fillId="15" borderId="10" xfId="1" applyFont="1" applyFill="1" applyBorder="1" applyAlignment="1" applyProtection="1">
      <alignment horizontal="center" vertical="center"/>
    </xf>
    <xf numFmtId="9" fontId="0" fillId="16" borderId="10" xfId="1" applyFont="1" applyFill="1" applyBorder="1" applyAlignment="1" applyProtection="1">
      <alignment horizontal="center" vertical="center"/>
    </xf>
    <xf numFmtId="0" fontId="9" fillId="0" borderId="8" xfId="0" applyFont="1" applyBorder="1" applyAlignment="1" applyProtection="1">
      <alignment horizontal="center" vertical="center"/>
    </xf>
    <xf numFmtId="0" fontId="9" fillId="2" borderId="10" xfId="0" applyFont="1" applyFill="1" applyBorder="1" applyAlignment="1" applyProtection="1">
      <alignment horizontal="center" vertical="center"/>
    </xf>
    <xf numFmtId="9" fontId="9" fillId="0" borderId="8" xfId="1" applyFont="1" applyBorder="1" applyAlignment="1" applyProtection="1">
      <alignment horizontal="center" vertical="center"/>
    </xf>
    <xf numFmtId="0" fontId="0" fillId="7" borderId="8" xfId="0" applyFill="1" applyBorder="1" applyAlignment="1" applyProtection="1">
      <alignment horizontal="center" vertical="center"/>
    </xf>
    <xf numFmtId="1" fontId="0" fillId="4" borderId="8" xfId="0" applyNumberFormat="1" applyFill="1" applyBorder="1" applyAlignment="1" applyProtection="1">
      <alignment horizontal="center" vertical="center"/>
    </xf>
    <xf numFmtId="1" fontId="0" fillId="19" borderId="8" xfId="0" applyNumberFormat="1" applyFill="1" applyBorder="1" applyAlignment="1" applyProtection="1">
      <alignment horizontal="center" vertical="center"/>
    </xf>
    <xf numFmtId="9" fontId="0" fillId="7" borderId="8" xfId="1" applyFont="1" applyFill="1" applyBorder="1" applyAlignment="1" applyProtection="1">
      <alignment horizontal="center" vertical="center"/>
    </xf>
    <xf numFmtId="1" fontId="0" fillId="15" borderId="10" xfId="0" applyNumberFormat="1" applyFill="1" applyBorder="1" applyAlignment="1" applyProtection="1">
      <alignment horizontal="center" vertical="center"/>
    </xf>
    <xf numFmtId="1" fontId="0" fillId="18" borderId="10" xfId="0" applyNumberFormat="1" applyFill="1" applyBorder="1" applyAlignment="1" applyProtection="1">
      <alignment horizontal="center" vertical="center"/>
    </xf>
    <xf numFmtId="0" fontId="0" fillId="20" borderId="10" xfId="0" applyFill="1" applyBorder="1" applyAlignment="1" applyProtection="1">
      <alignment horizontal="center" vertical="center"/>
    </xf>
    <xf numFmtId="1" fontId="0" fillId="16" borderId="10" xfId="0" applyNumberFormat="1" applyFill="1" applyBorder="1" applyAlignment="1" applyProtection="1">
      <alignment horizontal="center" vertical="center"/>
    </xf>
    <xf numFmtId="1" fontId="0" fillId="17" borderId="10" xfId="0" applyNumberFormat="1" applyFill="1" applyBorder="1" applyAlignment="1" applyProtection="1">
      <alignment horizontal="center" vertical="center"/>
    </xf>
    <xf numFmtId="1" fontId="9" fillId="0" borderId="8" xfId="0" applyNumberFormat="1" applyFont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0" xfId="0" applyAlignment="1" applyProtection="1">
      <alignment horizontal="center"/>
    </xf>
    <xf numFmtId="0" fontId="3" fillId="0" borderId="0" xfId="0" applyFont="1" applyAlignment="1" applyProtection="1">
      <alignment vertical="center" wrapText="1"/>
    </xf>
    <xf numFmtId="0" fontId="16" fillId="5" borderId="24" xfId="0" applyFont="1" applyFill="1" applyBorder="1" applyAlignment="1" applyProtection="1">
      <alignment vertical="center"/>
    </xf>
    <xf numFmtId="0" fontId="16" fillId="5" borderId="8" xfId="0" applyFont="1" applyFill="1" applyBorder="1" applyAlignment="1" applyProtection="1">
      <alignment vertical="center"/>
    </xf>
    <xf numFmtId="0" fontId="8" fillId="23" borderId="5" xfId="0" applyFont="1" applyFill="1" applyBorder="1" applyAlignment="1" applyProtection="1">
      <alignment horizontal="center" vertical="center" wrapText="1"/>
    </xf>
    <xf numFmtId="0" fontId="8" fillId="6" borderId="30" xfId="0" applyFont="1" applyFill="1" applyBorder="1" applyAlignment="1" applyProtection="1">
      <alignment horizontal="center" vertical="center" wrapText="1"/>
    </xf>
    <xf numFmtId="0" fontId="21" fillId="2" borderId="31" xfId="0" applyFont="1" applyFill="1" applyBorder="1" applyAlignment="1" applyProtection="1">
      <alignment horizontal="left" vertical="center"/>
    </xf>
    <xf numFmtId="1" fontId="21" fillId="2" borderId="32" xfId="0" applyNumberFormat="1" applyFont="1" applyFill="1" applyBorder="1" applyAlignment="1" applyProtection="1">
      <alignment horizontal="center" vertical="center" wrapText="1"/>
    </xf>
    <xf numFmtId="1" fontId="23" fillId="2" borderId="32" xfId="0" applyNumberFormat="1" applyFont="1" applyFill="1" applyBorder="1" applyAlignment="1" applyProtection="1">
      <alignment horizontal="center" vertical="center" wrapText="1"/>
    </xf>
    <xf numFmtId="0" fontId="27" fillId="2" borderId="10" xfId="0" applyFont="1" applyFill="1" applyBorder="1" applyAlignment="1" applyProtection="1">
      <alignment horizontal="center" vertical="center"/>
    </xf>
    <xf numFmtId="9" fontId="8" fillId="6" borderId="15" xfId="1" applyFont="1" applyFill="1" applyBorder="1" applyAlignment="1" applyProtection="1">
      <alignment horizontal="center" vertical="center"/>
    </xf>
    <xf numFmtId="0" fontId="8" fillId="34" borderId="11" xfId="0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vertical="center"/>
    </xf>
    <xf numFmtId="0" fontId="8" fillId="28" borderId="5" xfId="0" applyFont="1" applyFill="1" applyBorder="1" applyAlignment="1" applyProtection="1">
      <alignment horizontal="center" vertical="center"/>
    </xf>
    <xf numFmtId="0" fontId="8" fillId="29" borderId="5" xfId="0" applyFont="1" applyFill="1" applyBorder="1" applyAlignment="1" applyProtection="1">
      <alignment horizontal="center" vertical="center"/>
    </xf>
    <xf numFmtId="0" fontId="8" fillId="31" borderId="5" xfId="0" applyFont="1" applyFill="1" applyBorder="1" applyAlignment="1" applyProtection="1">
      <alignment horizontal="center" vertical="center"/>
    </xf>
    <xf numFmtId="0" fontId="34" fillId="25" borderId="8" xfId="0" applyFont="1" applyFill="1" applyBorder="1" applyAlignment="1" applyProtection="1">
      <alignment horizontal="center" vertical="center"/>
      <protection locked="0"/>
    </xf>
    <xf numFmtId="0" fontId="34" fillId="30" borderId="8" xfId="0" applyFont="1" applyFill="1" applyBorder="1" applyAlignment="1" applyProtection="1">
      <alignment horizontal="center" vertical="center"/>
      <protection locked="0"/>
    </xf>
    <xf numFmtId="0" fontId="34" fillId="37" borderId="8" xfId="0" applyFont="1" applyFill="1" applyBorder="1" applyAlignment="1" applyProtection="1">
      <alignment horizontal="center" vertical="center"/>
      <protection locked="0"/>
    </xf>
    <xf numFmtId="0" fontId="34" fillId="32" borderId="8" xfId="0" applyFont="1" applyFill="1" applyBorder="1" applyAlignment="1" applyProtection="1">
      <alignment horizontal="center" vertical="center"/>
      <protection locked="0"/>
    </xf>
    <xf numFmtId="0" fontId="34" fillId="25" borderId="10" xfId="0" applyFont="1" applyFill="1" applyBorder="1" applyAlignment="1" applyProtection="1">
      <alignment horizontal="center" vertical="center"/>
      <protection locked="0"/>
    </xf>
    <xf numFmtId="0" fontId="34" fillId="30" borderId="10" xfId="0" applyFont="1" applyFill="1" applyBorder="1" applyAlignment="1" applyProtection="1">
      <alignment horizontal="center" vertical="center"/>
      <protection locked="0"/>
    </xf>
    <xf numFmtId="0" fontId="34" fillId="37" borderId="10" xfId="0" applyFont="1" applyFill="1" applyBorder="1" applyAlignment="1" applyProtection="1">
      <alignment horizontal="center" vertical="center"/>
      <protection locked="0"/>
    </xf>
    <xf numFmtId="0" fontId="34" fillId="32" borderId="10" xfId="0" applyFont="1" applyFill="1" applyBorder="1" applyAlignment="1" applyProtection="1">
      <alignment horizontal="center" vertical="center"/>
      <protection locked="0"/>
    </xf>
    <xf numFmtId="9" fontId="38" fillId="24" borderId="10" xfId="1" applyFont="1" applyFill="1" applyBorder="1" applyAlignment="1" applyProtection="1">
      <alignment horizontal="center" vertical="center"/>
    </xf>
    <xf numFmtId="9" fontId="39" fillId="38" borderId="10" xfId="1" applyFont="1" applyFill="1" applyBorder="1" applyAlignment="1" applyProtection="1">
      <alignment horizontal="center" vertical="center"/>
    </xf>
    <xf numFmtId="0" fontId="36" fillId="2" borderId="10" xfId="0" applyFont="1" applyFill="1" applyBorder="1" applyAlignment="1" applyProtection="1">
      <alignment horizontal="center" vertical="center"/>
    </xf>
    <xf numFmtId="9" fontId="37" fillId="27" borderId="10" xfId="1" applyFont="1" applyFill="1" applyBorder="1" applyAlignment="1" applyProtection="1">
      <alignment horizontal="center" vertical="center"/>
    </xf>
    <xf numFmtId="9" fontId="40" fillId="36" borderId="8" xfId="1" applyFont="1" applyFill="1" applyBorder="1" applyAlignment="1" applyProtection="1">
      <alignment horizontal="center" vertical="center"/>
    </xf>
    <xf numFmtId="9" fontId="26" fillId="35" borderId="8" xfId="1" applyFont="1" applyFill="1" applyBorder="1" applyAlignment="1" applyProtection="1">
      <alignment horizontal="center" vertical="center"/>
    </xf>
    <xf numFmtId="0" fontId="36" fillId="0" borderId="49" xfId="0" applyFont="1" applyBorder="1" applyAlignment="1" applyProtection="1">
      <alignment horizontal="center" vertical="center"/>
    </xf>
    <xf numFmtId="0" fontId="0" fillId="0" borderId="0" xfId="0" applyAlignment="1" applyProtection="1">
      <alignment vertical="center" wrapText="1"/>
    </xf>
    <xf numFmtId="0" fontId="0" fillId="2" borderId="25" xfId="0" applyFill="1" applyBorder="1" applyAlignment="1" applyProtection="1">
      <alignment vertical="center"/>
    </xf>
    <xf numFmtId="0" fontId="0" fillId="2" borderId="10" xfId="0" applyFill="1" applyBorder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11" fillId="15" borderId="10" xfId="0" applyFont="1" applyFill="1" applyBorder="1" applyAlignment="1" applyProtection="1">
      <alignment horizontal="center" vertical="center"/>
    </xf>
    <xf numFmtId="1" fontId="22" fillId="2" borderId="10" xfId="0" applyNumberFormat="1" applyFont="1" applyFill="1" applyBorder="1" applyAlignment="1" applyProtection="1">
      <alignment horizontal="center" vertical="center" wrapText="1"/>
      <protection locked="0"/>
    </xf>
    <xf numFmtId="0" fontId="29" fillId="4" borderId="0" xfId="0" applyFont="1" applyFill="1" applyBorder="1" applyAlignment="1" applyProtection="1">
      <alignment vertical="center" readingOrder="1"/>
    </xf>
    <xf numFmtId="0" fontId="41" fillId="0" borderId="6" xfId="0" applyFont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 vertical="center"/>
      <protection locked="0"/>
    </xf>
    <xf numFmtId="0" fontId="41" fillId="7" borderId="0" xfId="0" applyFont="1" applyFill="1" applyAlignment="1" applyProtection="1">
      <alignment horizontal="left" vertical="center"/>
      <protection locked="0"/>
    </xf>
    <xf numFmtId="0" fontId="41" fillId="7" borderId="8" xfId="0" applyFont="1" applyFill="1" applyBorder="1" applyAlignment="1" applyProtection="1">
      <alignment horizontal="left" vertical="center"/>
      <protection locked="0"/>
    </xf>
    <xf numFmtId="0" fontId="41" fillId="0" borderId="0" xfId="0" applyFont="1" applyAlignment="1" applyProtection="1">
      <alignment horizontal="center" vertical="center"/>
    </xf>
    <xf numFmtId="0" fontId="45" fillId="7" borderId="0" xfId="0" applyFont="1" applyFill="1" applyAlignment="1" applyProtection="1">
      <alignment horizontal="left" vertical="center"/>
      <protection locked="0"/>
    </xf>
    <xf numFmtId="0" fontId="45" fillId="7" borderId="0" xfId="0" applyFont="1" applyFill="1" applyAlignment="1" applyProtection="1">
      <alignment horizontal="center" vertical="center"/>
      <protection locked="0"/>
    </xf>
    <xf numFmtId="0" fontId="41" fillId="0" borderId="17" xfId="0" applyFont="1" applyBorder="1" applyAlignment="1" applyProtection="1">
      <alignment horizontal="center" vertical="center"/>
      <protection locked="0"/>
    </xf>
    <xf numFmtId="0" fontId="41" fillId="0" borderId="17" xfId="0" applyFont="1" applyBorder="1" applyAlignment="1" applyProtection="1">
      <alignment horizontal="left" vertical="center"/>
      <protection locked="0"/>
    </xf>
    <xf numFmtId="9" fontId="41" fillId="0" borderId="18" xfId="1" applyFont="1" applyBorder="1" applyAlignment="1" applyProtection="1">
      <alignment horizontal="center" vertical="center" wrapText="1"/>
      <protection locked="0"/>
    </xf>
    <xf numFmtId="0" fontId="41" fillId="7" borderId="11" xfId="0" applyFont="1" applyFill="1" applyBorder="1" applyAlignment="1" applyProtection="1">
      <alignment horizontal="center" vertical="center"/>
      <protection locked="0"/>
    </xf>
    <xf numFmtId="0" fontId="41" fillId="7" borderId="14" xfId="0" applyFont="1" applyFill="1" applyBorder="1" applyAlignment="1" applyProtection="1">
      <alignment horizontal="left" vertical="center"/>
      <protection locked="0"/>
    </xf>
    <xf numFmtId="9" fontId="41" fillId="7" borderId="14" xfId="1" applyFont="1" applyFill="1" applyBorder="1" applyAlignment="1" applyProtection="1">
      <alignment horizontal="center" vertical="center" wrapText="1"/>
      <protection locked="0"/>
    </xf>
    <xf numFmtId="0" fontId="41" fillId="0" borderId="0" xfId="0" applyFont="1" applyBorder="1" applyAlignment="1" applyProtection="1">
      <alignment horizontal="left" vertical="center"/>
      <protection locked="0"/>
    </xf>
    <xf numFmtId="9" fontId="41" fillId="0" borderId="0" xfId="1" applyFont="1" applyBorder="1" applyAlignment="1" applyProtection="1">
      <alignment horizontal="center" vertical="center" wrapText="1"/>
      <protection locked="0"/>
    </xf>
    <xf numFmtId="0" fontId="41" fillId="7" borderId="13" xfId="0" applyFont="1" applyFill="1" applyBorder="1" applyAlignment="1" applyProtection="1">
      <alignment horizontal="center" vertical="center"/>
      <protection locked="0"/>
    </xf>
    <xf numFmtId="0" fontId="41" fillId="7" borderId="15" xfId="0" applyFont="1" applyFill="1" applyBorder="1" applyAlignment="1" applyProtection="1">
      <alignment horizontal="left" vertical="center"/>
      <protection locked="0"/>
    </xf>
    <xf numFmtId="9" fontId="41" fillId="7" borderId="15" xfId="1" applyFont="1" applyFill="1" applyBorder="1" applyAlignment="1" applyProtection="1">
      <alignment horizontal="center" vertical="center" wrapText="1"/>
      <protection locked="0"/>
    </xf>
    <xf numFmtId="0" fontId="41" fillId="7" borderId="16" xfId="0" applyFont="1" applyFill="1" applyBorder="1" applyAlignment="1" applyProtection="1">
      <alignment horizontal="left" vertical="center"/>
      <protection locked="0"/>
    </xf>
    <xf numFmtId="0" fontId="41" fillId="0" borderId="13" xfId="0" applyFont="1" applyBorder="1" applyAlignment="1" applyProtection="1">
      <alignment horizontal="center" vertical="center"/>
      <protection locked="0"/>
    </xf>
    <xf numFmtId="0" fontId="41" fillId="0" borderId="16" xfId="0" applyFont="1" applyBorder="1" applyAlignment="1" applyProtection="1">
      <alignment horizontal="center" vertical="center"/>
      <protection locked="0"/>
    </xf>
    <xf numFmtId="0" fontId="41" fillId="0" borderId="16" xfId="0" applyFont="1" applyBorder="1" applyAlignment="1" applyProtection="1">
      <alignment horizontal="left" vertical="center"/>
      <protection locked="0"/>
    </xf>
    <xf numFmtId="0" fontId="41" fillId="7" borderId="36" xfId="0" applyFont="1" applyFill="1" applyBorder="1" applyAlignment="1" applyProtection="1">
      <alignment horizontal="center" vertical="center"/>
      <protection locked="0"/>
    </xf>
    <xf numFmtId="0" fontId="41" fillId="7" borderId="35" xfId="0" applyFont="1" applyFill="1" applyBorder="1" applyAlignment="1" applyProtection="1">
      <alignment horizontal="left" vertical="center"/>
      <protection locked="0"/>
    </xf>
    <xf numFmtId="9" fontId="41" fillId="7" borderId="33" xfId="1" applyFont="1" applyFill="1" applyBorder="1" applyAlignment="1" applyProtection="1">
      <alignment horizontal="center" vertical="center" wrapText="1"/>
      <protection locked="0"/>
    </xf>
    <xf numFmtId="0" fontId="41" fillId="7" borderId="38" xfId="0" applyFont="1" applyFill="1" applyBorder="1" applyAlignment="1" applyProtection="1">
      <alignment horizontal="center" vertical="center"/>
      <protection locked="0"/>
    </xf>
    <xf numFmtId="0" fontId="41" fillId="7" borderId="39" xfId="0" applyFont="1" applyFill="1" applyBorder="1" applyAlignment="1" applyProtection="1">
      <alignment horizontal="left" vertical="center"/>
      <protection locked="0"/>
    </xf>
    <xf numFmtId="9" fontId="41" fillId="7" borderId="37" xfId="1" applyFont="1" applyFill="1" applyBorder="1" applyAlignment="1" applyProtection="1">
      <alignment horizontal="center" vertical="center" wrapText="1"/>
      <protection locked="0"/>
    </xf>
    <xf numFmtId="0" fontId="41" fillId="7" borderId="42" xfId="0" applyFont="1" applyFill="1" applyBorder="1" applyAlignment="1" applyProtection="1">
      <alignment horizontal="center" vertical="center"/>
      <protection locked="0"/>
    </xf>
    <xf numFmtId="0" fontId="41" fillId="7" borderId="43" xfId="0" applyFont="1" applyFill="1" applyBorder="1" applyAlignment="1" applyProtection="1">
      <alignment horizontal="left" vertical="center"/>
      <protection locked="0"/>
    </xf>
    <xf numFmtId="9" fontId="41" fillId="7" borderId="41" xfId="1" applyFont="1" applyFill="1" applyBorder="1" applyAlignment="1" applyProtection="1">
      <alignment horizontal="center" vertical="center" wrapText="1"/>
      <protection locked="0"/>
    </xf>
    <xf numFmtId="0" fontId="41" fillId="7" borderId="46" xfId="0" applyFont="1" applyFill="1" applyBorder="1" applyAlignment="1" applyProtection="1">
      <alignment horizontal="center" vertical="center"/>
      <protection locked="0"/>
    </xf>
    <xf numFmtId="0" fontId="41" fillId="7" borderId="47" xfId="0" applyFont="1" applyFill="1" applyBorder="1" applyAlignment="1" applyProtection="1">
      <alignment horizontal="left" vertical="center"/>
      <protection locked="0"/>
    </xf>
    <xf numFmtId="9" fontId="41" fillId="7" borderId="45" xfId="1" applyFont="1" applyFill="1" applyBorder="1" applyAlignment="1" applyProtection="1">
      <alignment horizontal="center" vertical="center" wrapText="1"/>
      <protection locked="0"/>
    </xf>
    <xf numFmtId="0" fontId="41" fillId="0" borderId="0" xfId="0" applyFont="1" applyAlignment="1" applyProtection="1">
      <alignment vertical="center"/>
      <protection locked="0"/>
    </xf>
    <xf numFmtId="0" fontId="41" fillId="7" borderId="0" xfId="0" applyFont="1" applyFill="1" applyAlignment="1" applyProtection="1">
      <alignment vertical="center"/>
      <protection locked="0"/>
    </xf>
    <xf numFmtId="0" fontId="41" fillId="2" borderId="0" xfId="0" applyFont="1" applyFill="1" applyAlignment="1" applyProtection="1">
      <alignment vertical="center"/>
      <protection locked="0"/>
    </xf>
    <xf numFmtId="0" fontId="41" fillId="7" borderId="8" xfId="0" applyFont="1" applyFill="1" applyBorder="1" applyAlignment="1" applyProtection="1">
      <alignment vertical="center"/>
      <protection locked="0"/>
    </xf>
    <xf numFmtId="0" fontId="41" fillId="0" borderId="50" xfId="0" applyFont="1" applyBorder="1" applyAlignment="1" applyProtection="1">
      <alignment vertical="center" wrapText="1"/>
      <protection locked="0"/>
    </xf>
    <xf numFmtId="0" fontId="41" fillId="4" borderId="50" xfId="0" applyFont="1" applyFill="1" applyBorder="1" applyAlignment="1" applyProtection="1">
      <alignment horizontal="center" vertical="center" wrapText="1"/>
      <protection locked="0"/>
    </xf>
    <xf numFmtId="0" fontId="41" fillId="14" borderId="50" xfId="0" applyFont="1" applyFill="1" applyBorder="1" applyAlignment="1" applyProtection="1">
      <alignment horizontal="center" vertical="center" wrapText="1"/>
      <protection locked="0"/>
    </xf>
    <xf numFmtId="0" fontId="41" fillId="16" borderId="50" xfId="0" applyFont="1" applyFill="1" applyBorder="1" applyAlignment="1" applyProtection="1">
      <alignment horizontal="center" vertical="center" wrapText="1"/>
      <protection locked="0"/>
    </xf>
    <xf numFmtId="0" fontId="41" fillId="17" borderId="50" xfId="0" applyFont="1" applyFill="1" applyBorder="1" applyAlignment="1" applyProtection="1">
      <alignment horizontal="center" vertical="center" wrapText="1"/>
      <protection locked="0"/>
    </xf>
    <xf numFmtId="0" fontId="41" fillId="15" borderId="50" xfId="0" applyFont="1" applyFill="1" applyBorder="1" applyAlignment="1" applyProtection="1">
      <alignment horizontal="center" vertical="center" wrapText="1"/>
      <protection locked="0"/>
    </xf>
    <xf numFmtId="0" fontId="41" fillId="8" borderId="50" xfId="0" applyFont="1" applyFill="1" applyBorder="1" applyAlignment="1" applyProtection="1">
      <alignment horizontal="center" vertical="center" wrapText="1"/>
    </xf>
    <xf numFmtId="0" fontId="41" fillId="9" borderId="50" xfId="0" applyFont="1" applyFill="1" applyBorder="1" applyAlignment="1" applyProtection="1">
      <alignment horizontal="center" vertical="center" wrapText="1"/>
    </xf>
    <xf numFmtId="0" fontId="41" fillId="10" borderId="50" xfId="0" applyFont="1" applyFill="1" applyBorder="1" applyAlignment="1" applyProtection="1">
      <alignment horizontal="center" vertical="center" wrapText="1"/>
    </xf>
    <xf numFmtId="0" fontId="41" fillId="2" borderId="50" xfId="0" applyFont="1" applyFill="1" applyBorder="1" applyAlignment="1" applyProtection="1">
      <alignment horizontal="center" vertical="center" wrapText="1"/>
      <protection locked="0"/>
    </xf>
    <xf numFmtId="0" fontId="41" fillId="4" borderId="8" xfId="0" applyFont="1" applyFill="1" applyBorder="1" applyAlignment="1" applyProtection="1">
      <alignment horizontal="center" vertical="center" wrapText="1"/>
      <protection locked="0"/>
    </xf>
    <xf numFmtId="0" fontId="41" fillId="14" borderId="8" xfId="0" applyFont="1" applyFill="1" applyBorder="1" applyAlignment="1" applyProtection="1">
      <alignment horizontal="center" vertical="center" wrapText="1"/>
      <protection locked="0"/>
    </xf>
    <xf numFmtId="0" fontId="41" fillId="16" borderId="8" xfId="0" applyFont="1" applyFill="1" applyBorder="1" applyAlignment="1" applyProtection="1">
      <alignment horizontal="center" vertical="center" wrapText="1"/>
      <protection locked="0"/>
    </xf>
    <xf numFmtId="0" fontId="41" fillId="17" borderId="8" xfId="0" applyFont="1" applyFill="1" applyBorder="1" applyAlignment="1" applyProtection="1">
      <alignment horizontal="center" vertical="center" wrapText="1"/>
      <protection locked="0"/>
    </xf>
    <xf numFmtId="0" fontId="41" fillId="15" borderId="8" xfId="0" applyFont="1" applyFill="1" applyBorder="1" applyAlignment="1" applyProtection="1">
      <alignment horizontal="center" vertical="center" wrapText="1"/>
      <protection locked="0"/>
    </xf>
    <xf numFmtId="0" fontId="41" fillId="8" borderId="8" xfId="0" applyFont="1" applyFill="1" applyBorder="1" applyAlignment="1" applyProtection="1">
      <alignment horizontal="center" vertical="center" wrapText="1"/>
    </xf>
    <xf numFmtId="0" fontId="41" fillId="9" borderId="8" xfId="0" applyFont="1" applyFill="1" applyBorder="1" applyAlignment="1" applyProtection="1">
      <alignment horizontal="center" vertical="center" wrapText="1"/>
    </xf>
    <xf numFmtId="0" fontId="41" fillId="10" borderId="8" xfId="0" applyFont="1" applyFill="1" applyBorder="1" applyAlignment="1" applyProtection="1">
      <alignment horizontal="center" vertical="center" wrapText="1"/>
    </xf>
    <xf numFmtId="0" fontId="41" fillId="2" borderId="8" xfId="0" applyFont="1" applyFill="1" applyBorder="1" applyAlignment="1" applyProtection="1">
      <alignment horizontal="center" vertical="center" wrapText="1"/>
      <protection locked="0"/>
    </xf>
    <xf numFmtId="0" fontId="41" fillId="7" borderId="51" xfId="0" applyFont="1" applyFill="1" applyBorder="1" applyAlignment="1" applyProtection="1">
      <alignment vertical="center" wrapText="1"/>
      <protection locked="0"/>
    </xf>
    <xf numFmtId="0" fontId="41" fillId="4" borderId="51" xfId="0" applyFont="1" applyFill="1" applyBorder="1" applyAlignment="1" applyProtection="1">
      <alignment horizontal="center" vertical="center" wrapText="1"/>
      <protection locked="0"/>
    </xf>
    <xf numFmtId="0" fontId="41" fillId="14" borderId="51" xfId="0" applyFont="1" applyFill="1" applyBorder="1" applyAlignment="1" applyProtection="1">
      <alignment horizontal="center" vertical="center" wrapText="1"/>
      <protection locked="0"/>
    </xf>
    <xf numFmtId="0" fontId="41" fillId="16" borderId="51" xfId="0" applyFont="1" applyFill="1" applyBorder="1" applyAlignment="1" applyProtection="1">
      <alignment horizontal="center" vertical="center" wrapText="1"/>
      <protection locked="0"/>
    </xf>
    <xf numFmtId="0" fontId="41" fillId="17" borderId="51" xfId="0" applyFont="1" applyFill="1" applyBorder="1" applyAlignment="1" applyProtection="1">
      <alignment horizontal="center" vertical="center" wrapText="1"/>
      <protection locked="0"/>
    </xf>
    <xf numFmtId="0" fontId="41" fillId="15" borderId="51" xfId="0" applyFont="1" applyFill="1" applyBorder="1" applyAlignment="1" applyProtection="1">
      <alignment horizontal="center" vertical="center" wrapText="1"/>
      <protection locked="0"/>
    </xf>
    <xf numFmtId="0" fontId="41" fillId="8" borderId="51" xfId="0" applyFont="1" applyFill="1" applyBorder="1" applyAlignment="1" applyProtection="1">
      <alignment horizontal="center" vertical="center" wrapText="1"/>
    </xf>
    <xf numFmtId="0" fontId="41" fillId="9" borderId="51" xfId="0" applyFont="1" applyFill="1" applyBorder="1" applyAlignment="1" applyProtection="1">
      <alignment horizontal="center" vertical="center" wrapText="1"/>
    </xf>
    <xf numFmtId="0" fontId="41" fillId="10" borderId="51" xfId="0" applyFont="1" applyFill="1" applyBorder="1" applyAlignment="1" applyProtection="1">
      <alignment horizontal="center" vertical="center" wrapText="1"/>
    </xf>
    <xf numFmtId="0" fontId="41" fillId="7" borderId="51" xfId="0" applyFont="1" applyFill="1" applyBorder="1" applyAlignment="1" applyProtection="1">
      <alignment horizontal="center" vertical="center" wrapText="1"/>
      <protection locked="0"/>
    </xf>
    <xf numFmtId="0" fontId="41" fillId="7" borderId="8" xfId="0" applyFont="1" applyFill="1" applyBorder="1" applyAlignment="1" applyProtection="1">
      <alignment wrapText="1"/>
      <protection locked="0"/>
    </xf>
    <xf numFmtId="0" fontId="41" fillId="0" borderId="51" xfId="0" applyFont="1" applyBorder="1" applyAlignment="1" applyProtection="1">
      <alignment vertical="center" wrapText="1"/>
      <protection locked="0"/>
    </xf>
    <xf numFmtId="0" fontId="46" fillId="2" borderId="51" xfId="0" applyFont="1" applyFill="1" applyBorder="1" applyAlignment="1" applyProtection="1">
      <alignment wrapText="1"/>
      <protection locked="0"/>
    </xf>
    <xf numFmtId="0" fontId="41" fillId="2" borderId="8" xfId="0" applyFont="1" applyFill="1" applyBorder="1" applyAlignment="1" applyProtection="1">
      <alignment wrapText="1"/>
      <protection locked="0"/>
    </xf>
    <xf numFmtId="0" fontId="41" fillId="7" borderId="51" xfId="0" applyFont="1" applyFill="1" applyBorder="1" applyAlignment="1" applyProtection="1">
      <alignment wrapText="1"/>
      <protection locked="0"/>
    </xf>
    <xf numFmtId="0" fontId="41" fillId="2" borderId="51" xfId="0" applyFont="1" applyFill="1" applyBorder="1" applyAlignment="1" applyProtection="1">
      <alignment wrapText="1"/>
      <protection locked="0"/>
    </xf>
    <xf numFmtId="0" fontId="47" fillId="39" borderId="10" xfId="0" applyFont="1" applyFill="1" applyBorder="1" applyAlignment="1" applyProtection="1">
      <alignment horizontal="center" vertical="center" wrapText="1" readingOrder="1"/>
    </xf>
    <xf numFmtId="1" fontId="47" fillId="39" borderId="10" xfId="0" applyNumberFormat="1" applyFont="1" applyFill="1" applyBorder="1" applyAlignment="1" applyProtection="1">
      <alignment horizontal="center" vertical="center" wrapText="1" readingOrder="1"/>
    </xf>
    <xf numFmtId="1" fontId="47" fillId="31" borderId="10" xfId="0" applyNumberFormat="1" applyFont="1" applyFill="1" applyBorder="1" applyAlignment="1" applyProtection="1">
      <alignment horizontal="center" vertical="center" wrapText="1" readingOrder="1"/>
    </xf>
    <xf numFmtId="1" fontId="48" fillId="40" borderId="10" xfId="0" applyNumberFormat="1" applyFont="1" applyFill="1" applyBorder="1" applyAlignment="1" applyProtection="1">
      <alignment horizontal="center" vertical="center" wrapText="1" readingOrder="1"/>
    </xf>
    <xf numFmtId="1" fontId="47" fillId="11" borderId="10" xfId="0" applyNumberFormat="1" applyFont="1" applyFill="1" applyBorder="1" applyAlignment="1" applyProtection="1">
      <alignment horizontal="center" vertical="center" wrapText="1" readingOrder="1"/>
    </xf>
    <xf numFmtId="0" fontId="47" fillId="11" borderId="10" xfId="0" applyFont="1" applyFill="1" applyBorder="1" applyAlignment="1" applyProtection="1">
      <alignment horizontal="center" vertical="center" wrapText="1" readingOrder="1"/>
    </xf>
    <xf numFmtId="0" fontId="49" fillId="6" borderId="10" xfId="0" applyFont="1" applyFill="1" applyBorder="1" applyAlignment="1" applyProtection="1">
      <alignment horizontal="center" vertical="center" wrapText="1" readingOrder="1"/>
    </xf>
    <xf numFmtId="0" fontId="50" fillId="0" borderId="8" xfId="0" applyFont="1" applyBorder="1" applyAlignment="1" applyProtection="1">
      <alignment vertical="center" readingOrder="1"/>
    </xf>
    <xf numFmtId="0" fontId="52" fillId="0" borderId="8" xfId="0" applyFont="1" applyBorder="1" applyAlignment="1" applyProtection="1">
      <alignment wrapText="1"/>
    </xf>
    <xf numFmtId="0" fontId="41" fillId="0" borderId="8" xfId="0" applyFont="1" applyBorder="1" applyAlignment="1" applyProtection="1">
      <alignment wrapText="1"/>
    </xf>
    <xf numFmtId="0" fontId="25" fillId="41" borderId="10" xfId="0" applyFont="1" applyFill="1" applyBorder="1" applyAlignment="1" applyProtection="1">
      <alignment horizontal="left" vertical="center"/>
    </xf>
    <xf numFmtId="0" fontId="25" fillId="41" borderId="8" xfId="0" applyFont="1" applyFill="1" applyBorder="1" applyAlignment="1" applyProtection="1">
      <alignment horizontal="center" vertical="center"/>
    </xf>
    <xf numFmtId="165" fontId="54" fillId="41" borderId="8" xfId="1" applyNumberFormat="1" applyFont="1" applyFill="1" applyBorder="1" applyAlignment="1" applyProtection="1">
      <alignment horizontal="center" vertical="center" wrapText="1"/>
    </xf>
    <xf numFmtId="0" fontId="10" fillId="0" borderId="0" xfId="0" applyFont="1" applyAlignment="1" applyProtection="1">
      <alignment horizontal="right" vertical="center" wrapText="1"/>
    </xf>
    <xf numFmtId="0" fontId="0" fillId="0" borderId="0" xfId="0" applyFont="1" applyAlignment="1" applyProtection="1">
      <alignment horizontal="center" vertical="center" wrapText="1"/>
    </xf>
    <xf numFmtId="0" fontId="9" fillId="0" borderId="0" xfId="0" applyFont="1" applyAlignment="1">
      <alignment vertical="center" wrapText="1"/>
    </xf>
    <xf numFmtId="0" fontId="8" fillId="6" borderId="0" xfId="0" applyFont="1" applyFill="1" applyAlignment="1">
      <alignment vertical="center" wrapText="1"/>
    </xf>
    <xf numFmtId="0" fontId="0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0" fillId="0" borderId="0" xfId="0" applyFont="1" applyAlignment="1" applyProtection="1">
      <alignment vertical="center" wrapText="1"/>
    </xf>
    <xf numFmtId="0" fontId="0" fillId="7" borderId="0" xfId="0" applyFont="1" applyFill="1" applyAlignment="1">
      <alignment vertical="center" wrapText="1"/>
    </xf>
    <xf numFmtId="0" fontId="0" fillId="7" borderId="8" xfId="0" applyFont="1" applyFill="1" applyBorder="1" applyAlignment="1">
      <alignment vertical="center" wrapText="1"/>
    </xf>
    <xf numFmtId="0" fontId="56" fillId="0" borderId="0" xfId="0" applyFont="1" applyAlignment="1" applyProtection="1">
      <alignment vertical="center" wrapText="1"/>
    </xf>
    <xf numFmtId="0" fontId="56" fillId="0" borderId="0" xfId="0" applyFont="1" applyAlignment="1" applyProtection="1">
      <alignment horizontal="center" vertical="center" wrapText="1"/>
    </xf>
    <xf numFmtId="0" fontId="9" fillId="0" borderId="0" xfId="0" applyFont="1" applyAlignment="1" applyProtection="1">
      <alignment horizontal="center" vertical="center" wrapText="1"/>
    </xf>
    <xf numFmtId="0" fontId="57" fillId="0" borderId="0" xfId="0" applyFont="1" applyAlignment="1">
      <alignment vertical="center" wrapText="1"/>
    </xf>
    <xf numFmtId="0" fontId="9" fillId="7" borderId="0" xfId="0" applyFont="1" applyFill="1" applyAlignment="1">
      <alignment vertical="center" wrapText="1"/>
    </xf>
    <xf numFmtId="0" fontId="57" fillId="7" borderId="0" xfId="0" applyFont="1" applyFill="1" applyAlignment="1">
      <alignment vertical="center" wrapText="1"/>
    </xf>
    <xf numFmtId="0" fontId="57" fillId="7" borderId="8" xfId="0" applyFont="1" applyFill="1" applyBorder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0" fillId="0" borderId="0" xfId="0" applyFont="1" applyAlignment="1" applyProtection="1">
      <alignment vertical="center" wrapText="1"/>
      <protection hidden="1"/>
    </xf>
    <xf numFmtId="0" fontId="11" fillId="0" borderId="0" xfId="0" applyFont="1" applyAlignment="1" applyProtection="1">
      <alignment vertical="center" wrapText="1"/>
      <protection hidden="1"/>
    </xf>
    <xf numFmtId="0" fontId="8" fillId="6" borderId="13" xfId="0" applyFont="1" applyFill="1" applyBorder="1" applyAlignment="1" applyProtection="1">
      <alignment horizontal="center" vertical="center"/>
    </xf>
    <xf numFmtId="0" fontId="8" fillId="6" borderId="15" xfId="0" applyFont="1" applyFill="1" applyBorder="1" applyAlignment="1" applyProtection="1">
      <alignment horizontal="center" vertical="center"/>
    </xf>
    <xf numFmtId="0" fontId="10" fillId="0" borderId="0" xfId="0" applyFont="1" applyAlignment="1" applyProtection="1">
      <alignment horizontal="right" vertical="center" wrapText="1"/>
    </xf>
    <xf numFmtId="0" fontId="41" fillId="0" borderId="0" xfId="0" applyFont="1" applyAlignment="1" applyProtection="1">
      <alignment horizontal="center" vertical="center"/>
      <protection locked="0"/>
    </xf>
    <xf numFmtId="0" fontId="41" fillId="7" borderId="0" xfId="0" applyFont="1" applyFill="1" applyAlignment="1" applyProtection="1">
      <alignment horizontal="center" vertical="center"/>
      <protection locked="0"/>
    </xf>
    <xf numFmtId="0" fontId="41" fillId="7" borderId="8" xfId="0" applyFont="1" applyFill="1" applyBorder="1" applyAlignment="1" applyProtection="1">
      <alignment horizontal="center" vertical="center"/>
      <protection locked="0"/>
    </xf>
    <xf numFmtId="0" fontId="41" fillId="7" borderId="14" xfId="0" applyFont="1" applyFill="1" applyBorder="1" applyAlignment="1" applyProtection="1">
      <alignment horizontal="center" vertical="center"/>
      <protection locked="0"/>
    </xf>
    <xf numFmtId="0" fontId="41" fillId="7" borderId="15" xfId="0" applyFont="1" applyFill="1" applyBorder="1" applyAlignment="1" applyProtection="1">
      <alignment horizontal="center" vertical="center"/>
      <protection locked="0"/>
    </xf>
    <xf numFmtId="0" fontId="41" fillId="7" borderId="16" xfId="0" applyFont="1" applyFill="1" applyBorder="1" applyAlignment="1" applyProtection="1">
      <alignment horizontal="center" vertical="center"/>
      <protection locked="0"/>
    </xf>
    <xf numFmtId="0" fontId="41" fillId="0" borderId="0" xfId="0" applyFont="1" applyBorder="1" applyAlignment="1" applyProtection="1">
      <alignment horizontal="center" vertical="center"/>
      <protection locked="0"/>
    </xf>
    <xf numFmtId="0" fontId="41" fillId="7" borderId="47" xfId="0" applyFont="1" applyFill="1" applyBorder="1" applyAlignment="1" applyProtection="1">
      <alignment horizontal="center" vertical="center"/>
      <protection locked="0"/>
    </xf>
    <xf numFmtId="0" fontId="41" fillId="0" borderId="15" xfId="0" applyFont="1" applyBorder="1" applyAlignment="1" applyProtection="1">
      <alignment horizontal="center" vertical="center"/>
      <protection locked="0"/>
    </xf>
    <xf numFmtId="0" fontId="41" fillId="0" borderId="18" xfId="0" applyFont="1" applyBorder="1" applyAlignment="1" applyProtection="1">
      <alignment horizontal="center" vertical="center"/>
      <protection locked="0"/>
    </xf>
    <xf numFmtId="0" fontId="8" fillId="6" borderId="17" xfId="0" applyFont="1" applyFill="1" applyBorder="1" applyAlignment="1" applyProtection="1">
      <alignment horizontal="center" vertical="center"/>
    </xf>
    <xf numFmtId="0" fontId="41" fillId="7" borderId="39" xfId="0" applyFont="1" applyFill="1" applyBorder="1" applyAlignment="1" applyProtection="1">
      <alignment horizontal="center" vertical="center"/>
      <protection locked="0"/>
    </xf>
    <xf numFmtId="0" fontId="41" fillId="7" borderId="35" xfId="0" applyFont="1" applyFill="1" applyBorder="1" applyAlignment="1" applyProtection="1">
      <alignment horizontal="center" vertical="center"/>
      <protection locked="0"/>
    </xf>
    <xf numFmtId="0" fontId="41" fillId="7" borderId="43" xfId="0" applyFont="1" applyFill="1" applyBorder="1" applyAlignment="1" applyProtection="1">
      <alignment horizontal="center" vertical="center"/>
      <protection locked="0"/>
    </xf>
    <xf numFmtId="0" fontId="17" fillId="0" borderId="0" xfId="0" applyFont="1" applyAlignment="1">
      <alignment vertical="center" wrapText="1"/>
    </xf>
    <xf numFmtId="0" fontId="17" fillId="0" borderId="0" xfId="0" applyFont="1"/>
    <xf numFmtId="0" fontId="8" fillId="6" borderId="16" xfId="0" applyFont="1" applyFill="1" applyBorder="1" applyAlignment="1">
      <alignment horizontal="center" vertical="center" wrapText="1"/>
    </xf>
    <xf numFmtId="0" fontId="8" fillId="6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41" fillId="0" borderId="8" xfId="0" applyFont="1" applyBorder="1" applyAlignment="1" applyProtection="1">
      <alignment horizontal="center" vertical="center"/>
      <protection locked="0"/>
    </xf>
    <xf numFmtId="0" fontId="13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vertical="center"/>
    </xf>
    <xf numFmtId="0" fontId="17" fillId="0" borderId="0" xfId="0" applyFont="1" applyProtection="1"/>
    <xf numFmtId="0" fontId="41" fillId="0" borderId="10" xfId="0" applyFont="1" applyBorder="1" applyAlignment="1" applyProtection="1">
      <alignment horizontal="center" vertical="center"/>
    </xf>
    <xf numFmtId="0" fontId="17" fillId="0" borderId="0" xfId="0" applyFont="1" applyAlignment="1" applyProtection="1">
      <alignment horizontal="center" vertical="center"/>
    </xf>
    <xf numFmtId="0" fontId="66" fillId="0" borderId="0" xfId="0" applyFont="1" applyAlignment="1" applyProtection="1">
      <alignment horizontal="center" vertical="center" wrapText="1"/>
    </xf>
    <xf numFmtId="0" fontId="0" fillId="0" borderId="0" xfId="0" applyBorder="1" applyProtection="1"/>
    <xf numFmtId="1" fontId="0" fillId="0" borderId="0" xfId="0" applyNumberFormat="1" applyProtection="1"/>
    <xf numFmtId="0" fontId="68" fillId="0" borderId="0" xfId="0" applyFont="1" applyAlignment="1" applyProtection="1">
      <alignment vertical="center" wrapText="1"/>
    </xf>
    <xf numFmtId="0" fontId="68" fillId="0" borderId="0" xfId="0" applyFont="1" applyAlignment="1" applyProtection="1">
      <alignment horizontal="center" vertical="center" wrapText="1"/>
    </xf>
    <xf numFmtId="0" fontId="68" fillId="0" borderId="8" xfId="0" applyFont="1" applyBorder="1" applyAlignment="1" applyProtection="1">
      <alignment vertical="center" wrapText="1"/>
    </xf>
    <xf numFmtId="0" fontId="0" fillId="0" borderId="0" xfId="0" applyAlignment="1" applyProtection="1">
      <alignment horizontal="left" vertical="center"/>
    </xf>
    <xf numFmtId="0" fontId="0" fillId="0" borderId="10" xfId="0" applyBorder="1" applyAlignment="1" applyProtection="1">
      <alignment horizontal="center" vertical="center"/>
    </xf>
    <xf numFmtId="0" fontId="0" fillId="0" borderId="10" xfId="0" applyBorder="1" applyAlignment="1" applyProtection="1">
      <alignment horizontal="left" vertical="center"/>
    </xf>
    <xf numFmtId="0" fontId="17" fillId="0" borderId="0" xfId="0" applyFont="1" applyAlignment="1" applyProtection="1">
      <alignment vertical="center"/>
    </xf>
    <xf numFmtId="0" fontId="17" fillId="0" borderId="0" xfId="0" applyFont="1" applyAlignment="1" applyProtection="1">
      <alignment horizontal="left" vertical="center"/>
    </xf>
    <xf numFmtId="0" fontId="0" fillId="0" borderId="10" xfId="0" applyBorder="1" applyProtection="1"/>
    <xf numFmtId="0" fontId="5" fillId="0" borderId="10" xfId="0" applyFont="1" applyBorder="1" applyAlignment="1" applyProtection="1">
      <alignment horizontal="left" vertical="center" wrapText="1" readingOrder="1"/>
    </xf>
    <xf numFmtId="0" fontId="4" fillId="0" borderId="10" xfId="0" applyFont="1" applyBorder="1" applyAlignment="1" applyProtection="1">
      <alignment horizontal="center" wrapText="1" readingOrder="1"/>
    </xf>
    <xf numFmtId="0" fontId="0" fillId="0" borderId="10" xfId="0" applyBorder="1" applyAlignment="1" applyProtection="1">
      <alignment wrapText="1"/>
    </xf>
    <xf numFmtId="0" fontId="0" fillId="0" borderId="0" xfId="0" applyAlignment="1" applyProtection="1">
      <alignment wrapText="1"/>
    </xf>
    <xf numFmtId="0" fontId="8" fillId="6" borderId="17" xfId="0" applyFont="1" applyFill="1" applyBorder="1" applyAlignment="1" applyProtection="1">
      <alignment horizontal="center" vertical="center"/>
    </xf>
    <xf numFmtId="0" fontId="41" fillId="7" borderId="14" xfId="0" applyFont="1" applyFill="1" applyBorder="1" applyAlignment="1" applyProtection="1">
      <alignment horizontal="center" vertical="center"/>
      <protection locked="0"/>
    </xf>
    <xf numFmtId="0" fontId="8" fillId="6" borderId="0" xfId="0" applyFont="1" applyFill="1" applyBorder="1" applyAlignment="1" applyProtection="1">
      <alignment horizontal="center" vertical="center"/>
    </xf>
    <xf numFmtId="0" fontId="8" fillId="6" borderId="13" xfId="0" applyFont="1" applyFill="1" applyBorder="1" applyAlignment="1" applyProtection="1">
      <alignment horizontal="center" vertical="center"/>
    </xf>
    <xf numFmtId="0" fontId="8" fillId="6" borderId="15" xfId="0" applyFont="1" applyFill="1" applyBorder="1" applyAlignment="1" applyProtection="1">
      <alignment horizontal="center" vertical="center"/>
    </xf>
    <xf numFmtId="0" fontId="43" fillId="0" borderId="16" xfId="0" applyFont="1" applyBorder="1" applyAlignment="1" applyProtection="1">
      <alignment horizontal="left" vertical="center" wrapText="1"/>
      <protection locked="0"/>
    </xf>
    <xf numFmtId="0" fontId="43" fillId="0" borderId="0" xfId="0" applyFont="1" applyAlignment="1" applyProtection="1">
      <alignment horizontal="left" vertical="center" wrapText="1"/>
      <protection locked="0"/>
    </xf>
    <xf numFmtId="0" fontId="43" fillId="7" borderId="8" xfId="0" applyFont="1" applyFill="1" applyBorder="1" applyAlignment="1" applyProtection="1">
      <alignment horizontal="left" vertical="center" wrapText="1"/>
      <protection locked="0"/>
    </xf>
    <xf numFmtId="0" fontId="42" fillId="7" borderId="23" xfId="0" applyFont="1" applyFill="1" applyBorder="1" applyAlignment="1" applyProtection="1">
      <alignment horizontal="left" vertical="center" wrapText="1"/>
      <protection locked="0"/>
    </xf>
    <xf numFmtId="0" fontId="3" fillId="0" borderId="0" xfId="0" applyFont="1" applyAlignment="1" applyProtection="1">
      <alignment horizontal="center" vertical="center" wrapText="1"/>
    </xf>
    <xf numFmtId="0" fontId="11" fillId="4" borderId="25" xfId="0" applyFont="1" applyFill="1" applyBorder="1" applyAlignment="1" applyProtection="1">
      <alignment horizontal="center" vertical="center"/>
    </xf>
    <xf numFmtId="0" fontId="11" fillId="5" borderId="25" xfId="0" applyFont="1" applyFill="1" applyBorder="1" applyAlignment="1" applyProtection="1">
      <alignment horizontal="center" vertical="center"/>
    </xf>
    <xf numFmtId="0" fontId="11" fillId="18" borderId="10" xfId="0" applyFont="1" applyFill="1" applyBorder="1" applyAlignment="1" applyProtection="1">
      <alignment horizontal="center" vertical="center"/>
    </xf>
    <xf numFmtId="0" fontId="11" fillId="16" borderId="10" xfId="0" applyFont="1" applyFill="1" applyBorder="1" applyAlignment="1" applyProtection="1">
      <alignment horizontal="center" vertical="center"/>
    </xf>
    <xf numFmtId="0" fontId="11" fillId="17" borderId="10" xfId="0" applyFont="1" applyFill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0" fillId="0" borderId="9" xfId="0" applyBorder="1" applyProtection="1"/>
    <xf numFmtId="0" fontId="0" fillId="0" borderId="0" xfId="0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 wrapText="1"/>
    </xf>
    <xf numFmtId="9" fontId="3" fillId="0" borderId="0" xfId="1" applyFont="1" applyBorder="1" applyAlignment="1" applyProtection="1">
      <alignment horizontal="center" vertical="center" wrapText="1"/>
    </xf>
    <xf numFmtId="0" fontId="0" fillId="0" borderId="26" xfId="0" applyBorder="1" applyProtection="1"/>
    <xf numFmtId="0" fontId="0" fillId="0" borderId="15" xfId="0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left" vertical="center" wrapText="1"/>
    </xf>
    <xf numFmtId="9" fontId="6" fillId="0" borderId="0" xfId="1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left" vertical="center" wrapText="1"/>
    </xf>
    <xf numFmtId="9" fontId="0" fillId="0" borderId="0" xfId="1" applyFont="1" applyAlignment="1" applyProtection="1">
      <alignment horizontal="center" vertical="center" wrapText="1"/>
    </xf>
    <xf numFmtId="0" fontId="0" fillId="0" borderId="0" xfId="0" applyBorder="1" applyAlignment="1" applyProtection="1">
      <alignment vertical="center" wrapText="1"/>
    </xf>
    <xf numFmtId="0" fontId="0" fillId="0" borderId="9" xfId="0" applyBorder="1" applyAlignment="1" applyProtection="1">
      <alignment horizontal="center" vertical="center"/>
    </xf>
    <xf numFmtId="0" fontId="0" fillId="0" borderId="9" xfId="0" applyBorder="1" applyAlignment="1" applyProtection="1">
      <alignment horizontal="left" vertical="center"/>
    </xf>
    <xf numFmtId="0" fontId="0" fillId="0" borderId="9" xfId="0" applyBorder="1" applyAlignment="1" applyProtection="1">
      <alignment horizontal="left" vertical="center" wrapText="1"/>
    </xf>
    <xf numFmtId="9" fontId="0" fillId="0" borderId="9" xfId="1" applyFont="1" applyBorder="1" applyAlignment="1" applyProtection="1">
      <alignment horizontal="center" vertical="center" wrapText="1"/>
    </xf>
    <xf numFmtId="0" fontId="41" fillId="0" borderId="8" xfId="0" applyFont="1" applyBorder="1" applyAlignment="1" applyProtection="1">
      <alignment vertical="center" wrapText="1"/>
      <protection locked="0"/>
    </xf>
    <xf numFmtId="0" fontId="41" fillId="7" borderId="8" xfId="0" applyFont="1" applyFill="1" applyBorder="1" applyAlignment="1" applyProtection="1">
      <alignment vertical="center" wrapText="1"/>
      <protection locked="0"/>
    </xf>
    <xf numFmtId="0" fontId="21" fillId="0" borderId="25" xfId="0" applyFont="1" applyBorder="1" applyAlignment="1" applyProtection="1">
      <alignment vertical="center"/>
    </xf>
    <xf numFmtId="0" fontId="21" fillId="0" borderId="25" xfId="0" applyFont="1" applyBorder="1" applyAlignment="1" applyProtection="1">
      <alignment horizontal="center" vertical="center"/>
    </xf>
    <xf numFmtId="0" fontId="67" fillId="0" borderId="25" xfId="0" applyFont="1" applyBorder="1" applyAlignment="1" applyProtection="1">
      <alignment horizontal="center" vertical="center"/>
    </xf>
    <xf numFmtId="14" fontId="41" fillId="0" borderId="18" xfId="0" applyNumberFormat="1" applyFont="1" applyBorder="1" applyAlignment="1" applyProtection="1">
      <alignment horizontal="center" vertical="center"/>
      <protection locked="0"/>
    </xf>
    <xf numFmtId="0" fontId="69" fillId="7" borderId="0" xfId="0" applyFont="1" applyFill="1" applyAlignment="1" applyProtection="1">
      <alignment horizontal="left" vertical="center"/>
      <protection locked="0"/>
    </xf>
    <xf numFmtId="0" fontId="69" fillId="7" borderId="0" xfId="0" applyFont="1" applyFill="1" applyAlignment="1" applyProtection="1">
      <alignment horizontal="center" vertical="center"/>
      <protection locked="0"/>
    </xf>
    <xf numFmtId="0" fontId="70" fillId="0" borderId="6" xfId="0" applyFont="1" applyBorder="1" applyAlignment="1" applyProtection="1">
      <alignment horizontal="center" vertical="center"/>
      <protection locked="0"/>
    </xf>
    <xf numFmtId="0" fontId="71" fillId="0" borderId="0" xfId="4" applyAlignment="1">
      <alignment horizontal="center"/>
    </xf>
    <xf numFmtId="0" fontId="59" fillId="0" borderId="0" xfId="0" applyFont="1" applyAlignment="1">
      <alignment horizontal="center" vertical="center" wrapText="1"/>
    </xf>
    <xf numFmtId="0" fontId="10" fillId="0" borderId="0" xfId="0" applyFont="1" applyAlignment="1">
      <alignment horizontal="right" vertical="center"/>
    </xf>
    <xf numFmtId="0" fontId="62" fillId="0" borderId="0" xfId="0" applyFont="1" applyAlignment="1" applyProtection="1">
      <alignment horizontal="center" vertical="center" wrapText="1"/>
    </xf>
    <xf numFmtId="0" fontId="62" fillId="0" borderId="0" xfId="0" applyFont="1" applyAlignment="1" applyProtection="1">
      <alignment vertical="center"/>
    </xf>
    <xf numFmtId="0" fontId="60" fillId="0" borderId="0" xfId="0" applyFont="1" applyAlignment="1" applyProtection="1">
      <alignment horizontal="center" vertical="center"/>
    </xf>
    <xf numFmtId="0" fontId="61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horizontal="right" vertical="center"/>
    </xf>
    <xf numFmtId="0" fontId="63" fillId="0" borderId="0" xfId="0" applyFont="1" applyAlignment="1" applyProtection="1">
      <alignment horizontal="right" vertical="center"/>
    </xf>
    <xf numFmtId="0" fontId="41" fillId="7" borderId="14" xfId="0" applyFont="1" applyFill="1" applyBorder="1" applyAlignment="1" applyProtection="1">
      <alignment horizontal="left" vertical="center"/>
      <protection locked="0"/>
    </xf>
    <xf numFmtId="0" fontId="41" fillId="7" borderId="6" xfId="0" applyFont="1" applyFill="1" applyBorder="1" applyAlignment="1" applyProtection="1">
      <alignment horizontal="left" vertical="center"/>
      <protection locked="0"/>
    </xf>
    <xf numFmtId="0" fontId="41" fillId="7" borderId="28" xfId="0" applyFont="1" applyFill="1" applyBorder="1" applyAlignment="1" applyProtection="1">
      <alignment horizontal="left" vertical="center"/>
      <protection locked="0"/>
    </xf>
    <xf numFmtId="0" fontId="8" fillId="6" borderId="0" xfId="0" applyFont="1" applyFill="1" applyBorder="1" applyAlignment="1" applyProtection="1">
      <alignment horizontal="center" vertical="center"/>
    </xf>
    <xf numFmtId="0" fontId="24" fillId="35" borderId="10" xfId="0" applyFont="1" applyFill="1" applyBorder="1" applyAlignment="1" applyProtection="1">
      <alignment horizontal="left" vertical="center"/>
    </xf>
    <xf numFmtId="0" fontId="21" fillId="2" borderId="10" xfId="0" applyFont="1" applyFill="1" applyBorder="1" applyAlignment="1" applyProtection="1">
      <alignment horizontal="left" vertical="center"/>
    </xf>
    <xf numFmtId="0" fontId="21" fillId="0" borderId="8" xfId="0" applyFont="1" applyBorder="1" applyAlignment="1" applyProtection="1">
      <alignment horizontal="left" vertical="center"/>
    </xf>
    <xf numFmtId="0" fontId="28" fillId="31" borderId="16" xfId="0" applyFont="1" applyFill="1" applyBorder="1" applyAlignment="1" applyProtection="1">
      <alignment horizontal="center" vertical="center" textRotation="90"/>
    </xf>
    <xf numFmtId="0" fontId="28" fillId="34" borderId="16" xfId="0" applyFont="1" applyFill="1" applyBorder="1" applyAlignment="1" applyProtection="1">
      <alignment horizontal="center" vertical="center" textRotation="90"/>
    </xf>
    <xf numFmtId="0" fontId="17" fillId="0" borderId="8" xfId="0" applyFont="1" applyBorder="1" applyAlignment="1" applyProtection="1">
      <alignment horizontal="left" vertical="center"/>
    </xf>
    <xf numFmtId="0" fontId="41" fillId="7" borderId="15" xfId="0" applyFont="1" applyFill="1" applyBorder="1" applyAlignment="1" applyProtection="1">
      <alignment horizontal="left" vertical="center"/>
      <protection locked="0"/>
    </xf>
    <xf numFmtId="0" fontId="41" fillId="7" borderId="0" xfId="0" applyFont="1" applyFill="1" applyBorder="1" applyAlignment="1" applyProtection="1">
      <alignment horizontal="left" vertical="center"/>
      <protection locked="0"/>
    </xf>
    <xf numFmtId="0" fontId="41" fillId="7" borderId="16" xfId="0" applyFont="1" applyFill="1" applyBorder="1" applyAlignment="1" applyProtection="1">
      <alignment horizontal="left" vertical="center"/>
      <protection locked="0"/>
    </xf>
    <xf numFmtId="0" fontId="41" fillId="0" borderId="0" xfId="0" applyFont="1" applyBorder="1" applyAlignment="1" applyProtection="1">
      <alignment horizontal="left" vertical="center"/>
      <protection locked="0"/>
    </xf>
    <xf numFmtId="0" fontId="41" fillId="7" borderId="45" xfId="0" applyFont="1" applyFill="1" applyBorder="1" applyAlignment="1" applyProtection="1">
      <alignment horizontal="left" vertical="center"/>
      <protection locked="0"/>
    </xf>
    <xf numFmtId="0" fontId="41" fillId="7" borderId="48" xfId="0" applyFont="1" applyFill="1" applyBorder="1" applyAlignment="1" applyProtection="1">
      <alignment horizontal="left" vertical="center"/>
      <protection locked="0"/>
    </xf>
    <xf numFmtId="0" fontId="41" fillId="7" borderId="47" xfId="0" applyFont="1" applyFill="1" applyBorder="1" applyAlignment="1" applyProtection="1">
      <alignment horizontal="left" vertical="center"/>
      <protection locked="0"/>
    </xf>
    <xf numFmtId="0" fontId="41" fillId="0" borderId="15" xfId="0" applyFont="1" applyBorder="1" applyAlignment="1" applyProtection="1">
      <alignment horizontal="left" vertical="center"/>
      <protection locked="0"/>
    </xf>
    <xf numFmtId="0" fontId="31" fillId="33" borderId="15" xfId="0" applyFont="1" applyFill="1" applyBorder="1" applyAlignment="1" applyProtection="1">
      <alignment horizontal="left" vertical="center" wrapText="1"/>
    </xf>
    <xf numFmtId="0" fontId="31" fillId="33" borderId="0" xfId="0" applyFont="1" applyFill="1" applyBorder="1" applyAlignment="1" applyProtection="1">
      <alignment horizontal="left" vertical="center" wrapText="1"/>
    </xf>
    <xf numFmtId="0" fontId="32" fillId="32" borderId="15" xfId="0" applyFont="1" applyFill="1" applyBorder="1" applyAlignment="1" applyProtection="1">
      <alignment horizontal="left" vertical="center" wrapText="1"/>
    </xf>
    <xf numFmtId="0" fontId="32" fillId="32" borderId="0" xfId="0" applyFont="1" applyFill="1" applyBorder="1" applyAlignment="1" applyProtection="1">
      <alignment horizontal="left" vertical="center" wrapText="1"/>
    </xf>
    <xf numFmtId="0" fontId="32" fillId="32" borderId="14" xfId="0" applyFont="1" applyFill="1" applyBorder="1" applyAlignment="1" applyProtection="1">
      <alignment horizontal="left" vertical="center" wrapText="1"/>
    </xf>
    <xf numFmtId="0" fontId="32" fillId="32" borderId="6" xfId="0" applyFont="1" applyFill="1" applyBorder="1" applyAlignment="1" applyProtection="1">
      <alignment horizontal="left" vertical="center" wrapText="1"/>
    </xf>
    <xf numFmtId="0" fontId="41" fillId="0" borderId="18" xfId="0" applyFont="1" applyBorder="1" applyAlignment="1" applyProtection="1">
      <alignment horizontal="left" vertical="center"/>
      <protection locked="0"/>
    </xf>
    <xf numFmtId="0" fontId="28" fillId="28" borderId="16" xfId="0" applyFont="1" applyFill="1" applyBorder="1" applyAlignment="1" applyProtection="1">
      <alignment horizontal="center" vertical="center" textRotation="90"/>
    </xf>
    <xf numFmtId="0" fontId="28" fillId="29" borderId="16" xfId="0" applyFont="1" applyFill="1" applyBorder="1" applyAlignment="1" applyProtection="1">
      <alignment horizontal="center" vertical="center" textRotation="90"/>
    </xf>
    <xf numFmtId="0" fontId="30" fillId="3" borderId="15" xfId="0" applyFont="1" applyFill="1" applyBorder="1" applyAlignment="1" applyProtection="1">
      <alignment horizontal="left" vertical="center" wrapText="1"/>
    </xf>
    <xf numFmtId="0" fontId="30" fillId="3" borderId="0" xfId="0" applyFont="1" applyFill="1" applyBorder="1" applyAlignment="1" applyProtection="1">
      <alignment horizontal="left" vertical="center" wrapText="1"/>
    </xf>
    <xf numFmtId="0" fontId="30" fillId="3" borderId="14" xfId="0" applyFont="1" applyFill="1" applyBorder="1" applyAlignment="1" applyProtection="1">
      <alignment horizontal="left" vertical="center" wrapText="1"/>
    </xf>
    <xf numFmtId="0" fontId="30" fillId="3" borderId="6" xfId="0" applyFont="1" applyFill="1" applyBorder="1" applyAlignment="1" applyProtection="1">
      <alignment horizontal="left" vertical="center" wrapText="1"/>
    </xf>
    <xf numFmtId="0" fontId="8" fillId="6" borderId="17" xfId="0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</xf>
    <xf numFmtId="0" fontId="8" fillId="6" borderId="29" xfId="0" applyFont="1" applyFill="1" applyBorder="1" applyAlignment="1" applyProtection="1">
      <alignment horizontal="center" vertical="center"/>
    </xf>
    <xf numFmtId="0" fontId="41" fillId="7" borderId="37" xfId="0" applyFont="1" applyFill="1" applyBorder="1" applyAlignment="1" applyProtection="1">
      <alignment horizontal="left" vertical="center"/>
      <protection locked="0"/>
    </xf>
    <xf numFmtId="0" fontId="41" fillId="7" borderId="40" xfId="0" applyFont="1" applyFill="1" applyBorder="1" applyAlignment="1" applyProtection="1">
      <alignment horizontal="left" vertical="center"/>
      <protection locked="0"/>
    </xf>
    <xf numFmtId="0" fontId="41" fillId="7" borderId="39" xfId="0" applyFont="1" applyFill="1" applyBorder="1" applyAlignment="1" applyProtection="1">
      <alignment horizontal="left" vertical="center"/>
      <protection locked="0"/>
    </xf>
    <xf numFmtId="0" fontId="41" fillId="7" borderId="33" xfId="0" applyFont="1" applyFill="1" applyBorder="1" applyAlignment="1" applyProtection="1">
      <alignment horizontal="left" vertical="center"/>
      <protection locked="0"/>
    </xf>
    <xf numFmtId="0" fontId="41" fillId="7" borderId="34" xfId="0" applyFont="1" applyFill="1" applyBorder="1" applyAlignment="1" applyProtection="1">
      <alignment horizontal="left" vertical="center"/>
      <protection locked="0"/>
    </xf>
    <xf numFmtId="0" fontId="41" fillId="7" borderId="35" xfId="0" applyFont="1" applyFill="1" applyBorder="1" applyAlignment="1" applyProtection="1">
      <alignment horizontal="left" vertical="center"/>
      <protection locked="0"/>
    </xf>
    <xf numFmtId="0" fontId="31" fillId="33" borderId="14" xfId="0" applyFont="1" applyFill="1" applyBorder="1" applyAlignment="1" applyProtection="1">
      <alignment horizontal="left" vertical="center" wrapText="1"/>
    </xf>
    <xf numFmtId="0" fontId="31" fillId="33" borderId="6" xfId="0" applyFont="1" applyFill="1" applyBorder="1" applyAlignment="1" applyProtection="1">
      <alignment horizontal="left" vertical="center" wrapText="1"/>
    </xf>
    <xf numFmtId="0" fontId="3" fillId="0" borderId="0" xfId="0" applyFont="1" applyAlignment="1" applyProtection="1">
      <alignment horizontal="center" vertical="center" wrapText="1"/>
    </xf>
    <xf numFmtId="0" fontId="33" fillId="26" borderId="14" xfId="0" applyFont="1" applyFill="1" applyBorder="1" applyAlignment="1" applyProtection="1">
      <alignment horizontal="left" vertical="center" wrapText="1"/>
    </xf>
    <xf numFmtId="0" fontId="33" fillId="26" borderId="6" xfId="0" applyFont="1" applyFill="1" applyBorder="1" applyAlignment="1" applyProtection="1">
      <alignment horizontal="left" vertical="center" wrapText="1"/>
    </xf>
    <xf numFmtId="0" fontId="33" fillId="26" borderId="15" xfId="0" applyFont="1" applyFill="1" applyBorder="1" applyAlignment="1" applyProtection="1">
      <alignment horizontal="left" vertical="center" wrapText="1"/>
    </xf>
    <xf numFmtId="0" fontId="33" fillId="26" borderId="0" xfId="0" applyFont="1" applyFill="1" applyBorder="1" applyAlignment="1" applyProtection="1">
      <alignment horizontal="left" vertical="center" wrapText="1"/>
    </xf>
    <xf numFmtId="0" fontId="10" fillId="0" borderId="0" xfId="0" applyFont="1" applyAlignment="1" applyProtection="1">
      <alignment horizontal="right" vertical="center" wrapText="1"/>
    </xf>
    <xf numFmtId="0" fontId="41" fillId="7" borderId="41" xfId="0" applyFont="1" applyFill="1" applyBorder="1" applyAlignment="1" applyProtection="1">
      <alignment horizontal="left" vertical="center"/>
      <protection locked="0"/>
    </xf>
    <xf numFmtId="0" fontId="41" fillId="7" borderId="44" xfId="0" applyFont="1" applyFill="1" applyBorder="1" applyAlignment="1" applyProtection="1">
      <alignment horizontal="left" vertical="center"/>
      <protection locked="0"/>
    </xf>
    <xf numFmtId="0" fontId="41" fillId="7" borderId="43" xfId="0" applyFont="1" applyFill="1" applyBorder="1" applyAlignment="1" applyProtection="1">
      <alignment horizontal="left" vertical="center"/>
      <protection locked="0"/>
    </xf>
    <xf numFmtId="0" fontId="44" fillId="4" borderId="9" xfId="0" applyFont="1" applyFill="1" applyBorder="1" applyAlignment="1" applyProtection="1">
      <alignment horizontal="left" vertical="center" readingOrder="1"/>
    </xf>
    <xf numFmtId="0" fontId="41" fillId="0" borderId="0" xfId="0" applyFont="1" applyAlignment="1" applyProtection="1">
      <alignment horizontal="left" vertical="center" readingOrder="1"/>
    </xf>
    <xf numFmtId="0" fontId="65" fillId="0" borderId="18" xfId="0" applyFont="1" applyBorder="1" applyAlignment="1" applyProtection="1">
      <alignment horizontal="right" vertical="center" wrapText="1"/>
    </xf>
    <xf numFmtId="0" fontId="8" fillId="6" borderId="11" xfId="0" applyFont="1" applyFill="1" applyBorder="1" applyAlignment="1" applyProtection="1">
      <alignment horizontal="center" vertical="center"/>
    </xf>
    <xf numFmtId="0" fontId="8" fillId="6" borderId="13" xfId="0" applyFont="1" applyFill="1" applyBorder="1" applyAlignment="1" applyProtection="1">
      <alignment horizontal="center" vertical="center"/>
    </xf>
    <xf numFmtId="0" fontId="8" fillId="6" borderId="12" xfId="0" applyFont="1" applyFill="1" applyBorder="1" applyAlignment="1" applyProtection="1">
      <alignment horizontal="center" vertical="center"/>
    </xf>
    <xf numFmtId="0" fontId="8" fillId="6" borderId="11" xfId="0" applyFont="1" applyFill="1" applyBorder="1" applyAlignment="1" applyProtection="1">
      <alignment horizontal="center" vertical="center" wrapText="1"/>
    </xf>
    <xf numFmtId="0" fontId="8" fillId="6" borderId="13" xfId="0" applyFont="1" applyFill="1" applyBorder="1" applyAlignment="1" applyProtection="1">
      <alignment horizontal="center" vertical="center" wrapText="1"/>
    </xf>
    <xf numFmtId="0" fontId="8" fillId="6" borderId="12" xfId="0" applyFont="1" applyFill="1" applyBorder="1" applyAlignment="1" applyProtection="1">
      <alignment horizontal="center" vertical="center" wrapText="1"/>
    </xf>
    <xf numFmtId="0" fontId="8" fillId="6" borderId="14" xfId="0" applyFont="1" applyFill="1" applyBorder="1" applyAlignment="1" applyProtection="1">
      <alignment horizontal="center" vertical="center" wrapText="1"/>
    </xf>
    <xf numFmtId="0" fontId="8" fillId="6" borderId="28" xfId="0" applyFont="1" applyFill="1" applyBorder="1" applyAlignment="1" applyProtection="1">
      <alignment horizontal="center" vertical="center" wrapText="1"/>
    </xf>
    <xf numFmtId="0" fontId="8" fillId="6" borderId="14" xfId="0" applyFont="1" applyFill="1" applyBorder="1" applyAlignment="1" applyProtection="1">
      <alignment horizontal="center" vertical="center"/>
    </xf>
    <xf numFmtId="0" fontId="8" fillId="6" borderId="15" xfId="0" applyFont="1" applyFill="1" applyBorder="1" applyAlignment="1" applyProtection="1">
      <alignment horizontal="center" vertical="center"/>
    </xf>
    <xf numFmtId="0" fontId="64" fillId="6" borderId="17" xfId="0" applyFont="1" applyFill="1" applyBorder="1" applyAlignment="1" applyProtection="1">
      <alignment horizontal="center" vertical="center" wrapText="1"/>
    </xf>
    <xf numFmtId="0" fontId="8" fillId="6" borderId="29" xfId="0" applyFont="1" applyFill="1" applyBorder="1" applyAlignment="1" applyProtection="1">
      <alignment horizontal="center" vertical="center" wrapText="1"/>
    </xf>
    <xf numFmtId="0" fontId="41" fillId="0" borderId="0" xfId="0" applyFont="1" applyBorder="1" applyAlignment="1" applyProtection="1">
      <alignment vertical="center" wrapText="1"/>
      <protection locked="0"/>
    </xf>
    <xf numFmtId="0" fontId="41" fillId="0" borderId="8" xfId="0" applyFont="1" applyBorder="1" applyAlignment="1" applyProtection="1">
      <alignment vertical="center" wrapText="1"/>
      <protection locked="0"/>
    </xf>
    <xf numFmtId="0" fontId="29" fillId="4" borderId="0" xfId="0" applyFont="1" applyFill="1" applyBorder="1" applyAlignment="1" applyProtection="1">
      <alignment horizontal="left" vertical="center" readingOrder="1"/>
    </xf>
    <xf numFmtId="0" fontId="50" fillId="0" borderId="8" xfId="0" applyFont="1" applyBorder="1" applyAlignment="1" applyProtection="1">
      <alignment horizontal="left" vertical="center" readingOrder="1"/>
    </xf>
    <xf numFmtId="0" fontId="41" fillId="7" borderId="9" xfId="0" applyFont="1" applyFill="1" applyBorder="1" applyAlignment="1" applyProtection="1">
      <alignment vertical="center" wrapText="1"/>
      <protection locked="0"/>
    </xf>
    <xf numFmtId="0" fontId="41" fillId="7" borderId="8" xfId="0" applyFont="1" applyFill="1" applyBorder="1" applyAlignment="1" applyProtection="1">
      <alignment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</xf>
    <xf numFmtId="0" fontId="41" fillId="0" borderId="9" xfId="0" applyFont="1" applyBorder="1" applyAlignment="1" applyProtection="1">
      <alignment vertical="center" wrapText="1"/>
      <protection locked="0"/>
    </xf>
    <xf numFmtId="0" fontId="8" fillId="6" borderId="1" xfId="0" applyFont="1" applyFill="1" applyBorder="1" applyAlignment="1" applyProtection="1">
      <alignment horizontal="center" vertical="center" wrapText="1"/>
    </xf>
    <xf numFmtId="0" fontId="8" fillId="6" borderId="18" xfId="0" applyFont="1" applyFill="1" applyBorder="1" applyAlignment="1" applyProtection="1">
      <alignment horizontal="center" vertical="center" wrapText="1"/>
    </xf>
    <xf numFmtId="0" fontId="8" fillId="6" borderId="19" xfId="0" applyFont="1" applyFill="1" applyBorder="1" applyAlignment="1" applyProtection="1">
      <alignment horizontal="center" vertical="center" wrapText="1"/>
    </xf>
    <xf numFmtId="0" fontId="8" fillId="6" borderId="22" xfId="0" applyFont="1" applyFill="1" applyBorder="1" applyAlignment="1" applyProtection="1">
      <alignment horizontal="center" vertical="center" wrapText="1"/>
    </xf>
    <xf numFmtId="0" fontId="41" fillId="0" borderId="4" xfId="0" applyFont="1" applyBorder="1" applyAlignment="1" applyProtection="1">
      <alignment vertical="center" wrapText="1"/>
      <protection locked="0"/>
    </xf>
    <xf numFmtId="0" fontId="41" fillId="0" borderId="25" xfId="0" applyFont="1" applyBorder="1" applyAlignment="1" applyProtection="1">
      <alignment vertical="center" wrapText="1"/>
      <protection locked="0"/>
    </xf>
    <xf numFmtId="0" fontId="8" fillId="6" borderId="20" xfId="0" applyFont="1" applyFill="1" applyBorder="1" applyAlignment="1" applyProtection="1">
      <alignment horizontal="center" vertical="center" wrapText="1"/>
    </xf>
    <xf numFmtId="0" fontId="8" fillId="6" borderId="17" xfId="0" applyFont="1" applyFill="1" applyBorder="1" applyAlignment="1" applyProtection="1">
      <alignment horizontal="center" vertical="center" wrapText="1"/>
    </xf>
    <xf numFmtId="0" fontId="8" fillId="6" borderId="21" xfId="0" applyFont="1" applyFill="1" applyBorder="1" applyAlignment="1" applyProtection="1">
      <alignment horizontal="center" vertical="center" wrapText="1"/>
    </xf>
    <xf numFmtId="0" fontId="8" fillId="6" borderId="27" xfId="0" applyFont="1" applyFill="1" applyBorder="1" applyAlignment="1" applyProtection="1">
      <alignment horizontal="center" vertical="center" wrapText="1"/>
    </xf>
    <xf numFmtId="0" fontId="56" fillId="42" borderId="6" xfId="0" applyFont="1" applyFill="1" applyBorder="1" applyAlignment="1" applyProtection="1">
      <alignment horizontal="center" vertical="center" textRotation="90"/>
    </xf>
    <xf numFmtId="0" fontId="56" fillId="42" borderId="0" xfId="0" applyFont="1" applyFill="1" applyBorder="1" applyAlignment="1" applyProtection="1">
      <alignment horizontal="center" vertical="center" textRotation="90"/>
    </xf>
    <xf numFmtId="0" fontId="56" fillId="42" borderId="9" xfId="0" applyFont="1" applyFill="1" applyBorder="1" applyAlignment="1" applyProtection="1">
      <alignment horizontal="center" vertical="center" textRotation="90"/>
    </xf>
    <xf numFmtId="0" fontId="8" fillId="6" borderId="0" xfId="0" applyFont="1" applyFill="1" applyBorder="1" applyAlignment="1" applyProtection="1">
      <alignment horizontal="left" vertical="center"/>
    </xf>
    <xf numFmtId="0" fontId="8" fillId="6" borderId="16" xfId="0" applyFont="1" applyFill="1" applyBorder="1" applyAlignment="1" applyProtection="1">
      <alignment horizontal="left" vertical="center"/>
    </xf>
    <xf numFmtId="0" fontId="0" fillId="0" borderId="6" xfId="0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6" fillId="0" borderId="0" xfId="0" applyFont="1" applyAlignment="1" applyProtection="1">
      <alignment horizontal="center" vertical="center" wrapText="1"/>
    </xf>
    <xf numFmtId="0" fontId="41" fillId="0" borderId="0" xfId="0" applyFont="1" applyAlignment="1" applyProtection="1">
      <alignment horizontal="left" vertical="center"/>
      <protection locked="0"/>
    </xf>
    <xf numFmtId="0" fontId="41" fillId="7" borderId="0" xfId="0" applyFont="1" applyFill="1" applyAlignment="1" applyProtection="1">
      <alignment horizontal="left" vertical="center"/>
      <protection locked="0"/>
    </xf>
    <xf numFmtId="0" fontId="41" fillId="7" borderId="8" xfId="0" applyFont="1" applyFill="1" applyBorder="1" applyAlignment="1" applyProtection="1">
      <alignment horizontal="left" vertical="center"/>
      <protection locked="0"/>
    </xf>
    <xf numFmtId="0" fontId="19" fillId="6" borderId="7" xfId="0" applyFont="1" applyFill="1" applyBorder="1" applyAlignment="1" applyProtection="1">
      <alignment horizontal="left" vertical="center" wrapText="1" readingOrder="1"/>
    </xf>
    <xf numFmtId="0" fontId="19" fillId="6" borderId="0" xfId="0" applyFont="1" applyFill="1" applyBorder="1" applyAlignment="1" applyProtection="1">
      <alignment horizontal="left" vertical="center" wrapText="1" readingOrder="1"/>
    </xf>
    <xf numFmtId="0" fontId="8" fillId="6" borderId="0" xfId="0" applyFont="1" applyFill="1" applyAlignment="1" applyProtection="1">
      <alignment horizontal="left" vertical="center" wrapText="1"/>
    </xf>
    <xf numFmtId="0" fontId="53" fillId="7" borderId="0" xfId="0" applyFont="1" applyFill="1" applyAlignment="1" applyProtection="1">
      <alignment horizontal="left" vertical="center"/>
      <protection locked="0"/>
    </xf>
  </cellXfs>
  <cellStyles count="5">
    <cellStyle name="Hiperlink" xfId="4" builtinId="8"/>
    <cellStyle name="Moeda 2" xfId="3"/>
    <cellStyle name="Normal" xfId="0" builtinId="0"/>
    <cellStyle name="Porcentagem" xfId="1" builtinId="5"/>
    <cellStyle name="Porcentagem 2" xfId="2"/>
  </cellStyles>
  <dxfs count="5">
    <dxf>
      <font>
        <b/>
        <i val="0"/>
        <strike val="0"/>
        <color rgb="FFFF0000"/>
      </font>
    </dxf>
    <dxf>
      <font>
        <b/>
        <i val="0"/>
        <color rgb="FF438329"/>
      </font>
    </dxf>
    <dxf>
      <font>
        <b/>
        <i val="0"/>
        <color rgb="FFFF0000"/>
      </font>
    </dxf>
    <dxf>
      <font>
        <b/>
        <i val="0"/>
        <color rgb="FF438329"/>
      </font>
    </dxf>
    <dxf>
      <font>
        <b/>
        <i val="0"/>
        <color theme="1" tint="0.499984740745262"/>
      </font>
    </dxf>
  </dxfs>
  <tableStyles count="0" defaultTableStyle="TableStyleMedium9" defaultPivotStyle="PivotStyleLight16"/>
  <colors>
    <mruColors>
      <color rgb="FFB48900"/>
      <color rgb="FFE2AC00"/>
      <color rgb="FF365F1F"/>
      <color rgb="FF0000FF"/>
      <color rgb="FF438329"/>
      <color rgb="FF46892B"/>
      <color rgb="FFFFF6B7"/>
      <color rgb="FFBE2102"/>
      <color rgb="FF5F2E05"/>
      <color rgb="FF182A4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651450271028164E-3"/>
          <c:y val="1.2863553346154395E-2"/>
          <c:w val="0.9856627389512107"/>
          <c:h val="0.834476335619337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Desempenho!$F$24</c:f>
              <c:strCache>
                <c:ptCount val="1"/>
                <c:pt idx="0">
                  <c:v>REALIZADOS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</a:ln>
            <a:effectLst>
              <a:outerShdw blurRad="50800" dist="38100" dir="10800000" algn="r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c:spPr>
          </c:dPt>
          <c:dPt>
            <c:idx val="1"/>
            <c:invertIfNegative val="0"/>
            <c:bubble3D val="0"/>
            <c:spPr>
              <a:solidFill>
                <a:srgbClr val="FFCF37"/>
              </a:solidFill>
              <a:ln w="9525" cap="flat" cmpd="sng" algn="ctr">
                <a:solidFill>
                  <a:schemeClr val="accent6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c:spPr>
          </c:dPt>
          <c:dPt>
            <c:idx val="2"/>
            <c:invertIfNegative val="0"/>
            <c:bubble3D val="0"/>
            <c:spPr>
              <a:solidFill>
                <a:srgbClr val="DF4413"/>
              </a:solidFill>
              <a:ln w="9525" cap="flat" cmpd="sng" algn="ctr">
                <a:solidFill>
                  <a:schemeClr val="accent5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c:spPr>
          </c:dPt>
          <c:dPt>
            <c:idx val="3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c:spPr>
          </c:dPt>
          <c:dPt>
            <c:idx val="4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 w="9525" cap="flat" cmpd="sng" algn="ctr">
                <a:solidFill>
                  <a:schemeClr val="accent6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c:spPr>
          </c:dPt>
          <c:dPt>
            <c:idx val="5"/>
            <c:invertIfNegative val="0"/>
            <c:bubble3D val="0"/>
            <c:spPr>
              <a:solidFill>
                <a:srgbClr val="FFCF37"/>
              </a:solidFill>
              <a:ln w="9525" cap="flat" cmpd="sng" algn="ctr">
                <a:solidFill>
                  <a:schemeClr val="accent5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c:spPr>
          </c:dPt>
          <c:dPt>
            <c:idx val="6"/>
            <c:invertIfNegative val="0"/>
            <c:bubble3D val="0"/>
            <c:spPr>
              <a:solidFill>
                <a:srgbClr val="DF4413"/>
              </a:solidFill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c:spPr>
          </c:dPt>
          <c:dPt>
            <c:idx val="7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c:spPr>
          </c:dPt>
          <c:dLbls>
            <c:spPr>
              <a:noFill/>
            </c:spPr>
            <c:txPr>
              <a:bodyPr/>
              <a:lstStyle/>
              <a:p>
                <a:pPr>
                  <a:defRPr sz="1100" b="1"/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Desempenho!$C$25:$D$32</c:f>
              <c:multiLvlStrCache>
                <c:ptCount val="8"/>
                <c:lvl>
                  <c:pt idx="0">
                    <c:v>Planejados</c:v>
                  </c:pt>
                  <c:pt idx="1">
                    <c:v>Não Planejados</c:v>
                  </c:pt>
                  <c:pt idx="2">
                    <c:v>Emergenciais</c:v>
                  </c:pt>
                  <c:pt idx="3">
                    <c:v>Total</c:v>
                  </c:pt>
                  <c:pt idx="4">
                    <c:v>Planejados</c:v>
                  </c:pt>
                  <c:pt idx="5">
                    <c:v>Não Planejados</c:v>
                  </c:pt>
                  <c:pt idx="6">
                    <c:v>Emergenciais</c:v>
                  </c:pt>
                  <c:pt idx="7">
                    <c:v>Total</c:v>
                  </c:pt>
                </c:lvl>
                <c:lvl>
                  <c:pt idx="0">
                    <c:v>20110221-20110318</c:v>
                  </c:pt>
                  <c:pt idx="4">
                    <c:v>20110324-20110422</c:v>
                  </c:pt>
                </c:lvl>
              </c:multiLvlStrCache>
            </c:multiLvlStrRef>
          </c:cat>
          <c:val>
            <c:numRef>
              <c:f>Desempenho!$F$25:$F$32</c:f>
              <c:numCache>
                <c:formatCode>General</c:formatCode>
                <c:ptCount val="8"/>
                <c:pt idx="0">
                  <c:v>12</c:v>
                </c:pt>
                <c:pt idx="1">
                  <c:v>160</c:v>
                </c:pt>
                <c:pt idx="2">
                  <c:v>0</c:v>
                </c:pt>
                <c:pt idx="3">
                  <c:v>172</c:v>
                </c:pt>
                <c:pt idx="4" formatCode="0">
                  <c:v>10</c:v>
                </c:pt>
                <c:pt idx="5" formatCode="0">
                  <c:v>220</c:v>
                </c:pt>
                <c:pt idx="6" formatCode="0">
                  <c:v>0</c:v>
                </c:pt>
                <c:pt idx="7">
                  <c:v>230</c:v>
                </c:pt>
              </c:numCache>
            </c:numRef>
          </c:val>
        </c:ser>
        <c:ser>
          <c:idx val="1"/>
          <c:order val="1"/>
          <c:tx>
            <c:strRef>
              <c:f>Desempenho!$G$24</c:f>
              <c:strCache>
                <c:ptCount val="1"/>
                <c:pt idx="0">
                  <c:v>NÃO REALIZADOS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</a:ln>
            <a:effectLst>
              <a:outerShdw blurRad="50800" dist="38100" dir="10800000" algn="r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noFill/>
              <a:ln w="9525" cap="flat" cmpd="sng" algn="ctr">
                <a:solidFill>
                  <a:schemeClr val="accent6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c:spPr>
          </c:dPt>
          <c:dPt>
            <c:idx val="2"/>
            <c:invertIfNegative val="0"/>
            <c:bubble3D val="0"/>
            <c:spPr>
              <a:noFill/>
              <a:ln w="9525" cap="flat" cmpd="sng" algn="ctr">
                <a:solidFill>
                  <a:schemeClr val="accent5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c:spPr>
          </c:dPt>
          <c:dPt>
            <c:idx val="4"/>
            <c:invertIfNegative val="0"/>
            <c:bubble3D val="0"/>
            <c:spPr>
              <a:noFill/>
              <a:ln w="9525" cap="flat" cmpd="sng" algn="ctr">
                <a:solidFill>
                  <a:schemeClr val="accent6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c:spPr>
          </c:dPt>
          <c:dPt>
            <c:idx val="5"/>
            <c:invertIfNegative val="0"/>
            <c:bubble3D val="0"/>
            <c:spPr>
              <a:noFill/>
              <a:ln w="9525" cap="flat" cmpd="sng" algn="ctr">
                <a:solidFill>
                  <a:schemeClr val="accent5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50800" dist="38100" dir="10800000" algn="r" rotWithShape="0">
                  <a:prstClr val="black">
                    <a:alpha val="40000"/>
                  </a:prstClr>
                </a:outerShdw>
              </a:effectLst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Desempenho!$C$25:$D$32</c:f>
              <c:multiLvlStrCache>
                <c:ptCount val="8"/>
                <c:lvl>
                  <c:pt idx="0">
                    <c:v>Planejados</c:v>
                  </c:pt>
                  <c:pt idx="1">
                    <c:v>Não Planejados</c:v>
                  </c:pt>
                  <c:pt idx="2">
                    <c:v>Emergenciais</c:v>
                  </c:pt>
                  <c:pt idx="3">
                    <c:v>Total</c:v>
                  </c:pt>
                  <c:pt idx="4">
                    <c:v>Planejados</c:v>
                  </c:pt>
                  <c:pt idx="5">
                    <c:v>Não Planejados</c:v>
                  </c:pt>
                  <c:pt idx="6">
                    <c:v>Emergenciais</c:v>
                  </c:pt>
                  <c:pt idx="7">
                    <c:v>Total</c:v>
                  </c:pt>
                </c:lvl>
                <c:lvl>
                  <c:pt idx="0">
                    <c:v>20110221-20110318</c:v>
                  </c:pt>
                  <c:pt idx="4">
                    <c:v>20110324-20110422</c:v>
                  </c:pt>
                </c:lvl>
              </c:multiLvlStrCache>
            </c:multiLvlStrRef>
          </c:cat>
          <c:val>
            <c:numRef>
              <c:f>Desempenho!$G$25:$G$32</c:f>
              <c:numCache>
                <c:formatCode>General</c:formatCode>
                <c:ptCount val="8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 formatCode="0">
                  <c:v>3</c:v>
                </c:pt>
                <c:pt idx="5">
                  <c:v>0</c:v>
                </c:pt>
                <c:pt idx="6">
                  <c:v>0</c:v>
                </c:pt>
                <c:pt idx="7" formatCode="0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1"/>
        <c:overlap val="100"/>
        <c:axId val="153891584"/>
        <c:axId val="153893120"/>
      </c:barChart>
      <c:scatterChart>
        <c:scatterStyle val="lineMarker"/>
        <c:varyColors val="0"/>
        <c:ser>
          <c:idx val="2"/>
          <c:order val="2"/>
          <c:tx>
            <c:strRef>
              <c:f>Desempenho!$E$24</c:f>
              <c:strCache>
                <c:ptCount val="1"/>
                <c:pt idx="0">
                  <c:v>ABERTOS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2.2421945968971992E-2"/>
                  <c:y val="-4.21350556986827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6846344449999835E-2"/>
                  <c:y val="-4.69288802667782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1010296486530692E-2"/>
                  <c:y val="-4.08219940249406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094833142128041E-2"/>
                  <c:y val="-3.68666013522503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2541360426701188E-2"/>
                  <c:y val="-3.68663594470046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2.094833142128041E-2"/>
                  <c:y val="-3.99385560675883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2.2541360426701188E-2"/>
                  <c:y val="-3.68663594470046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2.2541360426701188E-2"/>
                  <c:y val="-3.99385560675883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100" b="1">
                    <a:solidFill>
                      <a:srgbClr val="0000FF"/>
                    </a:solidFill>
                  </a:defRPr>
                </a:pPr>
                <a:endParaRPr lang="pt-B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strRef>
              <c:f>Desempenho!$D$25:$D$32</c:f>
              <c:strCache>
                <c:ptCount val="8"/>
                <c:pt idx="0">
                  <c:v>Planejados</c:v>
                </c:pt>
                <c:pt idx="1">
                  <c:v>Não Planejados</c:v>
                </c:pt>
                <c:pt idx="2">
                  <c:v>Emergenciais</c:v>
                </c:pt>
                <c:pt idx="3">
                  <c:v>Total</c:v>
                </c:pt>
                <c:pt idx="4">
                  <c:v>Planejados</c:v>
                </c:pt>
                <c:pt idx="5">
                  <c:v>Não Planejados</c:v>
                </c:pt>
                <c:pt idx="6">
                  <c:v>Emergenciais</c:v>
                </c:pt>
                <c:pt idx="7">
                  <c:v>Total</c:v>
                </c:pt>
              </c:strCache>
            </c:strRef>
          </c:xVal>
          <c:yVal>
            <c:numRef>
              <c:f>Desempenho!$E$25:$E$32</c:f>
              <c:numCache>
                <c:formatCode>General</c:formatCode>
                <c:ptCount val="8"/>
                <c:pt idx="0">
                  <c:v>19</c:v>
                </c:pt>
                <c:pt idx="1">
                  <c:v>160</c:v>
                </c:pt>
                <c:pt idx="2">
                  <c:v>0</c:v>
                </c:pt>
                <c:pt idx="3">
                  <c:v>179</c:v>
                </c:pt>
                <c:pt idx="4">
                  <c:v>13</c:v>
                </c:pt>
                <c:pt idx="5" formatCode="0">
                  <c:v>220</c:v>
                </c:pt>
                <c:pt idx="6" formatCode="0">
                  <c:v>0</c:v>
                </c:pt>
                <c:pt idx="7" formatCode="0">
                  <c:v>233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Desempenho!$H$24</c:f>
              <c:strCache>
                <c:ptCount val="1"/>
                <c:pt idx="0">
                  <c:v>PERCENTUAL REALIZADO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2.6165316979780851E-2"/>
                  <c:y val="9.1275438396287489E-2"/>
                </c:manualLayout>
              </c:layout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1" i="0" baseline="0">
                      <a:solidFill>
                        <a:srgbClr val="365F1F"/>
                      </a:solidFill>
                    </a:defRPr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9335077254070537E-2"/>
                  <c:y val="8.805482648002344E-2"/>
                </c:manualLayout>
              </c:layout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1" i="0" baseline="0">
                      <a:solidFill>
                        <a:srgbClr val="B48900"/>
                      </a:solidFill>
                    </a:defRPr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2987424302971779E-2"/>
                  <c:y val="8.1613602647495259E-2"/>
                </c:manualLayout>
              </c:layout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1" i="0" baseline="0">
                      <a:solidFill>
                        <a:srgbClr val="C00000"/>
                      </a:solidFill>
                    </a:defRPr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4576495755261225E-2"/>
                  <c:y val="8.805482648002344E-2"/>
                </c:manualLayout>
              </c:layout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1" i="0" baseline="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7750134559983233E-2"/>
                  <c:y val="8.7757617254364914E-2"/>
                </c:manualLayout>
              </c:layout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1" i="0" baseline="0">
                      <a:solidFill>
                        <a:srgbClr val="365F1F"/>
                      </a:solidFill>
                    </a:defRPr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2.9343209656589916E-2"/>
                  <c:y val="8.805482648002344E-2"/>
                </c:manualLayout>
              </c:layout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1" i="0" baseline="0">
                      <a:solidFill>
                        <a:srgbClr val="B48900"/>
                      </a:solidFill>
                    </a:defRPr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2.6161188221578688E-2"/>
                  <c:y val="8.7609266233025215E-2"/>
                </c:manualLayout>
              </c:layout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1" i="0" baseline="0">
                      <a:solidFill>
                        <a:srgbClr val="C00000"/>
                      </a:solidFill>
                    </a:defRPr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2.4572241883174181E-2"/>
                  <c:y val="9.0829878149289389E-2"/>
                </c:manualLayout>
              </c:layout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1" i="0" baseline="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baseline="0">
                    <a:solidFill>
                      <a:srgbClr val="0000FF"/>
                    </a:solidFill>
                  </a:defRPr>
                </a:pPr>
                <a:endParaRPr lang="pt-B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strRef>
              <c:f>Desempenho!$D$25:$D$32</c:f>
              <c:strCache>
                <c:ptCount val="8"/>
                <c:pt idx="0">
                  <c:v>Planejados</c:v>
                </c:pt>
                <c:pt idx="1">
                  <c:v>Não Planejados</c:v>
                </c:pt>
                <c:pt idx="2">
                  <c:v>Emergenciais</c:v>
                </c:pt>
                <c:pt idx="3">
                  <c:v>Total</c:v>
                </c:pt>
                <c:pt idx="4">
                  <c:v>Planejados</c:v>
                </c:pt>
                <c:pt idx="5">
                  <c:v>Não Planejados</c:v>
                </c:pt>
                <c:pt idx="6">
                  <c:v>Emergenciais</c:v>
                </c:pt>
                <c:pt idx="7">
                  <c:v>Total</c:v>
                </c:pt>
              </c:strCache>
            </c:strRef>
          </c:xVal>
          <c:yVal>
            <c:numRef>
              <c:f>Desempenho!$H$25:$H$32</c:f>
              <c:numCache>
                <c:formatCode>0%</c:formatCode>
                <c:ptCount val="8"/>
                <c:pt idx="0">
                  <c:v>0.63157894736842102</c:v>
                </c:pt>
                <c:pt idx="1">
                  <c:v>1</c:v>
                </c:pt>
                <c:pt idx="2">
                  <c:v>0</c:v>
                </c:pt>
                <c:pt idx="3">
                  <c:v>0.96089385474860334</c:v>
                </c:pt>
                <c:pt idx="4">
                  <c:v>0.76923076923076927</c:v>
                </c:pt>
                <c:pt idx="5">
                  <c:v>1</c:v>
                </c:pt>
                <c:pt idx="6">
                  <c:v>0</c:v>
                </c:pt>
                <c:pt idx="7">
                  <c:v>0.98712446351931327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91584"/>
        <c:axId val="153893120"/>
      </c:scatterChart>
      <c:catAx>
        <c:axId val="15389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 b="1" i="0" baseline="0">
                <a:solidFill>
                  <a:srgbClr val="293315"/>
                </a:solidFill>
              </a:defRPr>
            </a:pPr>
            <a:endParaRPr lang="pt-BR"/>
          </a:p>
        </c:txPr>
        <c:crossAx val="153893120"/>
        <c:crosses val="autoZero"/>
        <c:auto val="1"/>
        <c:lblAlgn val="ctr"/>
        <c:lblOffset val="100"/>
        <c:noMultiLvlLbl val="0"/>
      </c:catAx>
      <c:valAx>
        <c:axId val="153893120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one"/>
        <c:crossAx val="153891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313" footer="0.3149606200000031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0</xdr:row>
      <xdr:rowOff>28575</xdr:rowOff>
    </xdr:from>
    <xdr:to>
      <xdr:col>1</xdr:col>
      <xdr:colOff>971550</xdr:colOff>
      <xdr:row>1</xdr:row>
      <xdr:rowOff>20447</xdr:rowOff>
    </xdr:to>
    <xdr:pic>
      <xdr:nvPicPr>
        <xdr:cNvPr id="2" name="Imagem 1" descr="infraero1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9075" y="28575"/>
          <a:ext cx="1009650" cy="75387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0</xdr:row>
      <xdr:rowOff>28575</xdr:rowOff>
    </xdr:from>
    <xdr:to>
      <xdr:col>1</xdr:col>
      <xdr:colOff>981075</xdr:colOff>
      <xdr:row>1</xdr:row>
      <xdr:rowOff>20447</xdr:rowOff>
    </xdr:to>
    <xdr:pic>
      <xdr:nvPicPr>
        <xdr:cNvPr id="2" name="Imagem 1" descr="infraero1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9075" y="28575"/>
          <a:ext cx="1000125" cy="18237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0</xdr:row>
      <xdr:rowOff>28575</xdr:rowOff>
    </xdr:from>
    <xdr:to>
      <xdr:col>1</xdr:col>
      <xdr:colOff>971550</xdr:colOff>
      <xdr:row>1</xdr:row>
      <xdr:rowOff>20447</xdr:rowOff>
    </xdr:to>
    <xdr:pic>
      <xdr:nvPicPr>
        <xdr:cNvPr id="2" name="Imagem 1" descr="infraero1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9075" y="28575"/>
          <a:ext cx="1000125" cy="1823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0</xdr:row>
      <xdr:rowOff>28575</xdr:rowOff>
    </xdr:from>
    <xdr:to>
      <xdr:col>1</xdr:col>
      <xdr:colOff>984250</xdr:colOff>
      <xdr:row>1</xdr:row>
      <xdr:rowOff>20447</xdr:rowOff>
    </xdr:to>
    <xdr:pic>
      <xdr:nvPicPr>
        <xdr:cNvPr id="2" name="Imagem 1" descr="infraero1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9075" y="28575"/>
          <a:ext cx="1003300" cy="18237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238126</xdr:colOff>
      <xdr:row>0</xdr:row>
      <xdr:rowOff>47624</xdr:rowOff>
    </xdr:from>
    <xdr:to>
      <xdr:col>8</xdr:col>
      <xdr:colOff>434408</xdr:colOff>
      <xdr:row>0</xdr:row>
      <xdr:rowOff>1104517</xdr:rowOff>
    </xdr:to>
    <xdr:pic>
      <xdr:nvPicPr>
        <xdr:cNvPr id="2" name="Imagem 1" descr="infraero1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95726" y="47624"/>
          <a:ext cx="1415482" cy="14249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0</xdr:row>
      <xdr:rowOff>28575</xdr:rowOff>
    </xdr:from>
    <xdr:to>
      <xdr:col>1</xdr:col>
      <xdr:colOff>981075</xdr:colOff>
      <xdr:row>1</xdr:row>
      <xdr:rowOff>20447</xdr:rowOff>
    </xdr:to>
    <xdr:pic>
      <xdr:nvPicPr>
        <xdr:cNvPr id="2" name="Imagem 1" descr="infraero1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9075" y="28575"/>
          <a:ext cx="1000125" cy="18237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0</xdr:row>
      <xdr:rowOff>28575</xdr:rowOff>
    </xdr:from>
    <xdr:to>
      <xdr:col>2</xdr:col>
      <xdr:colOff>733425</xdr:colOff>
      <xdr:row>1</xdr:row>
      <xdr:rowOff>20447</xdr:rowOff>
    </xdr:to>
    <xdr:pic>
      <xdr:nvPicPr>
        <xdr:cNvPr id="2" name="Imagem 1" descr="infraero1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924175" y="28575"/>
          <a:ext cx="1009650" cy="75387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0</xdr:row>
      <xdr:rowOff>28575</xdr:rowOff>
    </xdr:from>
    <xdr:to>
      <xdr:col>1</xdr:col>
      <xdr:colOff>981075</xdr:colOff>
      <xdr:row>1</xdr:row>
      <xdr:rowOff>20447</xdr:rowOff>
    </xdr:to>
    <xdr:pic>
      <xdr:nvPicPr>
        <xdr:cNvPr id="2" name="Imagem 1" descr="infraero1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9075" y="28575"/>
          <a:ext cx="1000125" cy="18237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0</xdr:row>
      <xdr:rowOff>28575</xdr:rowOff>
    </xdr:from>
    <xdr:to>
      <xdr:col>1</xdr:col>
      <xdr:colOff>981075</xdr:colOff>
      <xdr:row>1</xdr:row>
      <xdr:rowOff>20447</xdr:rowOff>
    </xdr:to>
    <xdr:pic>
      <xdr:nvPicPr>
        <xdr:cNvPr id="3" name="Imagem 2" descr="infraero1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9075" y="771525"/>
          <a:ext cx="1009650" cy="75387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221385</xdr:colOff>
      <xdr:row>0</xdr:row>
      <xdr:rowOff>28959</xdr:rowOff>
    </xdr:from>
    <xdr:to>
      <xdr:col>2</xdr:col>
      <xdr:colOff>742278</xdr:colOff>
      <xdr:row>1</xdr:row>
      <xdr:rowOff>22755</xdr:rowOff>
    </xdr:to>
    <xdr:pic>
      <xdr:nvPicPr>
        <xdr:cNvPr id="3" name="Imagem 2" descr="infraero1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385" y="28959"/>
          <a:ext cx="1008784" cy="755796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</xdr:row>
      <xdr:rowOff>0</xdr:rowOff>
    </xdr:from>
    <xdr:to>
      <xdr:col>8</xdr:col>
      <xdr:colOff>0</xdr:colOff>
      <xdr:row>22</xdr:row>
      <xdr:rowOff>133350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0</xdr:row>
      <xdr:rowOff>28575</xdr:rowOff>
    </xdr:from>
    <xdr:to>
      <xdr:col>1</xdr:col>
      <xdr:colOff>981075</xdr:colOff>
      <xdr:row>1</xdr:row>
      <xdr:rowOff>20447</xdr:rowOff>
    </xdr:to>
    <xdr:pic>
      <xdr:nvPicPr>
        <xdr:cNvPr id="2" name="Imagem 1" descr="infraero1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9075" y="28575"/>
          <a:ext cx="1000125" cy="1823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svn.infranet.gov.br/si-prti-dw/trunk/dm-operacoes-dogp/doc/4.Controle/4.3.Relatorios%20de%20Acompanhamento/TISI-1_BIDW_Relatorio_de_Acompanhamento_20110422.doc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B1:L15"/>
  <sheetViews>
    <sheetView showGridLines="0" workbookViewId="0">
      <selection activeCell="B26" sqref="B26"/>
    </sheetView>
  </sheetViews>
  <sheetFormatPr defaultRowHeight="15" x14ac:dyDescent="0.25"/>
  <cols>
    <col min="1" max="1" width="3.7109375" style="166" customWidth="1"/>
    <col min="2" max="2" width="119.5703125" style="166" customWidth="1"/>
    <col min="3" max="3" width="9.140625" style="166"/>
    <col min="4" max="4" width="9.140625" style="179"/>
    <col min="5" max="16384" width="9.140625" style="166"/>
  </cols>
  <sheetData>
    <row r="1" spans="2:12" s="163" customFormat="1" ht="60" customHeight="1" x14ac:dyDescent="0.25">
      <c r="B1" s="162" t="s">
        <v>72</v>
      </c>
      <c r="C1" s="171"/>
      <c r="D1" s="179"/>
      <c r="E1" s="168"/>
      <c r="F1" s="168"/>
      <c r="G1" s="168"/>
      <c r="H1" s="172"/>
      <c r="I1" s="173"/>
      <c r="J1" s="168"/>
      <c r="K1" s="168"/>
      <c r="L1" s="168"/>
    </row>
    <row r="2" spans="2:12" ht="20.100000000000001" customHeight="1" x14ac:dyDescent="0.25">
      <c r="B2" s="178" t="s">
        <v>73</v>
      </c>
    </row>
    <row r="3" spans="2:12" ht="20.100000000000001" customHeight="1" x14ac:dyDescent="0.25">
      <c r="B3" s="165" t="s">
        <v>77</v>
      </c>
    </row>
    <row r="4" spans="2:12" ht="48.95" customHeight="1" x14ac:dyDescent="0.25">
      <c r="B4" s="166" t="s">
        <v>74</v>
      </c>
    </row>
    <row r="5" spans="2:12" ht="20.100000000000001" customHeight="1" x14ac:dyDescent="0.25">
      <c r="B5" s="169" t="s">
        <v>75</v>
      </c>
    </row>
    <row r="6" spans="2:12" ht="63.95" customHeight="1" x14ac:dyDescent="0.25">
      <c r="B6" s="166" t="s">
        <v>79</v>
      </c>
    </row>
    <row r="7" spans="2:12" ht="33.950000000000003" customHeight="1" x14ac:dyDescent="0.25">
      <c r="B7" s="170" t="s">
        <v>76</v>
      </c>
    </row>
    <row r="8" spans="2:12" ht="6" customHeight="1" x14ac:dyDescent="0.25"/>
    <row r="9" spans="2:12" ht="20.100000000000001" customHeight="1" x14ac:dyDescent="0.25">
      <c r="B9" s="165" t="s">
        <v>78</v>
      </c>
    </row>
    <row r="10" spans="2:12" ht="20.100000000000001" customHeight="1" x14ac:dyDescent="0.25">
      <c r="B10" s="174" t="s">
        <v>80</v>
      </c>
    </row>
    <row r="11" spans="2:12" ht="20.100000000000001" customHeight="1" x14ac:dyDescent="0.25">
      <c r="B11" s="175" t="s">
        <v>81</v>
      </c>
    </row>
    <row r="12" spans="2:12" s="167" customFormat="1" ht="63.95" customHeight="1" x14ac:dyDescent="0.25">
      <c r="B12" s="174" t="s">
        <v>82</v>
      </c>
      <c r="D12" s="180"/>
    </row>
    <row r="13" spans="2:12" ht="63.95" customHeight="1" x14ac:dyDescent="0.25">
      <c r="B13" s="176" t="s">
        <v>83</v>
      </c>
    </row>
    <row r="14" spans="2:12" ht="33.950000000000003" customHeight="1" x14ac:dyDescent="0.25">
      <c r="B14" s="164" t="s">
        <v>84</v>
      </c>
    </row>
    <row r="15" spans="2:12" ht="48.95" customHeight="1" x14ac:dyDescent="0.25">
      <c r="B15" s="177" t="s">
        <v>85</v>
      </c>
    </row>
  </sheetData>
  <sheetProtection sheet="1" objects="1" scenarios="1" selectLockedCells="1"/>
  <pageMargins left="0.511811024" right="0.511811024" top="0.78740157499999996" bottom="0.78740157499999996" header="0.31496062000000002" footer="0.31496062000000002"/>
  <pageSetup paperSize="9" orientation="portrait" verticalDpi="4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96"/>
  <sheetViews>
    <sheetView showGridLines="0" showRowColHeaders="0" zoomScale="90" zoomScaleNormal="90" workbookViewId="0">
      <pane ySplit="1" topLeftCell="A2" activePane="bottomLeft" state="frozen"/>
      <selection sqref="A1:XFD4"/>
      <selection pane="bottomLeft" activeCell="B13" sqref="B13:C13"/>
    </sheetView>
  </sheetViews>
  <sheetFormatPr defaultRowHeight="15" x14ac:dyDescent="0.25"/>
  <cols>
    <col min="1" max="1" width="3.7109375" style="9" customWidth="1"/>
    <col min="2" max="2" width="59.85546875" style="9" customWidth="1"/>
    <col min="3" max="3" width="60" style="9" customWidth="1"/>
    <col min="4" max="4" width="9.140625" style="9"/>
    <col min="5" max="5" width="18.5703125" style="9" customWidth="1"/>
    <col min="6" max="6" width="51.7109375" style="9" customWidth="1"/>
    <col min="7" max="16384" width="9.140625" style="9"/>
  </cols>
  <sheetData>
    <row r="1" spans="1:3" ht="60" customHeight="1" x14ac:dyDescent="0.25">
      <c r="B1" s="38"/>
      <c r="C1" s="183" t="str">
        <f>CONCATENATE("Considerações Finais | ",Parâmetros!B4)</f>
        <v>Considerações Finais | TISI-1</v>
      </c>
    </row>
    <row r="2" spans="1:3" s="207" customFormat="1" ht="9.9499999999999993" customHeight="1" x14ac:dyDescent="0.2">
      <c r="A2" s="213"/>
      <c r="B2" s="215"/>
      <c r="C2" s="215"/>
    </row>
    <row r="3" spans="1:3" ht="20.100000000000001" customHeight="1" x14ac:dyDescent="0.25">
      <c r="A3" s="38"/>
      <c r="B3" s="374" t="s">
        <v>31</v>
      </c>
      <c r="C3" s="374"/>
    </row>
    <row r="4" spans="1:3" ht="20.100000000000001" customHeight="1" x14ac:dyDescent="0.25">
      <c r="B4" s="39" t="s">
        <v>34</v>
      </c>
      <c r="C4" s="40" t="s">
        <v>33</v>
      </c>
    </row>
    <row r="5" spans="1:3" ht="20.100000000000001" customHeight="1" x14ac:dyDescent="0.25">
      <c r="B5" s="97"/>
      <c r="C5" s="77"/>
    </row>
    <row r="6" spans="1:3" ht="20.100000000000001" customHeight="1" x14ac:dyDescent="0.25">
      <c r="B6" s="94"/>
      <c r="C6" s="78"/>
    </row>
    <row r="7" spans="1:3" ht="20.100000000000001" customHeight="1" x14ac:dyDescent="0.25">
      <c r="B7" s="97"/>
      <c r="C7" s="77"/>
    </row>
    <row r="8" spans="1:3" ht="20.100000000000001" customHeight="1" x14ac:dyDescent="0.25">
      <c r="B8" s="94"/>
      <c r="C8" s="78"/>
    </row>
    <row r="9" spans="1:3" ht="20.100000000000001" customHeight="1" x14ac:dyDescent="0.25">
      <c r="B9" s="231"/>
      <c r="C9" s="232"/>
    </row>
    <row r="10" spans="1:3" ht="20.100000000000001" customHeight="1" x14ac:dyDescent="0.25">
      <c r="A10" s="38"/>
      <c r="B10" s="233"/>
      <c r="C10" s="234"/>
    </row>
    <row r="11" spans="1:3" ht="6" customHeight="1" x14ac:dyDescent="0.25">
      <c r="B11" s="36"/>
      <c r="C11" s="36"/>
    </row>
    <row r="12" spans="1:3" ht="20.100000000000001" customHeight="1" x14ac:dyDescent="0.25">
      <c r="B12" s="372" t="s">
        <v>32</v>
      </c>
      <c r="C12" s="373"/>
    </row>
    <row r="13" spans="1:3" ht="20.100000000000001" customHeight="1" x14ac:dyDescent="0.25">
      <c r="B13" s="369" t="s">
        <v>129</v>
      </c>
      <c r="C13" s="369"/>
    </row>
    <row r="14" spans="1:3" ht="20.100000000000001" customHeight="1" x14ac:dyDescent="0.25">
      <c r="B14" s="375" t="s">
        <v>130</v>
      </c>
      <c r="C14" s="375"/>
    </row>
    <row r="15" spans="1:3" ht="20.100000000000001" customHeight="1" x14ac:dyDescent="0.25">
      <c r="B15" s="369"/>
      <c r="C15" s="369"/>
    </row>
    <row r="16" spans="1:3" ht="20.100000000000001" customHeight="1" x14ac:dyDescent="0.25">
      <c r="B16" s="370"/>
      <c r="C16" s="370"/>
    </row>
    <row r="17" spans="2:3" ht="20.100000000000001" customHeight="1" x14ac:dyDescent="0.25">
      <c r="B17" s="369"/>
      <c r="C17" s="369"/>
    </row>
    <row r="18" spans="2:3" ht="20.100000000000001" customHeight="1" x14ac:dyDescent="0.25">
      <c r="B18" s="371"/>
      <c r="C18" s="371"/>
    </row>
    <row r="19" spans="2:3" ht="6" customHeight="1" x14ac:dyDescent="0.25">
      <c r="B19" s="36"/>
      <c r="C19" s="36"/>
    </row>
    <row r="20" spans="2:3" ht="20.100000000000001" customHeight="1" x14ac:dyDescent="0.25">
      <c r="B20" s="372" t="s">
        <v>4</v>
      </c>
      <c r="C20" s="373"/>
    </row>
    <row r="21" spans="2:3" ht="20.100000000000001" customHeight="1" x14ac:dyDescent="0.25">
      <c r="B21" s="369"/>
      <c r="C21" s="369"/>
    </row>
    <row r="22" spans="2:3" ht="20.100000000000001" customHeight="1" x14ac:dyDescent="0.25">
      <c r="B22" s="375"/>
      <c r="C22" s="375"/>
    </row>
    <row r="23" spans="2:3" ht="20.100000000000001" customHeight="1" x14ac:dyDescent="0.25">
      <c r="B23" s="369"/>
      <c r="C23" s="369"/>
    </row>
    <row r="24" spans="2:3" ht="20.100000000000001" customHeight="1" x14ac:dyDescent="0.25">
      <c r="B24" s="370"/>
      <c r="C24" s="370"/>
    </row>
    <row r="25" spans="2:3" ht="20.100000000000001" customHeight="1" x14ac:dyDescent="0.25">
      <c r="B25" s="369"/>
      <c r="C25" s="369"/>
    </row>
    <row r="26" spans="2:3" ht="20.100000000000001" customHeight="1" x14ac:dyDescent="0.25">
      <c r="B26" s="371"/>
      <c r="C26" s="371"/>
    </row>
    <row r="27" spans="2:3" ht="20.100000000000001" customHeight="1" x14ac:dyDescent="0.25">
      <c r="B27" s="36"/>
      <c r="C27" s="36"/>
    </row>
    <row r="28" spans="2:3" ht="20.100000000000001" customHeight="1" x14ac:dyDescent="0.25">
      <c r="B28" s="36"/>
      <c r="C28" s="36"/>
    </row>
    <row r="29" spans="2:3" ht="20.100000000000001" customHeight="1" x14ac:dyDescent="0.25">
      <c r="B29" s="36"/>
      <c r="C29" s="36"/>
    </row>
    <row r="30" spans="2:3" ht="20.100000000000001" customHeight="1" x14ac:dyDescent="0.25">
      <c r="B30" s="36"/>
      <c r="C30" s="36"/>
    </row>
    <row r="31" spans="2:3" ht="20.100000000000001" customHeight="1" x14ac:dyDescent="0.25">
      <c r="B31" s="36"/>
      <c r="C31" s="36"/>
    </row>
    <row r="32" spans="2:3" ht="20.100000000000001" customHeight="1" x14ac:dyDescent="0.25">
      <c r="B32" s="36"/>
      <c r="C32" s="36"/>
    </row>
    <row r="33" spans="2:3" ht="20.100000000000001" customHeight="1" x14ac:dyDescent="0.25">
      <c r="B33" s="36"/>
      <c r="C33" s="36"/>
    </row>
    <row r="34" spans="2:3" ht="20.100000000000001" customHeight="1" x14ac:dyDescent="0.25">
      <c r="B34" s="36"/>
      <c r="C34" s="36"/>
    </row>
    <row r="35" spans="2:3" ht="20.100000000000001" customHeight="1" x14ac:dyDescent="0.25">
      <c r="B35" s="36"/>
      <c r="C35" s="36"/>
    </row>
    <row r="36" spans="2:3" ht="20.100000000000001" customHeight="1" x14ac:dyDescent="0.25">
      <c r="B36" s="36"/>
      <c r="C36" s="36"/>
    </row>
    <row r="37" spans="2:3" ht="20.100000000000001" customHeight="1" x14ac:dyDescent="0.25">
      <c r="B37" s="36"/>
      <c r="C37" s="36"/>
    </row>
    <row r="38" spans="2:3" ht="20.100000000000001" customHeight="1" x14ac:dyDescent="0.25">
      <c r="B38" s="36"/>
      <c r="C38" s="36"/>
    </row>
    <row r="39" spans="2:3" ht="20.100000000000001" customHeight="1" x14ac:dyDescent="0.25">
      <c r="B39" s="36"/>
      <c r="C39" s="36"/>
    </row>
    <row r="40" spans="2:3" ht="20.100000000000001" customHeight="1" x14ac:dyDescent="0.25">
      <c r="B40" s="36"/>
      <c r="C40" s="36"/>
    </row>
    <row r="41" spans="2:3" ht="20.100000000000001" customHeight="1" x14ac:dyDescent="0.25">
      <c r="B41" s="36"/>
      <c r="C41" s="36"/>
    </row>
    <row r="42" spans="2:3" ht="20.100000000000001" customHeight="1" x14ac:dyDescent="0.25">
      <c r="B42" s="36"/>
      <c r="C42" s="36"/>
    </row>
    <row r="43" spans="2:3" ht="20.100000000000001" customHeight="1" x14ac:dyDescent="0.25">
      <c r="B43" s="36"/>
      <c r="C43" s="36"/>
    </row>
    <row r="44" spans="2:3" ht="20.100000000000001" customHeight="1" x14ac:dyDescent="0.25">
      <c r="B44" s="36"/>
      <c r="C44" s="36"/>
    </row>
    <row r="45" spans="2:3" ht="20.100000000000001" customHeight="1" x14ac:dyDescent="0.25">
      <c r="B45" s="36"/>
      <c r="C45" s="36"/>
    </row>
    <row r="46" spans="2:3" ht="20.100000000000001" customHeight="1" x14ac:dyDescent="0.25">
      <c r="B46" s="36"/>
      <c r="C46" s="36"/>
    </row>
    <row r="47" spans="2:3" ht="20.100000000000001" customHeight="1" x14ac:dyDescent="0.25">
      <c r="B47" s="36"/>
      <c r="C47" s="36"/>
    </row>
    <row r="48" spans="2:3" ht="20.100000000000001" customHeight="1" x14ac:dyDescent="0.25">
      <c r="B48" s="36"/>
      <c r="C48" s="36"/>
    </row>
    <row r="49" spans="2:3" ht="20.100000000000001" customHeight="1" x14ac:dyDescent="0.25">
      <c r="B49" s="36"/>
      <c r="C49" s="36"/>
    </row>
    <row r="50" spans="2:3" ht="20.100000000000001" customHeight="1" x14ac:dyDescent="0.25">
      <c r="B50" s="36"/>
      <c r="C50" s="36"/>
    </row>
    <row r="51" spans="2:3" ht="20.100000000000001" customHeight="1" x14ac:dyDescent="0.25">
      <c r="B51" s="36"/>
      <c r="C51" s="36"/>
    </row>
    <row r="52" spans="2:3" ht="20.100000000000001" customHeight="1" x14ac:dyDescent="0.25">
      <c r="B52" s="36"/>
      <c r="C52" s="36"/>
    </row>
    <row r="53" spans="2:3" ht="20.100000000000001" customHeight="1" x14ac:dyDescent="0.25">
      <c r="B53" s="36"/>
      <c r="C53" s="36"/>
    </row>
    <row r="54" spans="2:3" ht="20.100000000000001" customHeight="1" x14ac:dyDescent="0.25">
      <c r="B54" s="36"/>
      <c r="C54" s="36"/>
    </row>
    <row r="55" spans="2:3" ht="20.100000000000001" customHeight="1" x14ac:dyDescent="0.25">
      <c r="B55" s="36"/>
      <c r="C55" s="36"/>
    </row>
    <row r="56" spans="2:3" ht="20.100000000000001" customHeight="1" x14ac:dyDescent="0.25">
      <c r="B56" s="36"/>
      <c r="C56" s="36"/>
    </row>
    <row r="57" spans="2:3" ht="20.100000000000001" customHeight="1" x14ac:dyDescent="0.25">
      <c r="B57" s="36"/>
      <c r="C57" s="36"/>
    </row>
    <row r="58" spans="2:3" ht="20.100000000000001" customHeight="1" x14ac:dyDescent="0.25">
      <c r="B58" s="36"/>
      <c r="C58" s="36"/>
    </row>
    <row r="59" spans="2:3" ht="20.100000000000001" customHeight="1" x14ac:dyDescent="0.25">
      <c r="B59" s="36"/>
      <c r="C59" s="36"/>
    </row>
    <row r="60" spans="2:3" ht="20.100000000000001" customHeight="1" x14ac:dyDescent="0.25">
      <c r="B60" s="36"/>
      <c r="C60" s="36"/>
    </row>
    <row r="61" spans="2:3" ht="20.100000000000001" customHeight="1" x14ac:dyDescent="0.25">
      <c r="B61" s="36"/>
      <c r="C61" s="36"/>
    </row>
    <row r="62" spans="2:3" ht="20.100000000000001" customHeight="1" x14ac:dyDescent="0.25">
      <c r="B62" s="36"/>
      <c r="C62" s="36"/>
    </row>
    <row r="63" spans="2:3" ht="20.100000000000001" customHeight="1" x14ac:dyDescent="0.25">
      <c r="B63" s="36"/>
      <c r="C63" s="36"/>
    </row>
    <row r="64" spans="2:3" ht="20.100000000000001" customHeight="1" x14ac:dyDescent="0.25">
      <c r="B64" s="36"/>
      <c r="C64" s="36"/>
    </row>
    <row r="65" spans="2:3" ht="20.100000000000001" customHeight="1" x14ac:dyDescent="0.25">
      <c r="B65" s="36"/>
      <c r="C65" s="36"/>
    </row>
    <row r="66" spans="2:3" ht="20.100000000000001" customHeight="1" x14ac:dyDescent="0.25">
      <c r="B66" s="36"/>
      <c r="C66" s="36"/>
    </row>
    <row r="67" spans="2:3" ht="20.100000000000001" customHeight="1" x14ac:dyDescent="0.25">
      <c r="B67" s="36"/>
      <c r="C67" s="36"/>
    </row>
    <row r="68" spans="2:3" ht="20.100000000000001" customHeight="1" x14ac:dyDescent="0.25">
      <c r="B68" s="36"/>
      <c r="C68" s="36"/>
    </row>
    <row r="69" spans="2:3" ht="20.100000000000001" customHeight="1" x14ac:dyDescent="0.25">
      <c r="B69" s="36"/>
      <c r="C69" s="36"/>
    </row>
    <row r="70" spans="2:3" ht="20.100000000000001" customHeight="1" x14ac:dyDescent="0.25">
      <c r="B70" s="36"/>
      <c r="C70" s="36"/>
    </row>
    <row r="71" spans="2:3" ht="20.100000000000001" customHeight="1" x14ac:dyDescent="0.25">
      <c r="B71" s="36"/>
      <c r="C71" s="36"/>
    </row>
    <row r="72" spans="2:3" ht="20.100000000000001" customHeight="1" x14ac:dyDescent="0.25">
      <c r="B72" s="36"/>
      <c r="C72" s="36"/>
    </row>
    <row r="73" spans="2:3" ht="20.100000000000001" customHeight="1" x14ac:dyDescent="0.25">
      <c r="B73" s="36"/>
      <c r="C73" s="36"/>
    </row>
    <row r="74" spans="2:3" ht="20.100000000000001" customHeight="1" x14ac:dyDescent="0.25">
      <c r="B74" s="36"/>
      <c r="C74" s="36"/>
    </row>
    <row r="75" spans="2:3" ht="20.100000000000001" customHeight="1" x14ac:dyDescent="0.25">
      <c r="B75" s="36"/>
      <c r="C75" s="36"/>
    </row>
    <row r="76" spans="2:3" ht="20.100000000000001" customHeight="1" x14ac:dyDescent="0.25">
      <c r="B76" s="36"/>
      <c r="C76" s="36"/>
    </row>
    <row r="77" spans="2:3" ht="20.100000000000001" customHeight="1" x14ac:dyDescent="0.25">
      <c r="B77" s="36"/>
      <c r="C77" s="36"/>
    </row>
    <row r="78" spans="2:3" ht="20.100000000000001" customHeight="1" x14ac:dyDescent="0.25">
      <c r="B78" s="36"/>
      <c r="C78" s="36"/>
    </row>
    <row r="79" spans="2:3" ht="20.100000000000001" customHeight="1" x14ac:dyDescent="0.25">
      <c r="B79" s="36"/>
      <c r="C79" s="36"/>
    </row>
    <row r="80" spans="2:3" ht="20.100000000000001" customHeight="1" x14ac:dyDescent="0.25">
      <c r="B80" s="36"/>
      <c r="C80" s="36"/>
    </row>
    <row r="81" spans="2:3" ht="20.100000000000001" customHeight="1" x14ac:dyDescent="0.25">
      <c r="B81" s="36"/>
      <c r="C81" s="36"/>
    </row>
    <row r="82" spans="2:3" ht="20.100000000000001" customHeight="1" x14ac:dyDescent="0.25">
      <c r="B82" s="36"/>
      <c r="C82" s="36"/>
    </row>
    <row r="83" spans="2:3" ht="20.100000000000001" customHeight="1" x14ac:dyDescent="0.25">
      <c r="B83" s="36"/>
      <c r="C83" s="36"/>
    </row>
    <row r="84" spans="2:3" ht="20.100000000000001" customHeight="1" x14ac:dyDescent="0.25">
      <c r="B84" s="36"/>
      <c r="C84" s="36"/>
    </row>
    <row r="85" spans="2:3" ht="20.100000000000001" customHeight="1" x14ac:dyDescent="0.25">
      <c r="B85" s="36"/>
      <c r="C85" s="36"/>
    </row>
    <row r="86" spans="2:3" ht="20.100000000000001" customHeight="1" x14ac:dyDescent="0.25">
      <c r="B86" s="36"/>
      <c r="C86" s="36"/>
    </row>
    <row r="87" spans="2:3" ht="20.100000000000001" customHeight="1" x14ac:dyDescent="0.25">
      <c r="B87" s="36"/>
      <c r="C87" s="36"/>
    </row>
    <row r="88" spans="2:3" ht="20.100000000000001" customHeight="1" x14ac:dyDescent="0.25">
      <c r="B88" s="36"/>
      <c r="C88" s="36"/>
    </row>
    <row r="89" spans="2:3" ht="20.100000000000001" customHeight="1" x14ac:dyDescent="0.25">
      <c r="B89" s="36"/>
      <c r="C89" s="36"/>
    </row>
    <row r="90" spans="2:3" ht="20.100000000000001" customHeight="1" x14ac:dyDescent="0.25">
      <c r="B90" s="36"/>
      <c r="C90" s="36"/>
    </row>
    <row r="91" spans="2:3" ht="20.100000000000001" customHeight="1" x14ac:dyDescent="0.25">
      <c r="B91" s="36"/>
      <c r="C91" s="36"/>
    </row>
    <row r="92" spans="2:3" ht="20.100000000000001" customHeight="1" x14ac:dyDescent="0.25">
      <c r="B92" s="36"/>
      <c r="C92" s="36"/>
    </row>
    <row r="93" spans="2:3" ht="20.100000000000001" customHeight="1" x14ac:dyDescent="0.25">
      <c r="B93" s="36"/>
      <c r="C93" s="36"/>
    </row>
    <row r="94" spans="2:3" ht="20.100000000000001" customHeight="1" x14ac:dyDescent="0.25">
      <c r="B94" s="36"/>
      <c r="C94" s="36"/>
    </row>
    <row r="95" spans="2:3" ht="20.100000000000001" customHeight="1" x14ac:dyDescent="0.25"/>
    <row r="96" spans="2:3" ht="20.100000000000001" customHeight="1" x14ac:dyDescent="0.25"/>
  </sheetData>
  <sheetProtection sheet="1" objects="1" scenarios="1" selectLockedCells="1"/>
  <mergeCells count="15">
    <mergeCell ref="B12:C12"/>
    <mergeCell ref="B3:C3"/>
    <mergeCell ref="B21:C21"/>
    <mergeCell ref="B22:C22"/>
    <mergeCell ref="B17:C17"/>
    <mergeCell ref="B16:C16"/>
    <mergeCell ref="B15:C15"/>
    <mergeCell ref="B14:C14"/>
    <mergeCell ref="B13:C13"/>
    <mergeCell ref="B23:C23"/>
    <mergeCell ref="B24:C24"/>
    <mergeCell ref="B25:C25"/>
    <mergeCell ref="B26:C26"/>
    <mergeCell ref="B18:C18"/>
    <mergeCell ref="B20:C20"/>
  </mergeCells>
  <pageMargins left="0.23622047244094491" right="0.23622047244094491" top="0.74803149606299213" bottom="0.74803149606299213" header="0.31496062992125984" footer="0.31496062992125984"/>
  <pageSetup paperSize="9" fitToHeight="0" orientation="landscape" verticalDpi="4" r:id="rId1"/>
  <headerFooter>
    <oddFooter>&amp;C&amp;F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200"/>
  <sheetViews>
    <sheetView showGridLines="0" showRowColHeaders="0" zoomScale="90" zoomScaleNormal="90" workbookViewId="0">
      <pane ySplit="3" topLeftCell="A4" activePane="bottomLeft" state="frozen"/>
      <selection sqref="A1:XFD4"/>
      <selection pane="bottomLeft" activeCell="B4" sqref="B4"/>
    </sheetView>
  </sheetViews>
  <sheetFormatPr defaultRowHeight="15" x14ac:dyDescent="0.25"/>
  <cols>
    <col min="1" max="1" width="3.7109375" style="36" customWidth="1"/>
    <col min="2" max="2" width="84.28515625" style="216" customWidth="1"/>
    <col min="3" max="3" width="23.140625" style="11" customWidth="1"/>
    <col min="4" max="4" width="12.42578125" style="11" customWidth="1"/>
    <col min="5" max="16384" width="9.140625" style="36"/>
  </cols>
  <sheetData>
    <row r="1" spans="2:4" ht="60" customHeight="1" x14ac:dyDescent="0.25">
      <c r="B1" s="322" t="str">
        <f>CONCATENATE("Registro de Ata | ",Parâmetros!B4)</f>
        <v>Registro de Ata | TISI-1</v>
      </c>
      <c r="C1" s="322"/>
      <c r="D1" s="322"/>
    </row>
    <row r="2" spans="2:4" s="219" customFormat="1" ht="9.9499999999999993" customHeight="1" x14ac:dyDescent="0.25">
      <c r="B2" s="220"/>
      <c r="C2" s="209"/>
      <c r="D2" s="209"/>
    </row>
    <row r="3" spans="2:4" s="11" customFormat="1" ht="20.100000000000001" customHeight="1" x14ac:dyDescent="0.25">
      <c r="B3" s="12" t="s">
        <v>64</v>
      </c>
      <c r="C3" s="181" t="s">
        <v>63</v>
      </c>
      <c r="D3" s="182" t="s">
        <v>38</v>
      </c>
    </row>
    <row r="4" spans="2:4" ht="20.100000000000001" customHeight="1" x14ac:dyDescent="0.25">
      <c r="B4" s="77"/>
      <c r="C4" s="184"/>
      <c r="D4" s="184"/>
    </row>
    <row r="5" spans="2:4" ht="20.100000000000001" customHeight="1" x14ac:dyDescent="0.25">
      <c r="B5" s="78"/>
      <c r="C5" s="185"/>
      <c r="D5" s="185"/>
    </row>
    <row r="6" spans="2:4" ht="20.100000000000001" customHeight="1" x14ac:dyDescent="0.25">
      <c r="B6" s="77"/>
      <c r="C6" s="184"/>
      <c r="D6" s="184"/>
    </row>
    <row r="7" spans="2:4" ht="20.100000000000001" customHeight="1" x14ac:dyDescent="0.25">
      <c r="B7" s="78"/>
      <c r="C7" s="185"/>
      <c r="D7" s="185"/>
    </row>
    <row r="8" spans="2:4" ht="20.100000000000001" customHeight="1" x14ac:dyDescent="0.25">
      <c r="B8" s="77"/>
      <c r="C8" s="184"/>
      <c r="D8" s="184"/>
    </row>
    <row r="9" spans="2:4" ht="20.100000000000001" customHeight="1" x14ac:dyDescent="0.25">
      <c r="B9" s="78"/>
      <c r="C9" s="185"/>
      <c r="D9" s="185"/>
    </row>
    <row r="10" spans="2:4" ht="20.100000000000001" customHeight="1" x14ac:dyDescent="0.25">
      <c r="B10" s="77"/>
      <c r="C10" s="184"/>
      <c r="D10" s="184"/>
    </row>
    <row r="11" spans="2:4" ht="20.100000000000001" customHeight="1" x14ac:dyDescent="0.25">
      <c r="B11" s="78"/>
      <c r="C11" s="185"/>
      <c r="D11" s="185"/>
    </row>
    <row r="12" spans="2:4" ht="20.100000000000001" customHeight="1" x14ac:dyDescent="0.25">
      <c r="B12" s="77"/>
      <c r="C12" s="184"/>
      <c r="D12" s="184"/>
    </row>
    <row r="13" spans="2:4" ht="20.100000000000001" customHeight="1" x14ac:dyDescent="0.25">
      <c r="B13" s="78"/>
      <c r="C13" s="185"/>
      <c r="D13" s="185"/>
    </row>
    <row r="14" spans="2:4" ht="20.100000000000001" customHeight="1" x14ac:dyDescent="0.25">
      <c r="B14" s="77"/>
      <c r="C14" s="184"/>
      <c r="D14" s="184"/>
    </row>
    <row r="15" spans="2:4" ht="20.100000000000001" customHeight="1" x14ac:dyDescent="0.25">
      <c r="B15" s="78"/>
      <c r="C15" s="185"/>
      <c r="D15" s="185"/>
    </row>
    <row r="16" spans="2:4" ht="20.100000000000001" customHeight="1" x14ac:dyDescent="0.25">
      <c r="B16" s="77"/>
      <c r="C16" s="184"/>
      <c r="D16" s="184"/>
    </row>
    <row r="17" spans="2:12" ht="20.100000000000001" customHeight="1" x14ac:dyDescent="0.25">
      <c r="B17" s="78"/>
      <c r="C17" s="185"/>
      <c r="D17" s="185"/>
    </row>
    <row r="18" spans="2:12" ht="20.100000000000001" customHeight="1" x14ac:dyDescent="0.25">
      <c r="B18" s="77"/>
      <c r="C18" s="184"/>
      <c r="D18" s="184"/>
    </row>
    <row r="19" spans="2:12" ht="20.100000000000001" customHeight="1" x14ac:dyDescent="0.25">
      <c r="B19" s="79" t="s">
        <v>65</v>
      </c>
      <c r="C19" s="186"/>
      <c r="D19" s="186"/>
    </row>
    <row r="20" spans="2:12" ht="20.100000000000001" customHeight="1" x14ac:dyDescent="0.25">
      <c r="B20" s="218"/>
      <c r="C20" s="217"/>
      <c r="D20" s="217"/>
    </row>
    <row r="21" spans="2:12" ht="20.100000000000001" customHeight="1" x14ac:dyDescent="0.25">
      <c r="B21" s="75" t="s">
        <v>15</v>
      </c>
      <c r="C21" s="75"/>
      <c r="D21" s="75"/>
      <c r="E21" s="9"/>
      <c r="F21" s="9"/>
      <c r="G21" s="9"/>
      <c r="H21" s="9"/>
      <c r="I21" s="9"/>
      <c r="J21" s="9"/>
      <c r="K21" s="9"/>
      <c r="L21" s="9"/>
    </row>
    <row r="22" spans="2:12" ht="20.100000000000001" customHeight="1" x14ac:dyDescent="0.25">
      <c r="B22" s="156" t="s">
        <v>71</v>
      </c>
      <c r="C22" s="344"/>
      <c r="D22" s="344"/>
      <c r="E22" s="9"/>
      <c r="F22" s="9"/>
      <c r="G22" s="9"/>
      <c r="H22" s="9"/>
      <c r="I22" s="9"/>
      <c r="J22" s="9"/>
      <c r="K22" s="9"/>
      <c r="L22" s="9"/>
    </row>
    <row r="23" spans="2:12" ht="20.100000000000001" customHeight="1" x14ac:dyDescent="0.25"/>
    <row r="24" spans="2:12" ht="20.100000000000001" customHeight="1" x14ac:dyDescent="0.25"/>
    <row r="25" spans="2:12" ht="20.100000000000001" customHeight="1" x14ac:dyDescent="0.25"/>
    <row r="26" spans="2:12" ht="20.100000000000001" customHeight="1" x14ac:dyDescent="0.25"/>
    <row r="27" spans="2:12" ht="20.100000000000001" customHeight="1" x14ac:dyDescent="0.25"/>
    <row r="28" spans="2:12" ht="20.100000000000001" customHeight="1" x14ac:dyDescent="0.25"/>
    <row r="29" spans="2:12" ht="20.100000000000001" customHeight="1" x14ac:dyDescent="0.25"/>
    <row r="30" spans="2:12" ht="20.100000000000001" customHeight="1" x14ac:dyDescent="0.25"/>
    <row r="31" spans="2:12" ht="20.100000000000001" customHeight="1" x14ac:dyDescent="0.25"/>
    <row r="32" spans="2:12" ht="20.100000000000001" customHeight="1" x14ac:dyDescent="0.25"/>
    <row r="33" s="36" customFormat="1" ht="20.100000000000001" customHeight="1" x14ac:dyDescent="0.25"/>
    <row r="34" s="36" customFormat="1" ht="20.100000000000001" customHeight="1" x14ac:dyDescent="0.25"/>
    <row r="35" s="36" customFormat="1" ht="20.100000000000001" customHeight="1" x14ac:dyDescent="0.25"/>
    <row r="36" s="36" customFormat="1" ht="20.100000000000001" customHeight="1" x14ac:dyDescent="0.25"/>
    <row r="37" s="36" customFormat="1" ht="20.100000000000001" customHeight="1" x14ac:dyDescent="0.25"/>
    <row r="38" s="36" customFormat="1" ht="20.100000000000001" customHeight="1" x14ac:dyDescent="0.25"/>
    <row r="39" s="36" customFormat="1" ht="20.100000000000001" customHeight="1" x14ac:dyDescent="0.25"/>
    <row r="40" s="36" customFormat="1" ht="20.100000000000001" customHeight="1" x14ac:dyDescent="0.25"/>
    <row r="41" s="36" customFormat="1" ht="20.100000000000001" customHeight="1" x14ac:dyDescent="0.25"/>
    <row r="42" s="36" customFormat="1" ht="20.100000000000001" customHeight="1" x14ac:dyDescent="0.25"/>
    <row r="43" s="36" customFormat="1" ht="20.100000000000001" customHeight="1" x14ac:dyDescent="0.25"/>
    <row r="44" s="36" customFormat="1" ht="20.100000000000001" customHeight="1" x14ac:dyDescent="0.25"/>
    <row r="45" s="36" customFormat="1" ht="20.100000000000001" customHeight="1" x14ac:dyDescent="0.25"/>
    <row r="46" s="36" customFormat="1" ht="20.100000000000001" customHeight="1" x14ac:dyDescent="0.25"/>
    <row r="47" s="36" customFormat="1" ht="20.100000000000001" customHeight="1" x14ac:dyDescent="0.25"/>
    <row r="48" s="36" customFormat="1" ht="20.100000000000001" customHeight="1" x14ac:dyDescent="0.25"/>
    <row r="49" s="36" customFormat="1" ht="20.100000000000001" customHeight="1" x14ac:dyDescent="0.25"/>
    <row r="50" s="36" customFormat="1" ht="20.100000000000001" customHeight="1" x14ac:dyDescent="0.25"/>
    <row r="51" s="36" customFormat="1" ht="20.100000000000001" customHeight="1" x14ac:dyDescent="0.25"/>
    <row r="52" s="36" customFormat="1" ht="20.100000000000001" customHeight="1" x14ac:dyDescent="0.25"/>
    <row r="53" s="36" customFormat="1" ht="20.100000000000001" customHeight="1" x14ac:dyDescent="0.25"/>
    <row r="54" s="36" customFormat="1" ht="20.100000000000001" customHeight="1" x14ac:dyDescent="0.25"/>
    <row r="55" s="36" customFormat="1" ht="20.100000000000001" customHeight="1" x14ac:dyDescent="0.25"/>
    <row r="56" s="36" customFormat="1" ht="20.100000000000001" customHeight="1" x14ac:dyDescent="0.25"/>
    <row r="57" s="36" customFormat="1" ht="20.100000000000001" customHeight="1" x14ac:dyDescent="0.25"/>
    <row r="58" s="36" customFormat="1" ht="20.100000000000001" customHeight="1" x14ac:dyDescent="0.25"/>
    <row r="59" s="36" customFormat="1" ht="20.100000000000001" customHeight="1" x14ac:dyDescent="0.25"/>
    <row r="60" s="36" customFormat="1" ht="20.100000000000001" customHeight="1" x14ac:dyDescent="0.25"/>
    <row r="61" s="36" customFormat="1" ht="20.100000000000001" customHeight="1" x14ac:dyDescent="0.25"/>
    <row r="62" s="36" customFormat="1" ht="20.100000000000001" customHeight="1" x14ac:dyDescent="0.25"/>
    <row r="63" s="36" customFormat="1" ht="20.100000000000001" customHeight="1" x14ac:dyDescent="0.25"/>
    <row r="64" s="36" customFormat="1" ht="20.100000000000001" customHeight="1" x14ac:dyDescent="0.25"/>
    <row r="65" s="36" customFormat="1" ht="20.100000000000001" customHeight="1" x14ac:dyDescent="0.25"/>
    <row r="66" s="36" customFormat="1" ht="20.100000000000001" customHeight="1" x14ac:dyDescent="0.25"/>
    <row r="67" s="36" customFormat="1" ht="20.100000000000001" customHeight="1" x14ac:dyDescent="0.25"/>
    <row r="68" s="36" customFormat="1" ht="20.100000000000001" customHeight="1" x14ac:dyDescent="0.25"/>
    <row r="69" s="36" customFormat="1" ht="20.100000000000001" customHeight="1" x14ac:dyDescent="0.25"/>
    <row r="70" s="36" customFormat="1" ht="20.100000000000001" customHeight="1" x14ac:dyDescent="0.25"/>
    <row r="71" s="36" customFormat="1" ht="20.100000000000001" customHeight="1" x14ac:dyDescent="0.25"/>
    <row r="72" s="36" customFormat="1" ht="20.100000000000001" customHeight="1" x14ac:dyDescent="0.25"/>
    <row r="73" s="36" customFormat="1" ht="20.100000000000001" customHeight="1" x14ac:dyDescent="0.25"/>
    <row r="74" s="36" customFormat="1" ht="20.100000000000001" customHeight="1" x14ac:dyDescent="0.25"/>
    <row r="75" s="36" customFormat="1" ht="20.100000000000001" customHeight="1" x14ac:dyDescent="0.25"/>
    <row r="76" s="36" customFormat="1" ht="20.100000000000001" customHeight="1" x14ac:dyDescent="0.25"/>
    <row r="77" s="36" customFormat="1" ht="20.100000000000001" customHeight="1" x14ac:dyDescent="0.25"/>
    <row r="78" s="36" customFormat="1" ht="20.100000000000001" customHeight="1" x14ac:dyDescent="0.25"/>
    <row r="79" s="36" customFormat="1" ht="20.100000000000001" customHeight="1" x14ac:dyDescent="0.25"/>
    <row r="80" s="36" customFormat="1" ht="20.100000000000001" customHeight="1" x14ac:dyDescent="0.25"/>
    <row r="81" s="36" customFormat="1" ht="20.100000000000001" customHeight="1" x14ac:dyDescent="0.25"/>
    <row r="82" s="36" customFormat="1" ht="20.100000000000001" customHeight="1" x14ac:dyDescent="0.25"/>
    <row r="83" s="36" customFormat="1" ht="20.100000000000001" customHeight="1" x14ac:dyDescent="0.25"/>
    <row r="84" s="36" customFormat="1" ht="20.100000000000001" customHeight="1" x14ac:dyDescent="0.25"/>
    <row r="85" s="36" customFormat="1" ht="20.100000000000001" customHeight="1" x14ac:dyDescent="0.25"/>
    <row r="86" s="36" customFormat="1" ht="20.100000000000001" customHeight="1" x14ac:dyDescent="0.25"/>
    <row r="87" s="36" customFormat="1" ht="20.100000000000001" customHeight="1" x14ac:dyDescent="0.25"/>
    <row r="88" s="36" customFormat="1" ht="20.100000000000001" customHeight="1" x14ac:dyDescent="0.25"/>
    <row r="89" s="36" customFormat="1" ht="20.100000000000001" customHeight="1" x14ac:dyDescent="0.25"/>
    <row r="90" s="36" customFormat="1" ht="20.100000000000001" customHeight="1" x14ac:dyDescent="0.25"/>
    <row r="91" s="36" customFormat="1" ht="20.100000000000001" customHeight="1" x14ac:dyDescent="0.25"/>
    <row r="92" s="36" customFormat="1" ht="20.100000000000001" customHeight="1" x14ac:dyDescent="0.25"/>
    <row r="93" s="36" customFormat="1" ht="20.100000000000001" customHeight="1" x14ac:dyDescent="0.25"/>
    <row r="94" s="36" customFormat="1" ht="20.100000000000001" customHeight="1" x14ac:dyDescent="0.25"/>
    <row r="95" s="36" customFormat="1" ht="20.100000000000001" customHeight="1" x14ac:dyDescent="0.25"/>
    <row r="96" s="36" customFormat="1" ht="20.100000000000001" customHeight="1" x14ac:dyDescent="0.25"/>
    <row r="97" s="36" customFormat="1" ht="20.100000000000001" customHeight="1" x14ac:dyDescent="0.25"/>
    <row r="98" s="36" customFormat="1" ht="20.100000000000001" customHeight="1" x14ac:dyDescent="0.25"/>
    <row r="99" s="36" customFormat="1" ht="20.100000000000001" customHeight="1" x14ac:dyDescent="0.25"/>
    <row r="100" s="36" customFormat="1" ht="20.100000000000001" customHeight="1" x14ac:dyDescent="0.25"/>
    <row r="101" s="36" customFormat="1" ht="20.100000000000001" customHeight="1" x14ac:dyDescent="0.25"/>
    <row r="102" s="36" customFormat="1" ht="20.100000000000001" customHeight="1" x14ac:dyDescent="0.25"/>
    <row r="103" s="36" customFormat="1" ht="20.100000000000001" customHeight="1" x14ac:dyDescent="0.25"/>
    <row r="104" s="36" customFormat="1" ht="20.100000000000001" customHeight="1" x14ac:dyDescent="0.25"/>
    <row r="105" s="36" customFormat="1" ht="20.100000000000001" customHeight="1" x14ac:dyDescent="0.25"/>
    <row r="106" s="36" customFormat="1" ht="20.100000000000001" customHeight="1" x14ac:dyDescent="0.25"/>
    <row r="107" s="36" customFormat="1" ht="20.100000000000001" customHeight="1" x14ac:dyDescent="0.25"/>
    <row r="108" s="36" customFormat="1" ht="20.100000000000001" customHeight="1" x14ac:dyDescent="0.25"/>
    <row r="109" s="36" customFormat="1" ht="20.100000000000001" customHeight="1" x14ac:dyDescent="0.25"/>
    <row r="110" s="36" customFormat="1" ht="20.100000000000001" customHeight="1" x14ac:dyDescent="0.25"/>
    <row r="111" s="36" customFormat="1" ht="20.100000000000001" customHeight="1" x14ac:dyDescent="0.25"/>
    <row r="112" s="36" customFormat="1" ht="20.100000000000001" customHeight="1" x14ac:dyDescent="0.25"/>
    <row r="113" s="36" customFormat="1" ht="20.100000000000001" customHeight="1" x14ac:dyDescent="0.25"/>
    <row r="114" s="36" customFormat="1" ht="20.100000000000001" customHeight="1" x14ac:dyDescent="0.25"/>
    <row r="115" s="36" customFormat="1" ht="20.100000000000001" customHeight="1" x14ac:dyDescent="0.25"/>
    <row r="116" s="36" customFormat="1" ht="20.100000000000001" customHeight="1" x14ac:dyDescent="0.25"/>
    <row r="117" s="36" customFormat="1" ht="20.100000000000001" customHeight="1" x14ac:dyDescent="0.25"/>
    <row r="118" s="36" customFormat="1" ht="20.100000000000001" customHeight="1" x14ac:dyDescent="0.25"/>
    <row r="119" s="36" customFormat="1" ht="20.100000000000001" customHeight="1" x14ac:dyDescent="0.25"/>
    <row r="120" s="36" customFormat="1" ht="20.100000000000001" customHeight="1" x14ac:dyDescent="0.25"/>
    <row r="121" s="36" customFormat="1" ht="20.100000000000001" customHeight="1" x14ac:dyDescent="0.25"/>
    <row r="122" s="36" customFormat="1" ht="20.100000000000001" customHeight="1" x14ac:dyDescent="0.25"/>
    <row r="123" s="36" customFormat="1" ht="20.100000000000001" customHeight="1" x14ac:dyDescent="0.25"/>
    <row r="124" s="36" customFormat="1" ht="20.100000000000001" customHeight="1" x14ac:dyDescent="0.25"/>
    <row r="125" s="36" customFormat="1" ht="20.100000000000001" customHeight="1" x14ac:dyDescent="0.25"/>
    <row r="126" s="36" customFormat="1" ht="20.100000000000001" customHeight="1" x14ac:dyDescent="0.25"/>
    <row r="127" s="36" customFormat="1" ht="20.100000000000001" customHeight="1" x14ac:dyDescent="0.25"/>
    <row r="128" s="36" customFormat="1" ht="20.100000000000001" customHeight="1" x14ac:dyDescent="0.25"/>
    <row r="129" s="36" customFormat="1" ht="20.100000000000001" customHeight="1" x14ac:dyDescent="0.25"/>
    <row r="130" s="36" customFormat="1" ht="20.100000000000001" customHeight="1" x14ac:dyDescent="0.25"/>
    <row r="131" s="36" customFormat="1" ht="20.100000000000001" customHeight="1" x14ac:dyDescent="0.25"/>
    <row r="132" s="36" customFormat="1" ht="20.100000000000001" customHeight="1" x14ac:dyDescent="0.25"/>
    <row r="133" s="36" customFormat="1" ht="20.100000000000001" customHeight="1" x14ac:dyDescent="0.25"/>
    <row r="134" s="36" customFormat="1" ht="20.100000000000001" customHeight="1" x14ac:dyDescent="0.25"/>
    <row r="135" s="36" customFormat="1" ht="20.100000000000001" customHeight="1" x14ac:dyDescent="0.25"/>
    <row r="136" s="36" customFormat="1" ht="20.100000000000001" customHeight="1" x14ac:dyDescent="0.25"/>
    <row r="137" s="36" customFormat="1" ht="20.100000000000001" customHeight="1" x14ac:dyDescent="0.25"/>
    <row r="138" s="36" customFormat="1" ht="20.100000000000001" customHeight="1" x14ac:dyDescent="0.25"/>
    <row r="139" s="36" customFormat="1" ht="20.100000000000001" customHeight="1" x14ac:dyDescent="0.25"/>
    <row r="140" s="36" customFormat="1" ht="20.100000000000001" customHeight="1" x14ac:dyDescent="0.25"/>
    <row r="141" s="36" customFormat="1" ht="20.100000000000001" customHeight="1" x14ac:dyDescent="0.25"/>
    <row r="142" s="36" customFormat="1" ht="20.100000000000001" customHeight="1" x14ac:dyDescent="0.25"/>
    <row r="143" s="36" customFormat="1" ht="20.100000000000001" customHeight="1" x14ac:dyDescent="0.25"/>
    <row r="144" s="36" customFormat="1" ht="20.100000000000001" customHeight="1" x14ac:dyDescent="0.25"/>
    <row r="145" s="36" customFormat="1" ht="20.100000000000001" customHeight="1" x14ac:dyDescent="0.25"/>
    <row r="146" s="36" customFormat="1" ht="20.100000000000001" customHeight="1" x14ac:dyDescent="0.25"/>
    <row r="147" s="36" customFormat="1" ht="20.100000000000001" customHeight="1" x14ac:dyDescent="0.25"/>
    <row r="148" s="36" customFormat="1" ht="20.100000000000001" customHeight="1" x14ac:dyDescent="0.25"/>
    <row r="149" s="36" customFormat="1" ht="20.100000000000001" customHeight="1" x14ac:dyDescent="0.25"/>
    <row r="150" s="36" customFormat="1" ht="20.100000000000001" customHeight="1" x14ac:dyDescent="0.25"/>
    <row r="151" s="36" customFormat="1" ht="20.100000000000001" customHeight="1" x14ac:dyDescent="0.25"/>
    <row r="152" s="36" customFormat="1" ht="20.100000000000001" customHeight="1" x14ac:dyDescent="0.25"/>
    <row r="153" s="36" customFormat="1" ht="20.100000000000001" customHeight="1" x14ac:dyDescent="0.25"/>
    <row r="154" s="36" customFormat="1" ht="20.100000000000001" customHeight="1" x14ac:dyDescent="0.25"/>
    <row r="155" s="36" customFormat="1" ht="20.100000000000001" customHeight="1" x14ac:dyDescent="0.25"/>
    <row r="156" s="36" customFormat="1" ht="20.100000000000001" customHeight="1" x14ac:dyDescent="0.25"/>
    <row r="157" s="36" customFormat="1" ht="20.100000000000001" customHeight="1" x14ac:dyDescent="0.25"/>
    <row r="158" s="36" customFormat="1" ht="20.100000000000001" customHeight="1" x14ac:dyDescent="0.25"/>
    <row r="159" s="36" customFormat="1" ht="20.100000000000001" customHeight="1" x14ac:dyDescent="0.25"/>
    <row r="160" s="36" customFormat="1" ht="20.100000000000001" customHeight="1" x14ac:dyDescent="0.25"/>
    <row r="161" s="36" customFormat="1" ht="20.100000000000001" customHeight="1" x14ac:dyDescent="0.25"/>
    <row r="162" s="36" customFormat="1" ht="20.100000000000001" customHeight="1" x14ac:dyDescent="0.25"/>
    <row r="163" s="36" customFormat="1" ht="20.100000000000001" customHeight="1" x14ac:dyDescent="0.25"/>
    <row r="164" s="36" customFormat="1" ht="20.100000000000001" customHeight="1" x14ac:dyDescent="0.25"/>
    <row r="165" s="36" customFormat="1" ht="20.100000000000001" customHeight="1" x14ac:dyDescent="0.25"/>
    <row r="166" s="36" customFormat="1" ht="20.100000000000001" customHeight="1" x14ac:dyDescent="0.25"/>
    <row r="167" s="36" customFormat="1" ht="20.100000000000001" customHeight="1" x14ac:dyDescent="0.25"/>
    <row r="168" s="36" customFormat="1" ht="20.100000000000001" customHeight="1" x14ac:dyDescent="0.25"/>
    <row r="169" s="36" customFormat="1" ht="20.100000000000001" customHeight="1" x14ac:dyDescent="0.25"/>
    <row r="170" s="36" customFormat="1" ht="20.100000000000001" customHeight="1" x14ac:dyDescent="0.25"/>
    <row r="171" s="36" customFormat="1" ht="20.100000000000001" customHeight="1" x14ac:dyDescent="0.25"/>
    <row r="172" s="36" customFormat="1" ht="20.100000000000001" customHeight="1" x14ac:dyDescent="0.25"/>
    <row r="173" s="36" customFormat="1" ht="20.100000000000001" customHeight="1" x14ac:dyDescent="0.25"/>
    <row r="174" s="36" customFormat="1" ht="20.100000000000001" customHeight="1" x14ac:dyDescent="0.25"/>
    <row r="175" s="36" customFormat="1" ht="20.100000000000001" customHeight="1" x14ac:dyDescent="0.25"/>
    <row r="176" s="36" customFormat="1" ht="20.100000000000001" customHeight="1" x14ac:dyDescent="0.25"/>
    <row r="177" s="36" customFormat="1" ht="20.100000000000001" customHeight="1" x14ac:dyDescent="0.25"/>
    <row r="178" s="36" customFormat="1" ht="20.100000000000001" customHeight="1" x14ac:dyDescent="0.25"/>
    <row r="179" s="36" customFormat="1" ht="20.100000000000001" customHeight="1" x14ac:dyDescent="0.25"/>
    <row r="180" s="36" customFormat="1" ht="20.100000000000001" customHeight="1" x14ac:dyDescent="0.25"/>
    <row r="181" s="36" customFormat="1" ht="20.100000000000001" customHeight="1" x14ac:dyDescent="0.25"/>
    <row r="182" s="36" customFormat="1" ht="20.100000000000001" customHeight="1" x14ac:dyDescent="0.25"/>
    <row r="183" s="36" customFormat="1" ht="20.100000000000001" customHeight="1" x14ac:dyDescent="0.25"/>
    <row r="184" s="36" customFormat="1" ht="20.100000000000001" customHeight="1" x14ac:dyDescent="0.25"/>
    <row r="185" s="36" customFormat="1" ht="20.100000000000001" customHeight="1" x14ac:dyDescent="0.25"/>
    <row r="186" s="36" customFormat="1" ht="20.100000000000001" customHeight="1" x14ac:dyDescent="0.25"/>
    <row r="187" s="36" customFormat="1" ht="20.100000000000001" customHeight="1" x14ac:dyDescent="0.25"/>
    <row r="188" s="36" customFormat="1" ht="20.100000000000001" customHeight="1" x14ac:dyDescent="0.25"/>
    <row r="189" s="36" customFormat="1" ht="20.100000000000001" customHeight="1" x14ac:dyDescent="0.25"/>
    <row r="190" s="36" customFormat="1" ht="20.100000000000001" customHeight="1" x14ac:dyDescent="0.25"/>
    <row r="191" s="36" customFormat="1" ht="20.100000000000001" customHeight="1" x14ac:dyDescent="0.25"/>
    <row r="192" s="36" customFormat="1" ht="20.100000000000001" customHeight="1" x14ac:dyDescent="0.25"/>
    <row r="193" s="36" customFormat="1" ht="20.100000000000001" customHeight="1" x14ac:dyDescent="0.25"/>
    <row r="194" s="36" customFormat="1" ht="20.100000000000001" customHeight="1" x14ac:dyDescent="0.25"/>
    <row r="195" s="36" customFormat="1" ht="20.100000000000001" customHeight="1" x14ac:dyDescent="0.25"/>
    <row r="196" s="36" customFormat="1" ht="20.100000000000001" customHeight="1" x14ac:dyDescent="0.25"/>
    <row r="197" s="36" customFormat="1" ht="20.100000000000001" customHeight="1" x14ac:dyDescent="0.25"/>
    <row r="198" s="36" customFormat="1" ht="20.100000000000001" customHeight="1" x14ac:dyDescent="0.25"/>
    <row r="199" s="36" customFormat="1" ht="20.100000000000001" customHeight="1" x14ac:dyDescent="0.25"/>
    <row r="200" s="36" customFormat="1" ht="20.100000000000001" customHeight="1" x14ac:dyDescent="0.25"/>
  </sheetData>
  <sheetProtection sheet="1" objects="1" scenarios="1" selectLockedCells="1"/>
  <mergeCells count="2">
    <mergeCell ref="B1:D1"/>
    <mergeCell ref="C22:D22"/>
  </mergeCells>
  <pageMargins left="0.25" right="0.25" top="0.75" bottom="0.75" header="0.3" footer="0.3"/>
  <pageSetup paperSize="9" fitToHeight="0" orientation="landscape" verticalDpi="4" r:id="rId1"/>
  <headerFooter>
    <oddFooter>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showGridLines="0" showRowColHeaders="0" zoomScale="90" zoomScaleNormal="90" workbookViewId="0">
      <pane ySplit="31" topLeftCell="A32" activePane="bottomLeft" state="frozen"/>
      <selection pane="bottomLeft" activeCell="D4" sqref="D4"/>
    </sheetView>
  </sheetViews>
  <sheetFormatPr defaultRowHeight="15" x14ac:dyDescent="0.25"/>
  <cols>
    <col min="1" max="1" width="3.7109375" customWidth="1"/>
    <col min="2" max="2" width="39.85546875" customWidth="1"/>
    <col min="3" max="4" width="40" customWidth="1"/>
  </cols>
  <sheetData>
    <row r="1" spans="1:4" ht="60" customHeight="1" x14ac:dyDescent="0.25">
      <c r="A1" s="163"/>
      <c r="B1" s="183"/>
      <c r="C1" s="268" t="s">
        <v>86</v>
      </c>
      <c r="D1" s="268"/>
    </row>
    <row r="2" spans="1:4" s="199" customFormat="1" ht="9.9499999999999993" customHeight="1" x14ac:dyDescent="0.2">
      <c r="A2" s="198"/>
      <c r="B2" s="267"/>
      <c r="C2" s="267"/>
      <c r="D2" s="267"/>
    </row>
    <row r="3" spans="1:4" s="202" customFormat="1" ht="20.100000000000001" customHeight="1" x14ac:dyDescent="0.25">
      <c r="A3" s="166"/>
      <c r="B3" s="200" t="s">
        <v>87</v>
      </c>
      <c r="C3" s="200" t="s">
        <v>88</v>
      </c>
      <c r="D3" s="201" t="s">
        <v>89</v>
      </c>
    </row>
    <row r="4" spans="1:4" s="202" customFormat="1" ht="20.100000000000001" customHeight="1" x14ac:dyDescent="0.25">
      <c r="B4" s="203" t="s">
        <v>99</v>
      </c>
      <c r="C4" s="203" t="s">
        <v>101</v>
      </c>
      <c r="D4" s="203" t="s">
        <v>100</v>
      </c>
    </row>
  </sheetData>
  <sheetProtection sheet="1" objects="1" scenarios="1" selectLockedCells="1"/>
  <mergeCells count="2">
    <mergeCell ref="B2:D2"/>
    <mergeCell ref="C1:D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6"/>
  <sheetViews>
    <sheetView showGridLines="0" showRowColHeaders="0" tabSelected="1" zoomScale="90" zoomScaleNormal="90" workbookViewId="0">
      <pane ySplit="24" topLeftCell="A25" activePane="bottomLeft" state="frozen"/>
      <selection pane="bottomLeft" activeCell="C22" sqref="C22"/>
    </sheetView>
  </sheetViews>
  <sheetFormatPr defaultRowHeight="15" x14ac:dyDescent="0.25"/>
  <cols>
    <col min="1" max="1" width="3.7109375" style="9" customWidth="1"/>
    <col min="2" max="13" width="9.140625" style="9"/>
    <col min="14" max="14" width="9.28515625" style="9" customWidth="1"/>
    <col min="15" max="16384" width="9.140625" style="9"/>
  </cols>
  <sheetData>
    <row r="1" spans="2:14" ht="99.75" customHeight="1" x14ac:dyDescent="0.25"/>
    <row r="2" spans="2:14" ht="15" customHeight="1" x14ac:dyDescent="0.25">
      <c r="B2" s="269" t="s">
        <v>90</v>
      </c>
      <c r="C2" s="270"/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270"/>
    </row>
    <row r="3" spans="2:14" ht="15" customHeight="1" x14ac:dyDescent="0.25">
      <c r="B3" s="270"/>
      <c r="C3" s="270"/>
      <c r="D3" s="270"/>
      <c r="E3" s="270"/>
      <c r="F3" s="270"/>
      <c r="G3" s="270"/>
      <c r="H3" s="270"/>
      <c r="I3" s="270"/>
      <c r="J3" s="270"/>
      <c r="K3" s="270"/>
      <c r="L3" s="270"/>
      <c r="M3" s="270"/>
      <c r="N3" s="270"/>
    </row>
    <row r="4" spans="2:14" ht="15" customHeight="1" x14ac:dyDescent="0.25">
      <c r="B4" s="270"/>
      <c r="C4" s="270"/>
      <c r="D4" s="270"/>
      <c r="E4" s="270"/>
      <c r="F4" s="270"/>
      <c r="G4" s="270"/>
      <c r="H4" s="270"/>
      <c r="I4" s="270"/>
      <c r="J4" s="270"/>
      <c r="K4" s="270"/>
      <c r="L4" s="270"/>
      <c r="M4" s="270"/>
      <c r="N4" s="270"/>
    </row>
    <row r="5" spans="2:14" ht="62.25" customHeight="1" x14ac:dyDescent="0.25">
      <c r="C5" s="272" t="str">
        <f>Parâmetros!B4</f>
        <v>TISI-1</v>
      </c>
      <c r="D5" s="272"/>
      <c r="E5" s="272"/>
      <c r="F5" s="272"/>
      <c r="G5" s="272"/>
      <c r="H5" s="272"/>
      <c r="I5" s="272"/>
      <c r="J5" s="272"/>
      <c r="K5" s="272"/>
      <c r="L5" s="272"/>
      <c r="M5" s="272"/>
    </row>
    <row r="6" spans="2:14" ht="61.5" customHeight="1" x14ac:dyDescent="0.25">
      <c r="B6" s="271" t="str">
        <f>Parâmetros!D4</f>
        <v>20110324-20110422</v>
      </c>
      <c r="C6" s="271"/>
      <c r="D6" s="271"/>
      <c r="E6" s="271"/>
      <c r="F6" s="271"/>
      <c r="G6" s="271"/>
      <c r="H6" s="271"/>
      <c r="I6" s="271"/>
      <c r="J6" s="271"/>
      <c r="K6" s="271"/>
      <c r="L6" s="271"/>
      <c r="M6" s="271"/>
      <c r="N6" s="271"/>
    </row>
  </sheetData>
  <sheetProtection sheet="1" objects="1" scenarios="1" selectLockedCells="1" selectUnlockedCells="1"/>
  <mergeCells count="3">
    <mergeCell ref="B2:N4"/>
    <mergeCell ref="B6:N6"/>
    <mergeCell ref="C5:M5"/>
  </mergeCells>
  <pageMargins left="0.23622047244094491" right="0.23622047244094491" top="0.74803149606299213" bottom="0.74803149606299213" header="0.31496062992125984" footer="0.31496062992125984"/>
  <pageSetup paperSize="9" fitToHeight="0" orientation="landscape" verticalDpi="4" r:id="rId1"/>
  <headerFooter>
    <oddFooter>&amp;C&amp;F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7"/>
  <sheetViews>
    <sheetView showGridLines="0" showRowColHeaders="0" zoomScale="90" zoomScaleNormal="90" workbookViewId="0">
      <pane ySplit="3" topLeftCell="A4" activePane="bottomLeft" state="frozen"/>
      <selection sqref="A1:XFD4"/>
      <selection pane="bottomLeft" activeCell="C31" sqref="C31"/>
    </sheetView>
  </sheetViews>
  <sheetFormatPr defaultRowHeight="15" x14ac:dyDescent="0.25"/>
  <cols>
    <col min="1" max="1" width="3.7109375" style="9" customWidth="1"/>
    <col min="2" max="2" width="35" style="9" customWidth="1"/>
    <col min="3" max="3" width="28.5703125" style="9" bestFit="1" customWidth="1"/>
    <col min="4" max="4" width="56.140625" style="9" customWidth="1"/>
    <col min="5" max="16384" width="9.140625" style="9"/>
  </cols>
  <sheetData>
    <row r="1" spans="1:13" s="11" customFormat="1" ht="60" customHeight="1" x14ac:dyDescent="0.25">
      <c r="A1" s="7"/>
      <c r="B1" s="8"/>
      <c r="C1" s="273" t="str">
        <f>CONCATENATE("Equipe | ",Parâmetros!B4)</f>
        <v>Equipe | TISI-1</v>
      </c>
      <c r="D1" s="273"/>
      <c r="E1" s="9"/>
      <c r="F1" s="9"/>
      <c r="G1" s="9"/>
      <c r="H1" s="9"/>
      <c r="I1" s="10"/>
      <c r="J1" s="235"/>
      <c r="K1" s="9"/>
      <c r="L1" s="9"/>
      <c r="M1" s="9"/>
    </row>
    <row r="2" spans="1:13" s="207" customFormat="1" ht="9.9499999999999993" customHeight="1" x14ac:dyDescent="0.2">
      <c r="B2" s="274" t="s">
        <v>19</v>
      </c>
      <c r="C2" s="274"/>
      <c r="D2" s="274"/>
    </row>
    <row r="3" spans="1:13" ht="20.100000000000001" customHeight="1" x14ac:dyDescent="0.25">
      <c r="B3" s="12" t="s">
        <v>16</v>
      </c>
      <c r="C3" s="230" t="s">
        <v>17</v>
      </c>
      <c r="D3" s="230" t="s">
        <v>18</v>
      </c>
    </row>
    <row r="4" spans="1:13" ht="20.100000000000001" customHeight="1" x14ac:dyDescent="0.25">
      <c r="B4" s="110" t="s">
        <v>102</v>
      </c>
      <c r="C4" s="110" t="s">
        <v>103</v>
      </c>
      <c r="D4" s="110"/>
    </row>
    <row r="5" spans="1:13" ht="20.100000000000001" customHeight="1" x14ac:dyDescent="0.25">
      <c r="B5" s="111" t="s">
        <v>104</v>
      </c>
      <c r="C5" s="111" t="s">
        <v>105</v>
      </c>
      <c r="D5" s="111"/>
    </row>
    <row r="6" spans="1:13" ht="20.100000000000001" customHeight="1" x14ac:dyDescent="0.25">
      <c r="B6" s="111" t="s">
        <v>106</v>
      </c>
      <c r="C6" s="111" t="s">
        <v>107</v>
      </c>
      <c r="D6" s="111"/>
    </row>
    <row r="7" spans="1:13" ht="20.100000000000001" customHeight="1" x14ac:dyDescent="0.25">
      <c r="B7" s="111" t="s">
        <v>108</v>
      </c>
      <c r="C7" s="111" t="s">
        <v>109</v>
      </c>
      <c r="D7" s="111"/>
    </row>
    <row r="8" spans="1:13" ht="20.100000000000001" customHeight="1" x14ac:dyDescent="0.25">
      <c r="B8" s="111" t="s">
        <v>110</v>
      </c>
      <c r="C8" s="111" t="s">
        <v>107</v>
      </c>
      <c r="D8" s="111"/>
    </row>
    <row r="9" spans="1:13" ht="20.100000000000001" customHeight="1" x14ac:dyDescent="0.25">
      <c r="B9" s="111" t="s">
        <v>111</v>
      </c>
      <c r="C9" s="111" t="s">
        <v>107</v>
      </c>
      <c r="D9" s="111"/>
    </row>
    <row r="10" spans="1:13" s="205" customFormat="1" ht="20.100000000000001" customHeight="1" x14ac:dyDescent="0.25">
      <c r="A10" s="9"/>
      <c r="B10" s="110" t="s">
        <v>112</v>
      </c>
      <c r="C10" s="110" t="s">
        <v>109</v>
      </c>
      <c r="D10" s="110"/>
    </row>
    <row r="11" spans="1:13" ht="20.100000000000001" customHeight="1" x14ac:dyDescent="0.25">
      <c r="B11" s="111" t="s">
        <v>113</v>
      </c>
      <c r="C11" s="111" t="s">
        <v>109</v>
      </c>
      <c r="D11" s="111"/>
    </row>
    <row r="12" spans="1:13" s="205" customFormat="1" ht="20.100000000000001" customHeight="1" x14ac:dyDescent="0.25">
      <c r="A12" s="9"/>
      <c r="B12" s="110" t="s">
        <v>114</v>
      </c>
      <c r="C12" s="110" t="s">
        <v>105</v>
      </c>
      <c r="D12" s="110"/>
    </row>
    <row r="13" spans="1:13" ht="15.75" x14ac:dyDescent="0.25">
      <c r="B13" s="111"/>
      <c r="C13" s="111"/>
      <c r="D13" s="111"/>
    </row>
    <row r="14" spans="1:13" ht="15.75" x14ac:dyDescent="0.25">
      <c r="A14" s="205"/>
      <c r="B14" s="112"/>
      <c r="C14" s="112"/>
      <c r="D14" s="112"/>
    </row>
    <row r="15" spans="1:13" ht="15.75" x14ac:dyDescent="0.25">
      <c r="B15" s="113"/>
      <c r="C15" s="113"/>
      <c r="D15" s="113"/>
    </row>
    <row r="16" spans="1:13" x14ac:dyDescent="0.25">
      <c r="A16" s="205"/>
      <c r="B16" s="206"/>
      <c r="C16" s="206"/>
      <c r="D16" s="206"/>
    </row>
    <row r="17" spans="2:2" ht="21" x14ac:dyDescent="0.35">
      <c r="B17" s="204"/>
    </row>
  </sheetData>
  <sheetProtection formatCells="0" selectLockedCells="1"/>
  <mergeCells count="2">
    <mergeCell ref="C1:D1"/>
    <mergeCell ref="B2:D2"/>
  </mergeCells>
  <pageMargins left="0.23622047244094491" right="0.23622047244094491" top="0.74803149606299213" bottom="0.74803149606299213" header="0.31496062992125984" footer="0.31496062992125984"/>
  <pageSetup paperSize="9" scale="70" fitToHeight="0" orientation="landscape" verticalDpi="4" r:id="rId1"/>
  <headerFooter>
    <oddFooter>&amp;C&amp;F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L80"/>
  <sheetViews>
    <sheetView showGridLines="0" showRowColHeaders="0" zoomScale="90" zoomScaleNormal="90" workbookViewId="0">
      <pane ySplit="1" topLeftCell="A2" activePane="bottomLeft" state="frozen"/>
      <selection pane="bottomLeft" activeCell="H57" sqref="H57"/>
    </sheetView>
  </sheetViews>
  <sheetFormatPr defaultRowHeight="15" x14ac:dyDescent="0.25"/>
  <cols>
    <col min="1" max="2" width="3.7109375" style="9" customWidth="1"/>
    <col min="3" max="3" width="13.42578125" style="11" customWidth="1"/>
    <col min="4" max="4" width="19.85546875" style="11" customWidth="1"/>
    <col min="5" max="7" width="17.28515625" style="216" customWidth="1"/>
    <col min="8" max="8" width="17.28515625" style="250" customWidth="1"/>
    <col min="9" max="9" width="13.7109375" style="251" customWidth="1"/>
    <col min="10" max="13" width="6.5703125" style="68" customWidth="1"/>
    <col min="14" max="16384" width="9.140625" style="68"/>
  </cols>
  <sheetData>
    <row r="1" spans="1:12" ht="60" customHeight="1" x14ac:dyDescent="0.25">
      <c r="D1" s="322" t="str">
        <f>CONCATENATE("Chamados X Comprometimento | ",Parâmetros!B4)</f>
        <v>Chamados X Comprometimento | TISI-1</v>
      </c>
      <c r="E1" s="322"/>
      <c r="F1" s="322"/>
      <c r="G1" s="322"/>
      <c r="H1" s="322"/>
      <c r="I1" s="322"/>
      <c r="J1" s="317"/>
      <c r="K1" s="317"/>
      <c r="L1" s="317"/>
    </row>
    <row r="2" spans="1:12" ht="9.9499999999999993" customHeight="1" x14ac:dyDescent="0.25">
      <c r="C2" s="241"/>
      <c r="D2" s="241"/>
      <c r="E2" s="243"/>
      <c r="F2" s="243"/>
      <c r="G2" s="243"/>
      <c r="H2" s="244"/>
      <c r="I2" s="245"/>
      <c r="J2" s="317"/>
      <c r="K2" s="317"/>
      <c r="L2" s="317"/>
    </row>
    <row r="3" spans="1:12" ht="20.100000000000001" customHeight="1" x14ac:dyDescent="0.25">
      <c r="A3" s="246"/>
      <c r="B3" s="300" t="s">
        <v>51</v>
      </c>
      <c r="C3" s="47" t="s">
        <v>60</v>
      </c>
      <c r="D3" s="47" t="s">
        <v>98</v>
      </c>
      <c r="E3" s="47" t="s">
        <v>57</v>
      </c>
      <c r="F3" s="306" t="s">
        <v>58</v>
      </c>
      <c r="G3" s="307"/>
      <c r="H3" s="308"/>
      <c r="I3" s="47" t="s">
        <v>59</v>
      </c>
    </row>
    <row r="4" spans="1:12" ht="20.100000000000001" customHeight="1" x14ac:dyDescent="0.25">
      <c r="A4" s="246"/>
      <c r="B4" s="300"/>
      <c r="C4" s="318" t="s">
        <v>35</v>
      </c>
      <c r="D4" s="319"/>
      <c r="E4" s="319"/>
      <c r="F4" s="319"/>
      <c r="G4" s="319"/>
      <c r="H4" s="319"/>
      <c r="I4" s="319"/>
    </row>
    <row r="5" spans="1:12" ht="20.100000000000001" customHeight="1" x14ac:dyDescent="0.25">
      <c r="B5" s="300"/>
      <c r="C5" s="83"/>
      <c r="D5" s="262"/>
      <c r="E5" s="84"/>
      <c r="F5" s="299"/>
      <c r="G5" s="299"/>
      <c r="H5" s="299"/>
      <c r="I5" s="85"/>
    </row>
    <row r="6" spans="1:12" ht="20.100000000000001" customHeight="1" x14ac:dyDescent="0.25">
      <c r="B6" s="300"/>
      <c r="C6" s="227"/>
      <c r="D6" s="86"/>
      <c r="E6" s="87"/>
      <c r="F6" s="275"/>
      <c r="G6" s="276"/>
      <c r="H6" s="277"/>
      <c r="I6" s="88"/>
    </row>
    <row r="7" spans="1:12" ht="20.100000000000001" customHeight="1" x14ac:dyDescent="0.25">
      <c r="B7" s="300"/>
      <c r="C7" s="192"/>
      <c r="D7" s="190"/>
      <c r="E7" s="89"/>
      <c r="F7" s="288"/>
      <c r="G7" s="288"/>
      <c r="H7" s="288"/>
      <c r="I7" s="90"/>
    </row>
    <row r="8" spans="1:12" ht="20.100000000000001" customHeight="1" x14ac:dyDescent="0.25">
      <c r="B8" s="300"/>
      <c r="C8" s="188"/>
      <c r="D8" s="91"/>
      <c r="E8" s="92"/>
      <c r="F8" s="285"/>
      <c r="G8" s="286"/>
      <c r="H8" s="287"/>
      <c r="I8" s="93"/>
    </row>
    <row r="9" spans="1:12" ht="6" customHeight="1" x14ac:dyDescent="0.25">
      <c r="B9" s="300"/>
      <c r="C9" s="247"/>
      <c r="D9" s="241"/>
      <c r="E9" s="243"/>
      <c r="F9" s="243"/>
      <c r="G9" s="243"/>
      <c r="H9" s="248"/>
      <c r="I9" s="249"/>
    </row>
    <row r="10" spans="1:12" ht="20.100000000000001" customHeight="1" x14ac:dyDescent="0.25">
      <c r="B10" s="300"/>
      <c r="C10" s="320" t="s">
        <v>37</v>
      </c>
      <c r="D10" s="321"/>
      <c r="E10" s="321"/>
      <c r="F10" s="321"/>
      <c r="G10" s="321"/>
      <c r="H10" s="321"/>
      <c r="I10" s="321"/>
    </row>
    <row r="11" spans="1:12" ht="20.100000000000001" customHeight="1" x14ac:dyDescent="0.25">
      <c r="B11" s="300"/>
      <c r="C11" s="192"/>
      <c r="D11" s="190"/>
      <c r="E11" s="89"/>
      <c r="F11" s="288"/>
      <c r="G11" s="288"/>
      <c r="H11" s="288"/>
      <c r="I11" s="90"/>
    </row>
    <row r="12" spans="1:12" ht="20.100000000000001" customHeight="1" x14ac:dyDescent="0.25">
      <c r="B12" s="300"/>
      <c r="C12" s="91"/>
      <c r="D12" s="189"/>
      <c r="E12" s="94"/>
      <c r="F12" s="285"/>
      <c r="G12" s="286"/>
      <c r="H12" s="287"/>
      <c r="I12" s="93"/>
    </row>
    <row r="13" spans="1:12" ht="20.100000000000001" customHeight="1" x14ac:dyDescent="0.25">
      <c r="B13" s="300"/>
      <c r="C13" s="95"/>
      <c r="D13" s="96"/>
      <c r="E13" s="97"/>
      <c r="F13" s="292"/>
      <c r="G13" s="288"/>
      <c r="H13" s="288"/>
      <c r="I13" s="90"/>
    </row>
    <row r="14" spans="1:12" ht="20.100000000000001" customHeight="1" x14ac:dyDescent="0.25">
      <c r="B14" s="300"/>
      <c r="C14" s="98"/>
      <c r="D14" s="196"/>
      <c r="E14" s="99"/>
      <c r="F14" s="312"/>
      <c r="G14" s="313"/>
      <c r="H14" s="314"/>
      <c r="I14" s="100"/>
    </row>
    <row r="15" spans="1:12" ht="5.0999999999999996" customHeight="1" x14ac:dyDescent="0.25"/>
    <row r="16" spans="1:12" ht="20.100000000000001" customHeight="1" x14ac:dyDescent="0.25">
      <c r="B16" s="301" t="s">
        <v>52</v>
      </c>
      <c r="C16" s="47" t="s">
        <v>60</v>
      </c>
      <c r="D16" s="47" t="s">
        <v>98</v>
      </c>
      <c r="E16" s="47" t="s">
        <v>57</v>
      </c>
      <c r="F16" s="306" t="s">
        <v>58</v>
      </c>
      <c r="G16" s="307"/>
      <c r="H16" s="308"/>
      <c r="I16" s="47" t="s">
        <v>59</v>
      </c>
    </row>
    <row r="17" spans="2:9" ht="20.100000000000001" customHeight="1" x14ac:dyDescent="0.25">
      <c r="B17" s="301"/>
      <c r="C17" s="304" t="s">
        <v>35</v>
      </c>
      <c r="D17" s="305"/>
      <c r="E17" s="305"/>
      <c r="F17" s="305"/>
      <c r="G17" s="305"/>
      <c r="H17" s="305"/>
      <c r="I17" s="305"/>
    </row>
    <row r="18" spans="2:9" ht="20.100000000000001" customHeight="1" x14ac:dyDescent="0.25">
      <c r="B18" s="301"/>
      <c r="C18" s="83"/>
      <c r="D18" s="193"/>
      <c r="E18" s="84"/>
      <c r="F18" s="299"/>
      <c r="G18" s="299"/>
      <c r="H18" s="299"/>
      <c r="I18" s="85"/>
    </row>
    <row r="19" spans="2:9" ht="20.100000000000001" customHeight="1" x14ac:dyDescent="0.25">
      <c r="B19" s="301"/>
      <c r="C19" s="187"/>
      <c r="D19" s="86"/>
      <c r="E19" s="87"/>
      <c r="F19" s="275"/>
      <c r="G19" s="276"/>
      <c r="H19" s="277"/>
      <c r="I19" s="88"/>
    </row>
    <row r="20" spans="2:9" ht="20.100000000000001" customHeight="1" x14ac:dyDescent="0.25">
      <c r="B20" s="301"/>
      <c r="C20" s="192"/>
      <c r="D20" s="190"/>
      <c r="E20" s="89"/>
      <c r="F20" s="288"/>
      <c r="G20" s="288"/>
      <c r="H20" s="288"/>
      <c r="I20" s="90"/>
    </row>
    <row r="21" spans="2:9" ht="20.100000000000001" customHeight="1" x14ac:dyDescent="0.25">
      <c r="B21" s="301"/>
      <c r="C21" s="188"/>
      <c r="D21" s="91"/>
      <c r="E21" s="92"/>
      <c r="F21" s="285"/>
      <c r="G21" s="286"/>
      <c r="H21" s="287"/>
      <c r="I21" s="93"/>
    </row>
    <row r="22" spans="2:9" ht="6" customHeight="1" x14ac:dyDescent="0.25">
      <c r="B22" s="301"/>
      <c r="C22" s="247"/>
      <c r="D22" s="241"/>
      <c r="E22" s="243"/>
      <c r="F22" s="243"/>
      <c r="G22" s="243"/>
      <c r="H22" s="248"/>
      <c r="I22" s="249"/>
    </row>
    <row r="23" spans="2:9" ht="20.100000000000001" customHeight="1" x14ac:dyDescent="0.25">
      <c r="B23" s="301"/>
      <c r="C23" s="302" t="s">
        <v>37</v>
      </c>
      <c r="D23" s="303"/>
      <c r="E23" s="303"/>
      <c r="F23" s="303"/>
      <c r="G23" s="303"/>
      <c r="H23" s="303"/>
      <c r="I23" s="303"/>
    </row>
    <row r="24" spans="2:9" ht="20.100000000000001" customHeight="1" x14ac:dyDescent="0.25">
      <c r="B24" s="301"/>
      <c r="C24" s="192"/>
      <c r="D24" s="190"/>
      <c r="E24" s="89"/>
      <c r="F24" s="288"/>
      <c r="G24" s="288"/>
      <c r="H24" s="288"/>
      <c r="I24" s="90"/>
    </row>
    <row r="25" spans="2:9" ht="20.100000000000001" customHeight="1" x14ac:dyDescent="0.25">
      <c r="B25" s="301"/>
      <c r="C25" s="91"/>
      <c r="D25" s="189"/>
      <c r="E25" s="94"/>
      <c r="F25" s="285"/>
      <c r="G25" s="286"/>
      <c r="H25" s="287"/>
      <c r="I25" s="93"/>
    </row>
    <row r="26" spans="2:9" ht="20.100000000000001" customHeight="1" x14ac:dyDescent="0.25">
      <c r="B26" s="301"/>
      <c r="C26" s="95"/>
      <c r="D26" s="96"/>
      <c r="E26" s="97"/>
      <c r="F26" s="292"/>
      <c r="G26" s="288"/>
      <c r="H26" s="288"/>
      <c r="I26" s="90"/>
    </row>
    <row r="27" spans="2:9" ht="20.100000000000001" customHeight="1" x14ac:dyDescent="0.25">
      <c r="B27" s="301"/>
      <c r="C27" s="101"/>
      <c r="D27" s="195"/>
      <c r="E27" s="102"/>
      <c r="F27" s="309"/>
      <c r="G27" s="310"/>
      <c r="H27" s="311"/>
      <c r="I27" s="103"/>
    </row>
    <row r="28" spans="2:9" ht="5.0999999999999996" customHeight="1" x14ac:dyDescent="0.25"/>
    <row r="29" spans="2:9" ht="20.100000000000001" customHeight="1" x14ac:dyDescent="0.25">
      <c r="B29" s="282" t="s">
        <v>53</v>
      </c>
      <c r="C29" s="47" t="s">
        <v>60</v>
      </c>
      <c r="D29" s="47" t="s">
        <v>98</v>
      </c>
      <c r="E29" s="47" t="s">
        <v>57</v>
      </c>
      <c r="F29" s="306" t="s">
        <v>58</v>
      </c>
      <c r="G29" s="307"/>
      <c r="H29" s="308"/>
      <c r="I29" s="47" t="s">
        <v>59</v>
      </c>
    </row>
    <row r="30" spans="2:9" ht="20.100000000000001" customHeight="1" x14ac:dyDescent="0.25">
      <c r="B30" s="282"/>
      <c r="C30" s="315" t="s">
        <v>35</v>
      </c>
      <c r="D30" s="316"/>
      <c r="E30" s="316"/>
      <c r="F30" s="316"/>
      <c r="G30" s="316"/>
      <c r="H30" s="316"/>
      <c r="I30" s="316"/>
    </row>
    <row r="31" spans="2:9" ht="20.100000000000001" customHeight="1" x14ac:dyDescent="0.25">
      <c r="B31" s="282"/>
      <c r="C31" s="83"/>
      <c r="D31" s="193"/>
      <c r="E31" s="84"/>
      <c r="F31" s="299"/>
      <c r="G31" s="299"/>
      <c r="H31" s="299"/>
      <c r="I31" s="85"/>
    </row>
    <row r="32" spans="2:9" ht="20.100000000000001" customHeight="1" x14ac:dyDescent="0.25">
      <c r="B32" s="282"/>
      <c r="C32" s="187"/>
      <c r="D32" s="86"/>
      <c r="E32" s="87"/>
      <c r="F32" s="275"/>
      <c r="G32" s="276"/>
      <c r="H32" s="277"/>
      <c r="I32" s="88"/>
    </row>
    <row r="33" spans="2:9" ht="20.100000000000001" customHeight="1" x14ac:dyDescent="0.25">
      <c r="B33" s="282"/>
      <c r="C33" s="192"/>
      <c r="D33" s="190"/>
      <c r="E33" s="89"/>
      <c r="F33" s="288"/>
      <c r="G33" s="288"/>
      <c r="H33" s="288"/>
      <c r="I33" s="90"/>
    </row>
    <row r="34" spans="2:9" ht="20.100000000000001" customHeight="1" x14ac:dyDescent="0.25">
      <c r="B34" s="282"/>
      <c r="C34" s="188"/>
      <c r="D34" s="91"/>
      <c r="E34" s="92"/>
      <c r="F34" s="285"/>
      <c r="G34" s="286"/>
      <c r="H34" s="287"/>
      <c r="I34" s="93"/>
    </row>
    <row r="35" spans="2:9" ht="6" customHeight="1" x14ac:dyDescent="0.25">
      <c r="B35" s="282"/>
      <c r="C35" s="247"/>
      <c r="D35" s="241"/>
      <c r="E35" s="243"/>
      <c r="F35" s="243"/>
      <c r="G35" s="243"/>
      <c r="H35" s="248"/>
      <c r="I35" s="249"/>
    </row>
    <row r="36" spans="2:9" ht="20.100000000000001" customHeight="1" x14ac:dyDescent="0.25">
      <c r="B36" s="282"/>
      <c r="C36" s="293" t="s">
        <v>37</v>
      </c>
      <c r="D36" s="294"/>
      <c r="E36" s="294"/>
      <c r="F36" s="294"/>
      <c r="G36" s="294"/>
      <c r="H36" s="294"/>
      <c r="I36" s="294"/>
    </row>
    <row r="37" spans="2:9" ht="20.100000000000001" customHeight="1" x14ac:dyDescent="0.25">
      <c r="B37" s="282"/>
      <c r="C37" s="192"/>
      <c r="D37" s="190"/>
      <c r="E37" s="89"/>
      <c r="F37" s="288"/>
      <c r="G37" s="288"/>
      <c r="H37" s="288"/>
      <c r="I37" s="90"/>
    </row>
    <row r="38" spans="2:9" ht="20.100000000000001" customHeight="1" x14ac:dyDescent="0.25">
      <c r="B38" s="282"/>
      <c r="C38" s="91"/>
      <c r="D38" s="189"/>
      <c r="E38" s="94"/>
      <c r="F38" s="285"/>
      <c r="G38" s="286"/>
      <c r="H38" s="287"/>
      <c r="I38" s="93"/>
    </row>
    <row r="39" spans="2:9" ht="20.100000000000001" customHeight="1" x14ac:dyDescent="0.25">
      <c r="B39" s="282"/>
      <c r="C39" s="95"/>
      <c r="D39" s="96"/>
      <c r="E39" s="97"/>
      <c r="F39" s="292"/>
      <c r="G39" s="288"/>
      <c r="H39" s="288"/>
      <c r="I39" s="90"/>
    </row>
    <row r="40" spans="2:9" ht="20.100000000000001" customHeight="1" x14ac:dyDescent="0.25">
      <c r="B40" s="282"/>
      <c r="C40" s="104"/>
      <c r="D40" s="197"/>
      <c r="E40" s="105"/>
      <c r="F40" s="323"/>
      <c r="G40" s="324"/>
      <c r="H40" s="325"/>
      <c r="I40" s="106"/>
    </row>
    <row r="41" spans="2:9" ht="5.0999999999999996" customHeight="1" x14ac:dyDescent="0.25"/>
    <row r="42" spans="2:9" ht="20.100000000000001" customHeight="1" x14ac:dyDescent="0.25">
      <c r="B42" s="283" t="s">
        <v>54</v>
      </c>
      <c r="C42" s="47" t="s">
        <v>60</v>
      </c>
      <c r="D42" s="47" t="s">
        <v>98</v>
      </c>
      <c r="E42" s="47" t="s">
        <v>57</v>
      </c>
      <c r="F42" s="306" t="s">
        <v>58</v>
      </c>
      <c r="G42" s="307"/>
      <c r="H42" s="308"/>
      <c r="I42" s="47" t="s">
        <v>59</v>
      </c>
    </row>
    <row r="43" spans="2:9" ht="20.100000000000001" customHeight="1" x14ac:dyDescent="0.25">
      <c r="B43" s="283"/>
      <c r="C43" s="297" t="s">
        <v>35</v>
      </c>
      <c r="D43" s="298"/>
      <c r="E43" s="298"/>
      <c r="F43" s="298"/>
      <c r="G43" s="298"/>
      <c r="H43" s="298"/>
      <c r="I43" s="298"/>
    </row>
    <row r="44" spans="2:9" ht="20.100000000000001" customHeight="1" x14ac:dyDescent="0.25">
      <c r="B44" s="283"/>
      <c r="C44" s="83"/>
      <c r="D44" s="193"/>
      <c r="E44" s="84"/>
      <c r="F44" s="299"/>
      <c r="G44" s="299"/>
      <c r="H44" s="299"/>
      <c r="I44" s="85"/>
    </row>
    <row r="45" spans="2:9" ht="20.100000000000001" customHeight="1" x14ac:dyDescent="0.25">
      <c r="B45" s="283"/>
      <c r="C45" s="187"/>
      <c r="D45" s="86"/>
      <c r="E45" s="87"/>
      <c r="F45" s="275"/>
      <c r="G45" s="276"/>
      <c r="H45" s="277"/>
      <c r="I45" s="88"/>
    </row>
    <row r="46" spans="2:9" ht="20.100000000000001" customHeight="1" x14ac:dyDescent="0.25">
      <c r="B46" s="283"/>
      <c r="C46" s="192"/>
      <c r="D46" s="190"/>
      <c r="E46" s="89"/>
      <c r="F46" s="288"/>
      <c r="G46" s="288"/>
      <c r="H46" s="288"/>
      <c r="I46" s="90"/>
    </row>
    <row r="47" spans="2:9" ht="20.100000000000001" customHeight="1" x14ac:dyDescent="0.25">
      <c r="B47" s="283"/>
      <c r="C47" s="188"/>
      <c r="D47" s="91"/>
      <c r="E47" s="92"/>
      <c r="F47" s="285"/>
      <c r="G47" s="286"/>
      <c r="H47" s="287"/>
      <c r="I47" s="93"/>
    </row>
    <row r="48" spans="2:9" ht="6" customHeight="1" x14ac:dyDescent="0.25">
      <c r="B48" s="283"/>
      <c r="C48" s="247"/>
      <c r="D48" s="241"/>
      <c r="E48" s="243"/>
      <c r="F48" s="243"/>
      <c r="G48" s="243"/>
      <c r="H48" s="248"/>
      <c r="I48" s="249"/>
    </row>
    <row r="49" spans="2:10" ht="20.100000000000001" customHeight="1" x14ac:dyDescent="0.25">
      <c r="B49" s="283"/>
      <c r="C49" s="295" t="s">
        <v>37</v>
      </c>
      <c r="D49" s="296"/>
      <c r="E49" s="296"/>
      <c r="F49" s="296"/>
      <c r="G49" s="296"/>
      <c r="H49" s="296"/>
      <c r="I49" s="296"/>
    </row>
    <row r="50" spans="2:10" ht="20.100000000000001" customHeight="1" x14ac:dyDescent="0.25">
      <c r="B50" s="283"/>
      <c r="C50" s="192"/>
      <c r="D50" s="190"/>
      <c r="E50" s="89"/>
      <c r="F50" s="288"/>
      <c r="G50" s="288"/>
      <c r="H50" s="288"/>
      <c r="I50" s="90"/>
    </row>
    <row r="51" spans="2:10" ht="20.100000000000001" customHeight="1" x14ac:dyDescent="0.25">
      <c r="B51" s="283"/>
      <c r="C51" s="91"/>
      <c r="D51" s="189"/>
      <c r="E51" s="94"/>
      <c r="F51" s="285"/>
      <c r="G51" s="286"/>
      <c r="H51" s="287"/>
      <c r="I51" s="93"/>
    </row>
    <row r="52" spans="2:10" ht="20.100000000000001" customHeight="1" x14ac:dyDescent="0.25">
      <c r="B52" s="283"/>
      <c r="C52" s="95"/>
      <c r="D52" s="96"/>
      <c r="E52" s="97"/>
      <c r="F52" s="292"/>
      <c r="G52" s="288"/>
      <c r="H52" s="288"/>
      <c r="I52" s="90"/>
    </row>
    <row r="53" spans="2:10" ht="20.100000000000001" customHeight="1" x14ac:dyDescent="0.25">
      <c r="B53" s="283"/>
      <c r="C53" s="107"/>
      <c r="D53" s="191"/>
      <c r="E53" s="108"/>
      <c r="F53" s="289"/>
      <c r="G53" s="290"/>
      <c r="H53" s="291"/>
      <c r="I53" s="109"/>
    </row>
    <row r="54" spans="2:10" ht="20.100000000000001" customHeight="1" x14ac:dyDescent="0.25"/>
    <row r="55" spans="2:10" ht="20.100000000000001" customHeight="1" x14ac:dyDescent="0.25">
      <c r="B55" s="278" t="s">
        <v>61</v>
      </c>
      <c r="C55" s="278"/>
      <c r="D55" s="278"/>
      <c r="E55" s="278"/>
      <c r="F55" s="278"/>
      <c r="G55" s="278"/>
      <c r="H55" s="278"/>
      <c r="I55" s="278"/>
    </row>
    <row r="56" spans="2:10" ht="20.100000000000001" customHeight="1" x14ac:dyDescent="0.25">
      <c r="B56" s="49"/>
      <c r="C56" s="49"/>
      <c r="D56" s="49"/>
      <c r="E56" s="50" t="s">
        <v>51</v>
      </c>
      <c r="F56" s="51" t="s">
        <v>52</v>
      </c>
      <c r="G56" s="52" t="s">
        <v>53</v>
      </c>
      <c r="H56" s="48" t="s">
        <v>54</v>
      </c>
      <c r="I56" s="194" t="s">
        <v>5</v>
      </c>
    </row>
    <row r="57" spans="2:10" ht="30" customHeight="1" x14ac:dyDescent="0.25">
      <c r="B57" s="281" t="s">
        <v>55</v>
      </c>
      <c r="C57" s="281"/>
      <c r="D57" s="281"/>
      <c r="E57" s="53"/>
      <c r="F57" s="54"/>
      <c r="G57" s="55"/>
      <c r="H57" s="56"/>
      <c r="I57" s="67"/>
    </row>
    <row r="58" spans="2:10" ht="30" customHeight="1" x14ac:dyDescent="0.25">
      <c r="B58" s="280" t="s">
        <v>56</v>
      </c>
      <c r="C58" s="280"/>
      <c r="D58" s="280"/>
      <c r="E58" s="57"/>
      <c r="F58" s="58"/>
      <c r="G58" s="59"/>
      <c r="H58" s="60"/>
      <c r="I58" s="63"/>
    </row>
    <row r="59" spans="2:10" ht="30" customHeight="1" x14ac:dyDescent="0.25">
      <c r="B59" s="279" t="s">
        <v>36</v>
      </c>
      <c r="C59" s="279"/>
      <c r="D59" s="279"/>
      <c r="E59" s="64"/>
      <c r="F59" s="61"/>
      <c r="G59" s="62"/>
      <c r="H59" s="65"/>
      <c r="I59" s="66"/>
      <c r="J59" s="252"/>
    </row>
    <row r="60" spans="2:10" ht="20.100000000000001" customHeight="1" x14ac:dyDescent="0.25">
      <c r="C60" s="241"/>
      <c r="D60" s="253"/>
      <c r="E60" s="254"/>
      <c r="F60" s="254"/>
      <c r="G60" s="254"/>
      <c r="H60" s="255"/>
      <c r="I60" s="256"/>
    </row>
    <row r="61" spans="2:10" ht="20.100000000000001" customHeight="1" x14ac:dyDescent="0.25">
      <c r="B61" s="284" t="s">
        <v>62</v>
      </c>
      <c r="C61" s="284"/>
      <c r="D61" s="284"/>
      <c r="E61" s="284"/>
      <c r="F61" s="284"/>
      <c r="G61" s="284"/>
      <c r="H61" s="284"/>
      <c r="I61" s="284"/>
    </row>
    <row r="62" spans="2:10" ht="20.100000000000001" customHeight="1" x14ac:dyDescent="0.25"/>
    <row r="63" spans="2:10" ht="20.100000000000001" customHeight="1" x14ac:dyDescent="0.25"/>
    <row r="64" spans="2:10" ht="20.100000000000001" customHeight="1" x14ac:dyDescent="0.25"/>
    <row r="65" ht="20.100000000000001" customHeight="1" x14ac:dyDescent="0.25"/>
    <row r="66" ht="20.100000000000001" customHeight="1" x14ac:dyDescent="0.25"/>
    <row r="67" ht="20.100000000000001" customHeight="1" x14ac:dyDescent="0.25"/>
    <row r="68" ht="20.100000000000001" customHeight="1" x14ac:dyDescent="0.25"/>
    <row r="69" ht="20.100000000000001" customHeight="1" x14ac:dyDescent="0.25"/>
    <row r="70" ht="20.100000000000001" customHeight="1" x14ac:dyDescent="0.25"/>
    <row r="71" ht="20.100000000000001" customHeight="1" x14ac:dyDescent="0.25"/>
    <row r="72" ht="20.100000000000001" customHeight="1" x14ac:dyDescent="0.25"/>
    <row r="73" ht="20.100000000000001" customHeight="1" x14ac:dyDescent="0.25"/>
    <row r="74" ht="20.100000000000001" customHeight="1" x14ac:dyDescent="0.25"/>
    <row r="75" ht="20.100000000000001" customHeight="1" x14ac:dyDescent="0.25"/>
    <row r="76" ht="20.100000000000001" customHeight="1" x14ac:dyDescent="0.25"/>
    <row r="77" ht="20.100000000000001" customHeight="1" x14ac:dyDescent="0.25"/>
    <row r="78" ht="20.100000000000001" customHeight="1" x14ac:dyDescent="0.25"/>
    <row r="79" ht="20.100000000000001" customHeight="1" x14ac:dyDescent="0.25"/>
    <row r="80" ht="20.100000000000001" customHeight="1" x14ac:dyDescent="0.25"/>
  </sheetData>
  <sheetProtection selectLockedCells="1"/>
  <mergeCells count="55">
    <mergeCell ref="J1:L2"/>
    <mergeCell ref="C4:I4"/>
    <mergeCell ref="C10:I10"/>
    <mergeCell ref="D1:I1"/>
    <mergeCell ref="F42:H42"/>
    <mergeCell ref="F40:H40"/>
    <mergeCell ref="F39:H39"/>
    <mergeCell ref="F3:H3"/>
    <mergeCell ref="F5:H5"/>
    <mergeCell ref="F6:H6"/>
    <mergeCell ref="F7:H7"/>
    <mergeCell ref="F8:H8"/>
    <mergeCell ref="F20:H20"/>
    <mergeCell ref="F19:H19"/>
    <mergeCell ref="F18:H18"/>
    <mergeCell ref="F16:H16"/>
    <mergeCell ref="B3:B14"/>
    <mergeCell ref="B16:B27"/>
    <mergeCell ref="C23:I23"/>
    <mergeCell ref="C17:I17"/>
    <mergeCell ref="F31:H31"/>
    <mergeCell ref="F29:H29"/>
    <mergeCell ref="F27:H27"/>
    <mergeCell ref="F26:H26"/>
    <mergeCell ref="F25:H25"/>
    <mergeCell ref="F24:H24"/>
    <mergeCell ref="F21:H21"/>
    <mergeCell ref="F11:H11"/>
    <mergeCell ref="F12:H12"/>
    <mergeCell ref="F13:H13"/>
    <mergeCell ref="F14:H14"/>
    <mergeCell ref="C30:I30"/>
    <mergeCell ref="B61:I61"/>
    <mergeCell ref="F38:H38"/>
    <mergeCell ref="F37:H37"/>
    <mergeCell ref="F34:H34"/>
    <mergeCell ref="F33:H33"/>
    <mergeCell ref="F53:H53"/>
    <mergeCell ref="F52:H52"/>
    <mergeCell ref="F51:H51"/>
    <mergeCell ref="C36:I36"/>
    <mergeCell ref="C49:I49"/>
    <mergeCell ref="C43:I43"/>
    <mergeCell ref="F50:H50"/>
    <mergeCell ref="F47:H47"/>
    <mergeCell ref="F46:H46"/>
    <mergeCell ref="F45:H45"/>
    <mergeCell ref="F44:H44"/>
    <mergeCell ref="F32:H32"/>
    <mergeCell ref="B55:I55"/>
    <mergeCell ref="B59:D59"/>
    <mergeCell ref="B58:D58"/>
    <mergeCell ref="B57:D57"/>
    <mergeCell ref="B29:B40"/>
    <mergeCell ref="B42:B53"/>
  </mergeCells>
  <pageMargins left="0.23622047244094491" right="0.23622047244094491" top="0.74803149606299213" bottom="0.74803149606299213" header="0.31496062992125984" footer="0.31496062992125984"/>
  <pageSetup paperSize="9" fitToHeight="0" orientation="landscape" verticalDpi="4" r:id="rId1"/>
  <headerFooter>
    <oddFooter>&amp;C&amp;F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99"/>
  <sheetViews>
    <sheetView showGridLines="0" showRowColHeaders="0" zoomScale="90" zoomScaleNormal="90" workbookViewId="0">
      <pane xSplit="3" ySplit="5" topLeftCell="D6" activePane="bottomRight" state="frozen"/>
      <selection sqref="A1:XFD4"/>
      <selection pane="topRight" sqref="A1:XFD4"/>
      <selection pane="bottomLeft" sqref="A1:XFD4"/>
      <selection pane="bottomRight" activeCell="C10" sqref="C10"/>
    </sheetView>
  </sheetViews>
  <sheetFormatPr defaultRowHeight="15.75" x14ac:dyDescent="0.25"/>
  <cols>
    <col min="1" max="1" width="3.7109375" style="11" customWidth="1"/>
    <col min="2" max="2" width="15.5703125" style="11" customWidth="1"/>
    <col min="3" max="3" width="52" style="80" customWidth="1"/>
    <col min="4" max="4" width="5.140625" style="80" customWidth="1"/>
    <col min="5" max="5" width="7.5703125" style="80" customWidth="1"/>
    <col min="6" max="7" width="6.42578125" style="80" customWidth="1"/>
    <col min="8" max="8" width="12.85546875" style="80" customWidth="1"/>
    <col min="9" max="9" width="35.28515625" style="80" customWidth="1"/>
    <col min="10" max="10" width="10.42578125" style="80" customWidth="1"/>
    <col min="11" max="16384" width="9.140625" style="11"/>
  </cols>
  <sheetData>
    <row r="1" spans="1:10" ht="60" customHeight="1" x14ac:dyDescent="0.25">
      <c r="A1" s="7"/>
      <c r="B1" s="7"/>
      <c r="C1" s="322" t="str">
        <f>CONCATENATE("Situação dos Projetos | ",Parâmetros!B4)</f>
        <v>Situação dos Projetos | TISI-1</v>
      </c>
      <c r="D1" s="322"/>
      <c r="E1" s="322"/>
      <c r="F1" s="322"/>
      <c r="G1" s="322"/>
      <c r="H1" s="322"/>
      <c r="I1" s="322"/>
      <c r="J1" s="322"/>
    </row>
    <row r="2" spans="1:10" s="209" customFormat="1" ht="9.9499999999999993" customHeight="1" x14ac:dyDescent="0.25">
      <c r="A2" s="210"/>
      <c r="B2" s="210"/>
      <c r="C2" s="328"/>
      <c r="D2" s="328"/>
      <c r="E2" s="328"/>
      <c r="F2" s="328"/>
      <c r="G2" s="328"/>
      <c r="H2" s="328"/>
      <c r="I2" s="328"/>
      <c r="J2" s="328"/>
    </row>
    <row r="3" spans="1:10" ht="20.100000000000001" customHeight="1" x14ac:dyDescent="0.25">
      <c r="A3" s="7"/>
      <c r="B3" s="329" t="s">
        <v>94</v>
      </c>
      <c r="C3" s="329" t="s">
        <v>7</v>
      </c>
      <c r="D3" s="329" t="s">
        <v>8</v>
      </c>
      <c r="E3" s="329" t="s">
        <v>66</v>
      </c>
      <c r="F3" s="335" t="s">
        <v>45</v>
      </c>
      <c r="G3" s="336"/>
      <c r="H3" s="332" t="s">
        <v>93</v>
      </c>
      <c r="I3" s="329" t="s">
        <v>9</v>
      </c>
      <c r="J3" s="337" t="s">
        <v>67</v>
      </c>
    </row>
    <row r="4" spans="1:10" ht="20.100000000000001" customHeight="1" x14ac:dyDescent="0.25">
      <c r="A4" s="7"/>
      <c r="B4" s="330"/>
      <c r="C4" s="330"/>
      <c r="D4" s="330"/>
      <c r="E4" s="330"/>
      <c r="F4" s="339" t="s">
        <v>44</v>
      </c>
      <c r="G4" s="340"/>
      <c r="H4" s="333"/>
      <c r="I4" s="330"/>
      <c r="J4" s="338"/>
    </row>
    <row r="5" spans="1:10" ht="20.100000000000001" customHeight="1" x14ac:dyDescent="0.25">
      <c r="A5" s="7"/>
      <c r="B5" s="331"/>
      <c r="C5" s="331"/>
      <c r="D5" s="331"/>
      <c r="E5" s="331"/>
      <c r="F5" s="13" t="s">
        <v>10</v>
      </c>
      <c r="G5" s="14" t="s">
        <v>11</v>
      </c>
      <c r="H5" s="334"/>
      <c r="I5" s="331"/>
      <c r="J5" s="306"/>
    </row>
    <row r="6" spans="1:10" ht="20.100000000000001" customHeight="1" x14ac:dyDescent="0.25">
      <c r="A6" s="7"/>
      <c r="B6" s="76"/>
      <c r="C6" s="263" t="s">
        <v>116</v>
      </c>
      <c r="D6" s="264" t="s">
        <v>117</v>
      </c>
      <c r="E6" s="264" t="s">
        <v>22</v>
      </c>
      <c r="F6" s="265">
        <v>0</v>
      </c>
      <c r="G6" s="265">
        <v>0</v>
      </c>
      <c r="H6" s="184"/>
      <c r="I6" s="76"/>
      <c r="J6" s="184"/>
    </row>
    <row r="7" spans="1:10" ht="20.100000000000001" customHeight="1" x14ac:dyDescent="0.25">
      <c r="A7" s="7"/>
      <c r="B7" s="82" t="s">
        <v>115</v>
      </c>
      <c r="C7" s="81" t="s">
        <v>118</v>
      </c>
      <c r="D7" s="82" t="s">
        <v>12</v>
      </c>
      <c r="E7" s="82" t="s">
        <v>22</v>
      </c>
      <c r="F7" s="82">
        <v>0</v>
      </c>
      <c r="G7" s="82">
        <v>0</v>
      </c>
      <c r="H7" s="82"/>
      <c r="I7" s="82"/>
      <c r="J7" s="266" t="s">
        <v>13</v>
      </c>
    </row>
    <row r="8" spans="1:10" ht="20.100000000000001" customHeight="1" x14ac:dyDescent="0.25">
      <c r="A8" s="7"/>
      <c r="B8" s="184"/>
      <c r="C8" s="77"/>
      <c r="D8" s="184"/>
      <c r="E8" s="184"/>
      <c r="F8" s="184"/>
      <c r="G8" s="184"/>
      <c r="H8" s="184"/>
      <c r="I8" s="184"/>
      <c r="J8" s="184"/>
    </row>
    <row r="9" spans="1:10" ht="20.100000000000001" customHeight="1" x14ac:dyDescent="0.25">
      <c r="A9" s="7"/>
      <c r="B9" s="82"/>
      <c r="C9" s="81"/>
      <c r="D9" s="82"/>
      <c r="E9" s="82"/>
      <c r="F9" s="82"/>
      <c r="G9" s="82"/>
      <c r="H9" s="82"/>
      <c r="I9" s="82"/>
      <c r="J9" s="82"/>
    </row>
    <row r="10" spans="1:10" ht="20.100000000000001" customHeight="1" x14ac:dyDescent="0.25">
      <c r="A10" s="7"/>
      <c r="B10" s="184"/>
      <c r="C10" s="77"/>
      <c r="D10" s="184"/>
      <c r="E10" s="184"/>
      <c r="F10" s="184"/>
      <c r="G10" s="184"/>
      <c r="H10" s="184"/>
      <c r="I10" s="184"/>
      <c r="J10" s="184"/>
    </row>
    <row r="11" spans="1:10" ht="20.100000000000001" customHeight="1" x14ac:dyDescent="0.25">
      <c r="A11" s="7"/>
      <c r="B11" s="185"/>
      <c r="C11" s="78"/>
      <c r="D11" s="185"/>
      <c r="E11" s="185"/>
      <c r="F11" s="185"/>
      <c r="G11" s="185"/>
      <c r="H11" s="185"/>
      <c r="I11" s="185"/>
      <c r="J11" s="185"/>
    </row>
    <row r="12" spans="1:10" ht="20.100000000000001" customHeight="1" x14ac:dyDescent="0.25">
      <c r="A12" s="7"/>
      <c r="B12" s="184"/>
      <c r="C12" s="77"/>
      <c r="D12" s="184"/>
      <c r="E12" s="184"/>
      <c r="F12" s="184"/>
      <c r="G12" s="184"/>
      <c r="H12" s="184"/>
      <c r="I12" s="184"/>
      <c r="J12" s="184"/>
    </row>
    <row r="13" spans="1:10" ht="20.100000000000001" customHeight="1" x14ac:dyDescent="0.25">
      <c r="A13" s="7"/>
      <c r="B13" s="185"/>
      <c r="C13" s="78"/>
      <c r="D13" s="185"/>
      <c r="E13" s="185"/>
      <c r="F13" s="185"/>
      <c r="G13" s="185"/>
      <c r="H13" s="185"/>
      <c r="I13" s="185"/>
      <c r="J13" s="185"/>
    </row>
    <row r="14" spans="1:10" ht="20.100000000000001" customHeight="1" x14ac:dyDescent="0.25">
      <c r="A14" s="7"/>
      <c r="B14" s="184"/>
      <c r="C14" s="77"/>
      <c r="D14" s="184"/>
      <c r="E14" s="184"/>
      <c r="F14" s="184"/>
      <c r="G14" s="184"/>
      <c r="H14" s="184"/>
      <c r="I14" s="184"/>
      <c r="J14" s="184"/>
    </row>
    <row r="15" spans="1:10" ht="20.100000000000001" customHeight="1" x14ac:dyDescent="0.25">
      <c r="A15" s="7"/>
      <c r="B15" s="186"/>
      <c r="C15" s="79"/>
      <c r="D15" s="186"/>
      <c r="E15" s="186"/>
      <c r="F15" s="186"/>
      <c r="G15" s="186"/>
      <c r="H15" s="186"/>
      <c r="I15" s="186"/>
      <c r="J15" s="186"/>
    </row>
    <row r="16" spans="1:10" ht="20.100000000000001" customHeight="1" x14ac:dyDescent="0.25">
      <c r="A16" s="7"/>
      <c r="B16" s="7"/>
      <c r="C16" s="208"/>
      <c r="D16" s="208"/>
      <c r="E16" s="208"/>
      <c r="F16" s="208"/>
      <c r="G16" s="208"/>
      <c r="H16" s="208"/>
      <c r="I16" s="208"/>
      <c r="J16" s="208"/>
    </row>
    <row r="17" spans="1:10" ht="20.100000000000001" customHeight="1" x14ac:dyDescent="0.25">
      <c r="A17" s="7"/>
      <c r="B17" s="326" t="s">
        <v>15</v>
      </c>
      <c r="C17" s="326"/>
      <c r="D17" s="326"/>
      <c r="E17" s="326"/>
      <c r="F17" s="326"/>
      <c r="G17" s="326"/>
      <c r="H17" s="326"/>
      <c r="I17" s="326"/>
      <c r="J17" s="326"/>
    </row>
    <row r="18" spans="1:10" ht="20.100000000000001" customHeight="1" x14ac:dyDescent="0.25">
      <c r="A18" s="9"/>
      <c r="B18" s="327" t="s">
        <v>92</v>
      </c>
      <c r="C18" s="327"/>
      <c r="D18" s="327"/>
      <c r="E18" s="327"/>
      <c r="F18" s="327"/>
      <c r="G18" s="327"/>
      <c r="H18" s="327"/>
      <c r="I18" s="327"/>
      <c r="J18" s="327"/>
    </row>
    <row r="19" spans="1:10" ht="20.100000000000001" customHeight="1" x14ac:dyDescent="0.25">
      <c r="A19" s="9"/>
      <c r="B19" s="327" t="s">
        <v>91</v>
      </c>
      <c r="C19" s="327"/>
      <c r="D19" s="327"/>
      <c r="E19" s="327"/>
      <c r="F19" s="327"/>
      <c r="G19" s="327"/>
      <c r="H19" s="327"/>
      <c r="I19" s="327"/>
      <c r="J19" s="327"/>
    </row>
    <row r="20" spans="1:10" ht="20.100000000000001" customHeight="1" x14ac:dyDescent="0.25">
      <c r="A20" s="9"/>
      <c r="B20" s="37"/>
    </row>
    <row r="21" spans="1:10" ht="20.100000000000001" customHeight="1" x14ac:dyDescent="0.25"/>
    <row r="22" spans="1:10" ht="20.100000000000001" customHeight="1" x14ac:dyDescent="0.25"/>
    <row r="23" spans="1:10" ht="20.100000000000001" customHeight="1" x14ac:dyDescent="0.25"/>
    <row r="24" spans="1:10" ht="20.100000000000001" customHeight="1" x14ac:dyDescent="0.25"/>
    <row r="25" spans="1:10" ht="20.100000000000001" customHeight="1" x14ac:dyDescent="0.25"/>
    <row r="26" spans="1:10" ht="20.100000000000001" customHeight="1" x14ac:dyDescent="0.25"/>
    <row r="27" spans="1:10" ht="20.100000000000001" customHeight="1" x14ac:dyDescent="0.25"/>
    <row r="28" spans="1:10" ht="20.100000000000001" customHeight="1" x14ac:dyDescent="0.25"/>
    <row r="29" spans="1:10" ht="20.100000000000001" customHeight="1" x14ac:dyDescent="0.25"/>
    <row r="30" spans="1:10" ht="20.100000000000001" customHeight="1" x14ac:dyDescent="0.25"/>
    <row r="31" spans="1:10" ht="20.100000000000001" customHeight="1" x14ac:dyDescent="0.25"/>
    <row r="32" spans="1:10" ht="20.100000000000001" customHeight="1" x14ac:dyDescent="0.25"/>
    <row r="33" s="11" customFormat="1" ht="20.100000000000001" customHeight="1" x14ac:dyDescent="0.25"/>
    <row r="34" s="11" customFormat="1" ht="20.100000000000001" customHeight="1" x14ac:dyDescent="0.25"/>
    <row r="35" s="11" customFormat="1" ht="20.100000000000001" customHeight="1" x14ac:dyDescent="0.25"/>
    <row r="36" s="11" customFormat="1" ht="20.100000000000001" customHeight="1" x14ac:dyDescent="0.25"/>
    <row r="37" s="11" customFormat="1" ht="20.100000000000001" customHeight="1" x14ac:dyDescent="0.25"/>
    <row r="38" s="11" customFormat="1" ht="20.100000000000001" customHeight="1" x14ac:dyDescent="0.25"/>
    <row r="39" s="11" customFormat="1" ht="20.100000000000001" customHeight="1" x14ac:dyDescent="0.25"/>
    <row r="40" s="11" customFormat="1" ht="20.100000000000001" customHeight="1" x14ac:dyDescent="0.25"/>
    <row r="41" s="11" customFormat="1" ht="20.100000000000001" customHeight="1" x14ac:dyDescent="0.25"/>
    <row r="42" s="11" customFormat="1" ht="20.100000000000001" customHeight="1" x14ac:dyDescent="0.25"/>
    <row r="43" s="11" customFormat="1" ht="20.100000000000001" customHeight="1" x14ac:dyDescent="0.25"/>
    <row r="44" s="11" customFormat="1" ht="20.100000000000001" customHeight="1" x14ac:dyDescent="0.25"/>
    <row r="45" s="11" customFormat="1" ht="20.100000000000001" customHeight="1" x14ac:dyDescent="0.25"/>
    <row r="46" s="11" customFormat="1" ht="20.100000000000001" customHeight="1" x14ac:dyDescent="0.25"/>
    <row r="47" s="11" customFormat="1" ht="20.100000000000001" customHeight="1" x14ac:dyDescent="0.25"/>
    <row r="48" s="11" customFormat="1" ht="20.100000000000001" customHeight="1" x14ac:dyDescent="0.25"/>
    <row r="49" s="11" customFormat="1" ht="20.100000000000001" customHeight="1" x14ac:dyDescent="0.25"/>
    <row r="50" s="11" customFormat="1" ht="20.100000000000001" customHeight="1" x14ac:dyDescent="0.25"/>
    <row r="51" s="11" customFormat="1" ht="20.100000000000001" customHeight="1" x14ac:dyDescent="0.25"/>
    <row r="52" s="11" customFormat="1" ht="20.100000000000001" customHeight="1" x14ac:dyDescent="0.25"/>
    <row r="53" s="11" customFormat="1" ht="20.100000000000001" customHeight="1" x14ac:dyDescent="0.25"/>
    <row r="54" s="11" customFormat="1" ht="20.100000000000001" customHeight="1" x14ac:dyDescent="0.25"/>
    <row r="55" s="11" customFormat="1" ht="20.100000000000001" customHeight="1" x14ac:dyDescent="0.25"/>
    <row r="56" s="11" customFormat="1" ht="20.100000000000001" customHeight="1" x14ac:dyDescent="0.25"/>
    <row r="57" s="11" customFormat="1" ht="20.100000000000001" customHeight="1" x14ac:dyDescent="0.25"/>
    <row r="58" s="11" customFormat="1" ht="20.100000000000001" customHeight="1" x14ac:dyDescent="0.25"/>
    <row r="59" s="11" customFormat="1" ht="20.100000000000001" customHeight="1" x14ac:dyDescent="0.25"/>
    <row r="60" s="11" customFormat="1" ht="20.100000000000001" customHeight="1" x14ac:dyDescent="0.25"/>
    <row r="61" s="11" customFormat="1" ht="20.100000000000001" customHeight="1" x14ac:dyDescent="0.25"/>
    <row r="62" s="11" customFormat="1" ht="20.100000000000001" customHeight="1" x14ac:dyDescent="0.25"/>
    <row r="63" s="11" customFormat="1" ht="20.100000000000001" customHeight="1" x14ac:dyDescent="0.25"/>
    <row r="64" s="11" customFormat="1" ht="20.100000000000001" customHeight="1" x14ac:dyDescent="0.25"/>
    <row r="65" s="11" customFormat="1" ht="20.100000000000001" customHeight="1" x14ac:dyDescent="0.25"/>
    <row r="66" s="11" customFormat="1" ht="20.100000000000001" customHeight="1" x14ac:dyDescent="0.25"/>
    <row r="67" s="11" customFormat="1" ht="20.100000000000001" customHeight="1" x14ac:dyDescent="0.25"/>
    <row r="68" s="11" customFormat="1" ht="20.100000000000001" customHeight="1" x14ac:dyDescent="0.25"/>
    <row r="69" s="11" customFormat="1" ht="20.100000000000001" customHeight="1" x14ac:dyDescent="0.25"/>
    <row r="70" s="11" customFormat="1" ht="20.100000000000001" customHeight="1" x14ac:dyDescent="0.25"/>
    <row r="71" s="11" customFormat="1" ht="20.100000000000001" customHeight="1" x14ac:dyDescent="0.25"/>
    <row r="72" s="11" customFormat="1" ht="20.100000000000001" customHeight="1" x14ac:dyDescent="0.25"/>
    <row r="73" s="11" customFormat="1" ht="20.100000000000001" customHeight="1" x14ac:dyDescent="0.25"/>
    <row r="74" s="11" customFormat="1" ht="20.100000000000001" customHeight="1" x14ac:dyDescent="0.25"/>
    <row r="75" s="11" customFormat="1" ht="20.100000000000001" customHeight="1" x14ac:dyDescent="0.25"/>
    <row r="76" s="11" customFormat="1" ht="20.100000000000001" customHeight="1" x14ac:dyDescent="0.25"/>
    <row r="77" s="11" customFormat="1" ht="20.100000000000001" customHeight="1" x14ac:dyDescent="0.25"/>
    <row r="78" s="11" customFormat="1" ht="20.100000000000001" customHeight="1" x14ac:dyDescent="0.25"/>
    <row r="79" s="11" customFormat="1" ht="20.100000000000001" customHeight="1" x14ac:dyDescent="0.25"/>
    <row r="80" s="11" customFormat="1" ht="20.100000000000001" customHeight="1" x14ac:dyDescent="0.25"/>
    <row r="81" s="11" customFormat="1" ht="20.100000000000001" customHeight="1" x14ac:dyDescent="0.25"/>
    <row r="82" s="11" customFormat="1" ht="20.100000000000001" customHeight="1" x14ac:dyDescent="0.25"/>
    <row r="83" s="11" customFormat="1" ht="20.100000000000001" customHeight="1" x14ac:dyDescent="0.25"/>
    <row r="84" s="11" customFormat="1" ht="20.100000000000001" customHeight="1" x14ac:dyDescent="0.25"/>
    <row r="85" s="11" customFormat="1" ht="20.100000000000001" customHeight="1" x14ac:dyDescent="0.25"/>
    <row r="86" s="11" customFormat="1" ht="20.100000000000001" customHeight="1" x14ac:dyDescent="0.25"/>
    <row r="87" s="11" customFormat="1" ht="20.100000000000001" customHeight="1" x14ac:dyDescent="0.25"/>
    <row r="88" s="11" customFormat="1" ht="20.100000000000001" customHeight="1" x14ac:dyDescent="0.25"/>
    <row r="89" s="11" customFormat="1" ht="20.100000000000001" customHeight="1" x14ac:dyDescent="0.25"/>
    <row r="90" s="11" customFormat="1" ht="20.100000000000001" customHeight="1" x14ac:dyDescent="0.25"/>
    <row r="91" s="11" customFormat="1" ht="20.100000000000001" customHeight="1" x14ac:dyDescent="0.25"/>
    <row r="92" s="11" customFormat="1" ht="20.100000000000001" customHeight="1" x14ac:dyDescent="0.25"/>
    <row r="93" s="11" customFormat="1" ht="20.100000000000001" customHeight="1" x14ac:dyDescent="0.25"/>
    <row r="94" s="11" customFormat="1" ht="20.100000000000001" customHeight="1" x14ac:dyDescent="0.25"/>
    <row r="95" s="11" customFormat="1" ht="20.100000000000001" customHeight="1" x14ac:dyDescent="0.25"/>
    <row r="96" s="11" customFormat="1" ht="20.100000000000001" customHeight="1" x14ac:dyDescent="0.25"/>
    <row r="97" s="11" customFormat="1" ht="20.100000000000001" customHeight="1" x14ac:dyDescent="0.25"/>
    <row r="98" s="11" customFormat="1" ht="20.100000000000001" customHeight="1" x14ac:dyDescent="0.25"/>
    <row r="99" s="11" customFormat="1" ht="20.100000000000001" customHeight="1" x14ac:dyDescent="0.25"/>
  </sheetData>
  <sheetProtection formatCells="0" selectLockedCells="1"/>
  <mergeCells count="14">
    <mergeCell ref="B17:J17"/>
    <mergeCell ref="B18:J18"/>
    <mergeCell ref="B19:J19"/>
    <mergeCell ref="C1:J1"/>
    <mergeCell ref="C2:J2"/>
    <mergeCell ref="D3:D5"/>
    <mergeCell ref="C3:C5"/>
    <mergeCell ref="H3:H5"/>
    <mergeCell ref="I3:I5"/>
    <mergeCell ref="E3:E5"/>
    <mergeCell ref="F3:G3"/>
    <mergeCell ref="J3:J5"/>
    <mergeCell ref="F4:G4"/>
    <mergeCell ref="B3:B5"/>
  </mergeCells>
  <hyperlinks>
    <hyperlink ref="J7" r:id="rId1"/>
  </hyperlinks>
  <pageMargins left="0.25" right="0.25" top="0.75" bottom="0.75" header="0.3" footer="0.3"/>
  <pageSetup paperSize="9" scale="86" fitToHeight="0" orientation="landscape" verticalDpi="4" r:id="rId2"/>
  <headerFooter>
    <oddFooter>&amp;C&amp;F</oddFooter>
  </headerFooter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>
    <pageSetUpPr fitToPage="1"/>
  </sheetPr>
  <dimension ref="A1:M103"/>
  <sheetViews>
    <sheetView showGridLines="0" showRowColHeaders="0" zoomScale="90" zoomScaleNormal="9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H20" sqref="H20"/>
    </sheetView>
  </sheetViews>
  <sheetFormatPr defaultRowHeight="15" x14ac:dyDescent="0.25"/>
  <cols>
    <col min="1" max="1" width="3.7109375" style="9" customWidth="1"/>
    <col min="2" max="2" width="21.7109375" style="9" customWidth="1"/>
    <col min="3" max="3" width="14.140625" style="9" customWidth="1"/>
    <col min="4" max="7" width="8.5703125" style="9" customWidth="1"/>
    <col min="8" max="8" width="17.5703125" style="9" customWidth="1"/>
    <col min="9" max="11" width="6.140625" style="9" customWidth="1"/>
    <col min="12" max="12" width="13.42578125" style="9" customWidth="1"/>
    <col min="13" max="13" width="3.7109375" style="9" customWidth="1"/>
    <col min="14" max="16" width="17.7109375" style="9" customWidth="1"/>
    <col min="17" max="16384" width="9.140625" style="9"/>
  </cols>
  <sheetData>
    <row r="1" spans="1:13" s="68" customFormat="1" ht="60" customHeight="1" x14ac:dyDescent="0.25">
      <c r="B1" s="38"/>
      <c r="C1" s="322" t="str">
        <f>CONCATENATE("Backlog | ",Parâmetros!B4)</f>
        <v>Backlog | TISI-1</v>
      </c>
      <c r="D1" s="322"/>
      <c r="E1" s="322"/>
      <c r="F1" s="322"/>
      <c r="G1" s="322"/>
      <c r="H1" s="322"/>
      <c r="I1" s="322"/>
      <c r="J1" s="322"/>
      <c r="K1" s="322"/>
      <c r="L1" s="322"/>
      <c r="M1" s="38"/>
    </row>
    <row r="2" spans="1:13" ht="9.9499999999999993" customHeight="1" x14ac:dyDescent="0.25">
      <c r="B2" s="347"/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8"/>
    </row>
    <row r="3" spans="1:13" ht="20.100000000000001" customHeight="1" x14ac:dyDescent="0.25">
      <c r="A3" s="211"/>
      <c r="B3" s="349" t="s">
        <v>20</v>
      </c>
      <c r="C3" s="352" t="s">
        <v>21</v>
      </c>
      <c r="D3" s="351" t="s">
        <v>0</v>
      </c>
      <c r="E3" s="351"/>
      <c r="F3" s="357" t="s">
        <v>1</v>
      </c>
      <c r="G3" s="358"/>
      <c r="H3" s="42" t="s">
        <v>6</v>
      </c>
      <c r="I3" s="357" t="s">
        <v>2</v>
      </c>
      <c r="J3" s="351"/>
      <c r="K3" s="358"/>
      <c r="L3" s="355" t="s">
        <v>42</v>
      </c>
    </row>
    <row r="4" spans="1:13" ht="20.100000000000001" customHeight="1" x14ac:dyDescent="0.25">
      <c r="A4" s="211"/>
      <c r="B4" s="350"/>
      <c r="C4" s="334"/>
      <c r="D4" s="1" t="s">
        <v>22</v>
      </c>
      <c r="E4" s="1" t="s">
        <v>11</v>
      </c>
      <c r="F4" s="2" t="s">
        <v>22</v>
      </c>
      <c r="G4" s="3" t="s">
        <v>11</v>
      </c>
      <c r="H4" s="41" t="s">
        <v>11</v>
      </c>
      <c r="I4" s="4" t="s">
        <v>22</v>
      </c>
      <c r="J4" s="4" t="s">
        <v>11</v>
      </c>
      <c r="K4" s="5" t="s">
        <v>23</v>
      </c>
      <c r="L4" s="356"/>
    </row>
    <row r="5" spans="1:13" ht="20.100000000000001" customHeight="1" x14ac:dyDescent="0.25">
      <c r="A5" s="211"/>
      <c r="B5" s="353" t="s">
        <v>119</v>
      </c>
      <c r="C5" s="114" t="s">
        <v>120</v>
      </c>
      <c r="D5" s="115"/>
      <c r="E5" s="116"/>
      <c r="F5" s="117"/>
      <c r="G5" s="118"/>
      <c r="H5" s="119">
        <v>3</v>
      </c>
      <c r="I5" s="120">
        <f t="shared" ref="I5:I20" si="0">SUM(D5,H5,F5)</f>
        <v>3</v>
      </c>
      <c r="J5" s="121">
        <f t="shared" ref="J5:J20" si="1">SUM(E5,H5,G5)</f>
        <v>3</v>
      </c>
      <c r="K5" s="122">
        <f>(I5-J5)</f>
        <v>0</v>
      </c>
      <c r="L5" s="123"/>
    </row>
    <row r="6" spans="1:13" ht="20.100000000000001" customHeight="1" x14ac:dyDescent="0.25">
      <c r="A6" s="211"/>
      <c r="B6" s="354"/>
      <c r="C6" s="257" t="s">
        <v>121</v>
      </c>
      <c r="D6" s="124"/>
      <c r="E6" s="125"/>
      <c r="F6" s="126"/>
      <c r="G6" s="127"/>
      <c r="H6" s="128">
        <v>50</v>
      </c>
      <c r="I6" s="129">
        <f t="shared" si="0"/>
        <v>50</v>
      </c>
      <c r="J6" s="130">
        <f t="shared" si="1"/>
        <v>50</v>
      </c>
      <c r="K6" s="131">
        <f t="shared" ref="K6:K20" si="2">(I6-J6)</f>
        <v>0</v>
      </c>
      <c r="L6" s="132"/>
    </row>
    <row r="7" spans="1:13" ht="20.100000000000001" customHeight="1" x14ac:dyDescent="0.25">
      <c r="A7" s="211"/>
      <c r="B7" s="345" t="s">
        <v>122</v>
      </c>
      <c r="C7" s="133" t="s">
        <v>120</v>
      </c>
      <c r="D7" s="134"/>
      <c r="E7" s="135"/>
      <c r="F7" s="136"/>
      <c r="G7" s="137"/>
      <c r="H7" s="138"/>
      <c r="I7" s="139">
        <f t="shared" si="0"/>
        <v>0</v>
      </c>
      <c r="J7" s="140">
        <f t="shared" si="1"/>
        <v>0</v>
      </c>
      <c r="K7" s="141">
        <f t="shared" si="2"/>
        <v>0</v>
      </c>
      <c r="L7" s="142"/>
    </row>
    <row r="8" spans="1:13" ht="20.100000000000001" customHeight="1" x14ac:dyDescent="0.25">
      <c r="A8" s="211"/>
      <c r="B8" s="346"/>
      <c r="C8" s="258" t="s">
        <v>121</v>
      </c>
      <c r="D8" s="124"/>
      <c r="E8" s="125"/>
      <c r="F8" s="126"/>
      <c r="G8" s="127"/>
      <c r="H8" s="128">
        <v>3</v>
      </c>
      <c r="I8" s="129">
        <f t="shared" si="0"/>
        <v>3</v>
      </c>
      <c r="J8" s="130">
        <f t="shared" si="1"/>
        <v>3</v>
      </c>
      <c r="K8" s="131">
        <f t="shared" si="2"/>
        <v>0</v>
      </c>
      <c r="L8" s="143"/>
    </row>
    <row r="9" spans="1:13" ht="20.100000000000001" customHeight="1" x14ac:dyDescent="0.25">
      <c r="A9" s="211"/>
      <c r="B9" s="348" t="s">
        <v>123</v>
      </c>
      <c r="C9" s="144" t="s">
        <v>120</v>
      </c>
      <c r="D9" s="134"/>
      <c r="E9" s="135"/>
      <c r="F9" s="136"/>
      <c r="G9" s="137"/>
      <c r="H9" s="138"/>
      <c r="I9" s="139">
        <f t="shared" si="0"/>
        <v>0</v>
      </c>
      <c r="J9" s="140">
        <f t="shared" si="1"/>
        <v>0</v>
      </c>
      <c r="K9" s="141">
        <f t="shared" si="2"/>
        <v>0</v>
      </c>
      <c r="L9" s="145"/>
    </row>
    <row r="10" spans="1:13" ht="20.100000000000001" customHeight="1" x14ac:dyDescent="0.25">
      <c r="A10" s="211"/>
      <c r="B10" s="342"/>
      <c r="C10" s="257" t="s">
        <v>121</v>
      </c>
      <c r="D10" s="124"/>
      <c r="E10" s="125"/>
      <c r="F10" s="126"/>
      <c r="G10" s="127"/>
      <c r="H10" s="128"/>
      <c r="I10" s="129">
        <f t="shared" si="0"/>
        <v>0</v>
      </c>
      <c r="J10" s="130">
        <f t="shared" si="1"/>
        <v>0</v>
      </c>
      <c r="K10" s="131">
        <f t="shared" si="2"/>
        <v>0</v>
      </c>
      <c r="L10" s="146"/>
    </row>
    <row r="11" spans="1:13" ht="20.100000000000001" customHeight="1" x14ac:dyDescent="0.25">
      <c r="A11" s="211"/>
      <c r="B11" s="345" t="s">
        <v>124</v>
      </c>
      <c r="C11" s="133" t="s">
        <v>120</v>
      </c>
      <c r="D11" s="134"/>
      <c r="E11" s="135"/>
      <c r="F11" s="136"/>
      <c r="G11" s="137"/>
      <c r="H11" s="138"/>
      <c r="I11" s="139">
        <f t="shared" si="0"/>
        <v>0</v>
      </c>
      <c r="J11" s="140">
        <f t="shared" si="1"/>
        <v>0</v>
      </c>
      <c r="K11" s="141">
        <f t="shared" si="2"/>
        <v>0</v>
      </c>
      <c r="L11" s="147"/>
    </row>
    <row r="12" spans="1:13" ht="20.100000000000001" customHeight="1" x14ac:dyDescent="0.25">
      <c r="A12" s="211"/>
      <c r="B12" s="346"/>
      <c r="C12" s="258" t="s">
        <v>121</v>
      </c>
      <c r="D12" s="124"/>
      <c r="E12" s="125"/>
      <c r="F12" s="126"/>
      <c r="G12" s="127"/>
      <c r="H12" s="128"/>
      <c r="I12" s="129">
        <f t="shared" si="0"/>
        <v>0</v>
      </c>
      <c r="J12" s="130">
        <f t="shared" si="1"/>
        <v>0</v>
      </c>
      <c r="K12" s="131">
        <f t="shared" si="2"/>
        <v>0</v>
      </c>
      <c r="L12" s="143"/>
    </row>
    <row r="13" spans="1:13" ht="20.100000000000001" customHeight="1" x14ac:dyDescent="0.25">
      <c r="A13" s="211"/>
      <c r="B13" s="341" t="s">
        <v>125</v>
      </c>
      <c r="C13" s="144" t="s">
        <v>120</v>
      </c>
      <c r="D13" s="134"/>
      <c r="E13" s="135"/>
      <c r="F13" s="136"/>
      <c r="G13" s="137"/>
      <c r="H13" s="138"/>
      <c r="I13" s="129">
        <f t="shared" si="0"/>
        <v>0</v>
      </c>
      <c r="J13" s="130">
        <f t="shared" si="1"/>
        <v>0</v>
      </c>
      <c r="K13" s="131">
        <f t="shared" si="2"/>
        <v>0</v>
      </c>
      <c r="L13" s="147"/>
    </row>
    <row r="14" spans="1:13" ht="20.100000000000001" customHeight="1" x14ac:dyDescent="0.25">
      <c r="A14" s="211"/>
      <c r="B14" s="342"/>
      <c r="C14" s="257" t="s">
        <v>121</v>
      </c>
      <c r="D14" s="134"/>
      <c r="E14" s="135"/>
      <c r="F14" s="136"/>
      <c r="G14" s="137"/>
      <c r="H14" s="138">
        <v>1</v>
      </c>
      <c r="I14" s="129">
        <f t="shared" si="0"/>
        <v>1</v>
      </c>
      <c r="J14" s="130">
        <f t="shared" si="1"/>
        <v>1</v>
      </c>
      <c r="K14" s="131">
        <f t="shared" si="2"/>
        <v>0</v>
      </c>
      <c r="L14" s="143"/>
    </row>
    <row r="15" spans="1:13" ht="20.100000000000001" customHeight="1" x14ac:dyDescent="0.25">
      <c r="A15" s="211"/>
      <c r="B15" s="341" t="s">
        <v>126</v>
      </c>
      <c r="C15" s="144" t="s">
        <v>120</v>
      </c>
      <c r="D15" s="134"/>
      <c r="E15" s="135"/>
      <c r="F15" s="136"/>
      <c r="G15" s="137"/>
      <c r="H15" s="138"/>
      <c r="I15" s="129">
        <f t="shared" si="0"/>
        <v>0</v>
      </c>
      <c r="J15" s="130">
        <f t="shared" si="1"/>
        <v>0</v>
      </c>
      <c r="K15" s="131">
        <f t="shared" si="2"/>
        <v>0</v>
      </c>
      <c r="L15" s="147"/>
    </row>
    <row r="16" spans="1:13" ht="20.100000000000001" customHeight="1" x14ac:dyDescent="0.25">
      <c r="A16" s="211"/>
      <c r="B16" s="342"/>
      <c r="C16" s="257" t="s">
        <v>121</v>
      </c>
      <c r="D16" s="134"/>
      <c r="E16" s="135"/>
      <c r="F16" s="136"/>
      <c r="G16" s="137"/>
      <c r="H16" s="138">
        <v>3</v>
      </c>
      <c r="I16" s="129">
        <f t="shared" si="0"/>
        <v>3</v>
      </c>
      <c r="J16" s="130">
        <f t="shared" si="1"/>
        <v>3</v>
      </c>
      <c r="K16" s="131">
        <f t="shared" si="2"/>
        <v>0</v>
      </c>
      <c r="L16" s="143"/>
    </row>
    <row r="17" spans="1:12" ht="20.100000000000001" customHeight="1" x14ac:dyDescent="0.25">
      <c r="A17" s="211"/>
      <c r="B17" s="341" t="s">
        <v>127</v>
      </c>
      <c r="C17" s="144" t="s">
        <v>120</v>
      </c>
      <c r="D17" s="134">
        <v>1</v>
      </c>
      <c r="E17" s="135">
        <v>1</v>
      </c>
      <c r="F17" s="136"/>
      <c r="G17" s="137"/>
      <c r="H17" s="138"/>
      <c r="I17" s="139">
        <f t="shared" si="0"/>
        <v>1</v>
      </c>
      <c r="J17" s="140">
        <f t="shared" si="1"/>
        <v>1</v>
      </c>
      <c r="K17" s="141">
        <f t="shared" si="2"/>
        <v>0</v>
      </c>
      <c r="L17" s="148"/>
    </row>
    <row r="18" spans="1:12" ht="20.100000000000001" customHeight="1" x14ac:dyDescent="0.25">
      <c r="B18" s="342"/>
      <c r="C18" s="257" t="s">
        <v>121</v>
      </c>
      <c r="D18" s="124">
        <v>1</v>
      </c>
      <c r="E18" s="125">
        <v>1</v>
      </c>
      <c r="F18" s="126"/>
      <c r="G18" s="127"/>
      <c r="H18" s="128"/>
      <c r="I18" s="129">
        <f t="shared" si="0"/>
        <v>1</v>
      </c>
      <c r="J18" s="130">
        <f t="shared" si="1"/>
        <v>1</v>
      </c>
      <c r="K18" s="131">
        <f t="shared" si="2"/>
        <v>0</v>
      </c>
      <c r="L18" s="146"/>
    </row>
    <row r="19" spans="1:12" ht="20.100000000000001" customHeight="1" x14ac:dyDescent="0.25">
      <c r="B19" s="345" t="s">
        <v>128</v>
      </c>
      <c r="C19" s="133" t="s">
        <v>120</v>
      </c>
      <c r="D19" s="134">
        <v>4</v>
      </c>
      <c r="E19" s="135">
        <v>3</v>
      </c>
      <c r="F19" s="136"/>
      <c r="G19" s="137"/>
      <c r="H19" s="138">
        <v>29</v>
      </c>
      <c r="I19" s="139">
        <f t="shared" si="0"/>
        <v>33</v>
      </c>
      <c r="J19" s="140">
        <f t="shared" si="1"/>
        <v>32</v>
      </c>
      <c r="K19" s="141">
        <f t="shared" si="2"/>
        <v>1</v>
      </c>
      <c r="L19" s="147"/>
    </row>
    <row r="20" spans="1:12" ht="20.100000000000001" customHeight="1" x14ac:dyDescent="0.25">
      <c r="B20" s="346"/>
      <c r="C20" s="258" t="s">
        <v>121</v>
      </c>
      <c r="D20" s="124">
        <v>7</v>
      </c>
      <c r="E20" s="125">
        <v>5</v>
      </c>
      <c r="F20" s="126"/>
      <c r="G20" s="127"/>
      <c r="H20" s="128">
        <v>131</v>
      </c>
      <c r="I20" s="129">
        <f t="shared" si="0"/>
        <v>138</v>
      </c>
      <c r="J20" s="130">
        <f t="shared" si="1"/>
        <v>136</v>
      </c>
      <c r="K20" s="131">
        <f t="shared" si="2"/>
        <v>2</v>
      </c>
      <c r="L20" s="143"/>
    </row>
    <row r="21" spans="1:12" ht="20.100000000000001" customHeight="1" x14ac:dyDescent="0.25">
      <c r="B21" s="6" t="s">
        <v>5</v>
      </c>
      <c r="C21" s="6"/>
      <c r="D21" s="149">
        <f t="shared" ref="D21:L21" si="3">SUM(D5:D20)</f>
        <v>13</v>
      </c>
      <c r="E21" s="150">
        <f t="shared" si="3"/>
        <v>10</v>
      </c>
      <c r="F21" s="151">
        <f t="shared" si="3"/>
        <v>0</v>
      </c>
      <c r="G21" s="151">
        <f t="shared" si="3"/>
        <v>0</v>
      </c>
      <c r="H21" s="152">
        <f t="shared" si="3"/>
        <v>220</v>
      </c>
      <c r="I21" s="153">
        <f t="shared" si="3"/>
        <v>233</v>
      </c>
      <c r="J21" s="154">
        <f t="shared" si="3"/>
        <v>230</v>
      </c>
      <c r="K21" s="154">
        <f t="shared" si="3"/>
        <v>3</v>
      </c>
      <c r="L21" s="155">
        <f t="shared" si="3"/>
        <v>0</v>
      </c>
    </row>
    <row r="22" spans="1:12" ht="20.100000000000001" customHeight="1" x14ac:dyDescent="0.25">
      <c r="B22" s="221"/>
      <c r="C22" s="221"/>
      <c r="D22" s="221"/>
      <c r="E22" s="221"/>
      <c r="F22" s="222"/>
      <c r="G22" s="223"/>
      <c r="H22" s="223"/>
      <c r="I22" s="224"/>
      <c r="J22" s="224"/>
      <c r="K22" s="224"/>
      <c r="L22" s="224"/>
    </row>
    <row r="23" spans="1:12" ht="20.100000000000001" customHeight="1" x14ac:dyDescent="0.25">
      <c r="B23" s="343" t="s">
        <v>15</v>
      </c>
      <c r="C23" s="343"/>
      <c r="D23" s="343"/>
      <c r="E23" s="343"/>
      <c r="F23" s="343"/>
      <c r="G23" s="343"/>
      <c r="H23" s="343"/>
      <c r="I23" s="343"/>
      <c r="J23" s="343"/>
      <c r="K23" s="343"/>
      <c r="L23" s="343"/>
    </row>
    <row r="24" spans="1:12" ht="20.100000000000001" customHeight="1" x14ac:dyDescent="0.25">
      <c r="B24" s="156" t="s">
        <v>68</v>
      </c>
      <c r="C24" s="344" t="s">
        <v>69</v>
      </c>
      <c r="D24" s="344"/>
      <c r="E24" s="156" t="s">
        <v>70</v>
      </c>
      <c r="F24" s="157"/>
      <c r="G24" s="158"/>
      <c r="H24" s="158"/>
      <c r="I24" s="158"/>
      <c r="J24" s="158"/>
      <c r="K24" s="158"/>
      <c r="L24" s="158"/>
    </row>
    <row r="25" spans="1:12" ht="20.100000000000001" customHeight="1" x14ac:dyDescent="0.25">
      <c r="B25" s="225"/>
      <c r="C25" s="225"/>
      <c r="D25" s="225"/>
      <c r="E25" s="225"/>
      <c r="F25" s="225"/>
      <c r="G25" s="225"/>
      <c r="H25" s="225"/>
      <c r="I25" s="225"/>
      <c r="J25" s="225"/>
      <c r="K25" s="225"/>
      <c r="L25" s="225"/>
    </row>
    <row r="26" spans="1:12" ht="20.100000000000001" customHeight="1" x14ac:dyDescent="0.25">
      <c r="B26" s="225"/>
      <c r="C26" s="225"/>
      <c r="D26" s="225"/>
      <c r="E26" s="225"/>
      <c r="F26" s="225"/>
      <c r="G26" s="225"/>
      <c r="H26" s="225"/>
      <c r="I26" s="225"/>
      <c r="J26" s="225"/>
      <c r="K26" s="225"/>
      <c r="L26" s="225"/>
    </row>
    <row r="27" spans="1:12" ht="20.100000000000001" customHeight="1" x14ac:dyDescent="0.25">
      <c r="B27" s="225"/>
      <c r="C27" s="225"/>
      <c r="D27" s="225"/>
      <c r="E27" s="225"/>
      <c r="F27" s="225"/>
      <c r="G27" s="225"/>
      <c r="H27" s="225"/>
      <c r="I27" s="225"/>
      <c r="J27" s="225"/>
      <c r="K27" s="225"/>
      <c r="L27" s="225"/>
    </row>
    <row r="28" spans="1:12" ht="20.100000000000001" customHeight="1" x14ac:dyDescent="0.25">
      <c r="B28" s="225"/>
      <c r="C28" s="225"/>
      <c r="D28" s="225"/>
      <c r="E28" s="225"/>
      <c r="F28" s="225"/>
      <c r="G28" s="225"/>
      <c r="H28" s="225"/>
      <c r="I28" s="225"/>
      <c r="J28" s="225"/>
      <c r="K28" s="225"/>
      <c r="L28" s="225"/>
    </row>
    <row r="29" spans="1:12" ht="20.100000000000001" customHeight="1" x14ac:dyDescent="0.25">
      <c r="B29" s="225"/>
      <c r="C29" s="225"/>
      <c r="D29" s="225"/>
      <c r="E29" s="225"/>
      <c r="F29" s="225"/>
      <c r="G29" s="225"/>
      <c r="H29" s="225"/>
      <c r="I29" s="225"/>
      <c r="J29" s="225"/>
      <c r="K29" s="225"/>
      <c r="L29" s="225"/>
    </row>
    <row r="30" spans="1:12" ht="20.100000000000001" customHeight="1" x14ac:dyDescent="0.25">
      <c r="B30" s="225"/>
      <c r="C30" s="225"/>
      <c r="D30" s="225"/>
      <c r="E30" s="225"/>
      <c r="F30" s="225"/>
      <c r="G30" s="225"/>
      <c r="H30" s="225"/>
      <c r="I30" s="225"/>
      <c r="J30" s="225"/>
      <c r="K30" s="225"/>
      <c r="L30" s="225"/>
    </row>
    <row r="31" spans="1:12" ht="20.100000000000001" customHeight="1" x14ac:dyDescent="0.25">
      <c r="B31" s="225"/>
      <c r="C31" s="225"/>
      <c r="D31" s="225"/>
      <c r="E31" s="225"/>
      <c r="F31" s="225"/>
      <c r="G31" s="225"/>
      <c r="H31" s="225"/>
      <c r="I31" s="225"/>
      <c r="J31" s="225"/>
      <c r="K31" s="225"/>
      <c r="L31" s="225"/>
    </row>
    <row r="32" spans="1:12" ht="20.100000000000001" customHeight="1" x14ac:dyDescent="0.25">
      <c r="B32" s="225"/>
      <c r="C32" s="225"/>
      <c r="D32" s="225"/>
      <c r="E32" s="225"/>
      <c r="F32" s="225"/>
      <c r="G32" s="225"/>
      <c r="H32" s="225"/>
      <c r="I32" s="225"/>
      <c r="J32" s="225"/>
      <c r="K32" s="225"/>
      <c r="L32" s="225"/>
    </row>
    <row r="33" spans="2:12" ht="20.100000000000001" customHeight="1" x14ac:dyDescent="0.25">
      <c r="B33" s="225"/>
      <c r="C33" s="225"/>
      <c r="D33" s="225"/>
      <c r="E33" s="225"/>
      <c r="F33" s="225"/>
      <c r="G33" s="225"/>
      <c r="H33" s="225"/>
      <c r="I33" s="225"/>
      <c r="J33" s="225"/>
      <c r="K33" s="225"/>
      <c r="L33" s="225"/>
    </row>
    <row r="34" spans="2:12" ht="20.100000000000001" customHeight="1" x14ac:dyDescent="0.25">
      <c r="B34" s="225"/>
      <c r="C34" s="225"/>
      <c r="D34" s="225"/>
      <c r="E34" s="225"/>
      <c r="F34" s="225"/>
      <c r="G34" s="225"/>
      <c r="H34" s="225"/>
      <c r="I34" s="225"/>
      <c r="J34" s="225"/>
      <c r="K34" s="225"/>
      <c r="L34" s="225"/>
    </row>
    <row r="35" spans="2:12" ht="20.100000000000001" customHeight="1" x14ac:dyDescent="0.25">
      <c r="B35" s="225"/>
      <c r="C35" s="225"/>
      <c r="D35" s="225"/>
      <c r="E35" s="225"/>
      <c r="F35" s="225"/>
      <c r="G35" s="225"/>
      <c r="H35" s="225"/>
      <c r="I35" s="225"/>
      <c r="J35" s="225"/>
      <c r="K35" s="225"/>
      <c r="L35" s="225"/>
    </row>
    <row r="36" spans="2:12" ht="20.100000000000001" customHeight="1" x14ac:dyDescent="0.25">
      <c r="B36" s="225"/>
      <c r="C36" s="225"/>
      <c r="D36" s="225"/>
      <c r="E36" s="225"/>
      <c r="F36" s="225"/>
      <c r="G36" s="225"/>
      <c r="H36" s="225"/>
      <c r="I36" s="225"/>
      <c r="J36" s="225"/>
      <c r="K36" s="225"/>
      <c r="L36" s="225"/>
    </row>
    <row r="37" spans="2:12" ht="20.100000000000001" customHeight="1" x14ac:dyDescent="0.25">
      <c r="B37" s="225"/>
      <c r="C37" s="225"/>
      <c r="D37" s="225"/>
      <c r="E37" s="225"/>
      <c r="F37" s="225"/>
      <c r="G37" s="225"/>
      <c r="H37" s="225"/>
      <c r="I37" s="225"/>
      <c r="J37" s="225"/>
      <c r="K37" s="225"/>
      <c r="L37" s="225"/>
    </row>
    <row r="38" spans="2:12" ht="20.100000000000001" customHeight="1" x14ac:dyDescent="0.25">
      <c r="B38" s="225"/>
      <c r="C38" s="225"/>
      <c r="D38" s="225"/>
      <c r="E38" s="225"/>
      <c r="F38" s="225"/>
      <c r="G38" s="225"/>
      <c r="H38" s="225"/>
      <c r="I38" s="225"/>
      <c r="J38" s="225"/>
      <c r="K38" s="225"/>
      <c r="L38" s="225"/>
    </row>
    <row r="39" spans="2:12" ht="20.100000000000001" customHeight="1" x14ac:dyDescent="0.25">
      <c r="B39" s="225"/>
      <c r="C39" s="225"/>
      <c r="D39" s="225"/>
      <c r="E39" s="225"/>
      <c r="F39" s="225"/>
      <c r="G39" s="225"/>
      <c r="H39" s="225"/>
      <c r="I39" s="225"/>
      <c r="J39" s="225"/>
      <c r="K39" s="225"/>
      <c r="L39" s="225"/>
    </row>
    <row r="40" spans="2:12" ht="20.100000000000001" customHeight="1" x14ac:dyDescent="0.25">
      <c r="B40" s="225"/>
      <c r="C40" s="225"/>
      <c r="D40" s="225"/>
      <c r="E40" s="225"/>
      <c r="F40" s="225"/>
      <c r="G40" s="225"/>
      <c r="H40" s="225"/>
      <c r="I40" s="225"/>
      <c r="J40" s="225"/>
      <c r="K40" s="225"/>
      <c r="L40" s="225"/>
    </row>
    <row r="41" spans="2:12" ht="20.100000000000001" customHeight="1" x14ac:dyDescent="0.25">
      <c r="B41" s="225"/>
      <c r="C41" s="225"/>
      <c r="D41" s="225"/>
      <c r="E41" s="225"/>
      <c r="F41" s="225"/>
      <c r="G41" s="225"/>
      <c r="H41" s="225"/>
      <c r="I41" s="225"/>
      <c r="J41" s="225"/>
      <c r="K41" s="225"/>
      <c r="L41" s="225"/>
    </row>
    <row r="42" spans="2:12" ht="20.100000000000001" customHeight="1" x14ac:dyDescent="0.25">
      <c r="B42" s="225"/>
      <c r="C42" s="225"/>
      <c r="D42" s="225"/>
      <c r="E42" s="225"/>
      <c r="F42" s="225"/>
      <c r="G42" s="225"/>
      <c r="H42" s="225"/>
      <c r="I42" s="225"/>
      <c r="J42" s="225"/>
      <c r="K42" s="225"/>
      <c r="L42" s="225"/>
    </row>
    <row r="43" spans="2:12" ht="20.100000000000001" customHeight="1" x14ac:dyDescent="0.25">
      <c r="B43" s="225"/>
      <c r="C43" s="225"/>
      <c r="D43" s="225"/>
      <c r="E43" s="225"/>
      <c r="F43" s="225"/>
      <c r="G43" s="225"/>
      <c r="H43" s="225"/>
      <c r="I43" s="225"/>
      <c r="J43" s="225"/>
      <c r="K43" s="225"/>
      <c r="L43" s="225"/>
    </row>
    <row r="44" spans="2:12" ht="20.100000000000001" customHeight="1" x14ac:dyDescent="0.25">
      <c r="B44" s="225"/>
      <c r="C44" s="225"/>
      <c r="D44" s="225"/>
      <c r="E44" s="225"/>
      <c r="F44" s="225"/>
      <c r="G44" s="225"/>
      <c r="H44" s="225"/>
      <c r="I44" s="225"/>
      <c r="J44" s="225"/>
      <c r="K44" s="225"/>
      <c r="L44" s="225"/>
    </row>
    <row r="45" spans="2:12" ht="20.100000000000001" customHeight="1" x14ac:dyDescent="0.25">
      <c r="B45" s="225"/>
      <c r="C45" s="225"/>
      <c r="D45" s="225"/>
      <c r="E45" s="225"/>
      <c r="F45" s="225"/>
      <c r="G45" s="225"/>
      <c r="H45" s="225"/>
      <c r="I45" s="225"/>
      <c r="J45" s="225"/>
      <c r="K45" s="225"/>
      <c r="L45" s="225"/>
    </row>
    <row r="46" spans="2:12" ht="20.100000000000001" customHeight="1" x14ac:dyDescent="0.25">
      <c r="B46" s="225"/>
      <c r="C46" s="225"/>
      <c r="D46" s="225"/>
      <c r="E46" s="225"/>
      <c r="F46" s="225"/>
      <c r="G46" s="225"/>
      <c r="H46" s="225"/>
      <c r="I46" s="225"/>
      <c r="J46" s="225"/>
      <c r="K46" s="225"/>
      <c r="L46" s="225"/>
    </row>
    <row r="47" spans="2:12" ht="20.100000000000001" customHeight="1" x14ac:dyDescent="0.25">
      <c r="B47" s="225"/>
      <c r="C47" s="225"/>
      <c r="D47" s="225"/>
      <c r="E47" s="225"/>
      <c r="F47" s="225"/>
      <c r="G47" s="225"/>
      <c r="H47" s="225"/>
      <c r="I47" s="225"/>
      <c r="J47" s="225"/>
      <c r="K47" s="225"/>
      <c r="L47" s="225"/>
    </row>
    <row r="48" spans="2:12" ht="20.100000000000001" customHeight="1" x14ac:dyDescent="0.25">
      <c r="B48" s="225"/>
      <c r="C48" s="225"/>
      <c r="D48" s="225"/>
      <c r="E48" s="225"/>
      <c r="F48" s="225"/>
      <c r="G48" s="225"/>
      <c r="H48" s="225"/>
      <c r="I48" s="225"/>
      <c r="J48" s="225"/>
      <c r="K48" s="225"/>
      <c r="L48" s="225"/>
    </row>
    <row r="49" spans="2:12" ht="20.100000000000001" customHeight="1" x14ac:dyDescent="0.25">
      <c r="B49" s="225"/>
      <c r="C49" s="225"/>
      <c r="D49" s="225"/>
      <c r="E49" s="225"/>
      <c r="F49" s="225"/>
      <c r="G49" s="225"/>
      <c r="H49" s="225"/>
      <c r="I49" s="225"/>
      <c r="J49" s="225"/>
      <c r="K49" s="225"/>
      <c r="L49" s="225"/>
    </row>
    <row r="50" spans="2:12" ht="20.100000000000001" customHeight="1" x14ac:dyDescent="0.25">
      <c r="B50" s="225"/>
      <c r="C50" s="225"/>
      <c r="D50" s="225"/>
      <c r="E50" s="225"/>
      <c r="F50" s="225"/>
      <c r="G50" s="225"/>
      <c r="H50" s="225"/>
      <c r="I50" s="225"/>
      <c r="J50" s="225"/>
      <c r="K50" s="225"/>
      <c r="L50" s="225"/>
    </row>
    <row r="51" spans="2:12" ht="20.100000000000001" customHeight="1" x14ac:dyDescent="0.25">
      <c r="B51" s="225"/>
      <c r="C51" s="225"/>
      <c r="D51" s="225"/>
      <c r="E51" s="225"/>
      <c r="F51" s="225"/>
      <c r="G51" s="225"/>
      <c r="H51" s="225"/>
      <c r="I51" s="225"/>
      <c r="J51" s="225"/>
      <c r="K51" s="225"/>
      <c r="L51" s="225"/>
    </row>
    <row r="52" spans="2:12" ht="20.100000000000001" customHeight="1" x14ac:dyDescent="0.25">
      <c r="B52" s="225"/>
      <c r="C52" s="225"/>
      <c r="D52" s="225"/>
      <c r="E52" s="225"/>
      <c r="F52" s="225"/>
      <c r="G52" s="225"/>
      <c r="H52" s="225"/>
      <c r="I52" s="225"/>
      <c r="J52" s="225"/>
      <c r="K52" s="225"/>
      <c r="L52" s="225"/>
    </row>
    <row r="53" spans="2:12" ht="20.100000000000001" customHeight="1" x14ac:dyDescent="0.25">
      <c r="B53" s="225"/>
      <c r="C53" s="225"/>
      <c r="D53" s="225"/>
      <c r="E53" s="225"/>
      <c r="F53" s="225"/>
      <c r="G53" s="225"/>
      <c r="H53" s="225"/>
      <c r="I53" s="225"/>
      <c r="J53" s="225"/>
      <c r="K53" s="225"/>
      <c r="L53" s="225"/>
    </row>
    <row r="54" spans="2:12" ht="20.100000000000001" customHeight="1" x14ac:dyDescent="0.25">
      <c r="B54" s="225"/>
      <c r="C54" s="225"/>
      <c r="D54" s="225"/>
      <c r="E54" s="225"/>
      <c r="F54" s="225"/>
      <c r="G54" s="225"/>
      <c r="H54" s="225"/>
      <c r="I54" s="225"/>
      <c r="J54" s="225"/>
      <c r="K54" s="225"/>
      <c r="L54" s="225"/>
    </row>
    <row r="55" spans="2:12" ht="20.100000000000001" customHeight="1" x14ac:dyDescent="0.25">
      <c r="B55" s="225"/>
      <c r="C55" s="225"/>
      <c r="D55" s="225"/>
      <c r="E55" s="225"/>
      <c r="F55" s="225"/>
      <c r="G55" s="225"/>
      <c r="H55" s="225"/>
      <c r="I55" s="225"/>
      <c r="J55" s="225"/>
      <c r="K55" s="225"/>
      <c r="L55" s="225"/>
    </row>
    <row r="56" spans="2:12" ht="20.100000000000001" customHeight="1" x14ac:dyDescent="0.25">
      <c r="B56" s="225"/>
      <c r="C56" s="225"/>
      <c r="D56" s="225"/>
      <c r="E56" s="225"/>
      <c r="F56" s="225"/>
      <c r="G56" s="225"/>
      <c r="H56" s="225"/>
      <c r="I56" s="225"/>
      <c r="J56" s="225"/>
      <c r="K56" s="225"/>
      <c r="L56" s="225"/>
    </row>
    <row r="57" spans="2:12" ht="20.100000000000001" customHeight="1" x14ac:dyDescent="0.25">
      <c r="B57" s="225"/>
      <c r="C57" s="225"/>
      <c r="D57" s="225"/>
      <c r="E57" s="225"/>
      <c r="F57" s="225"/>
      <c r="G57" s="225"/>
      <c r="H57" s="225"/>
      <c r="I57" s="225"/>
      <c r="J57" s="225"/>
      <c r="K57" s="225"/>
      <c r="L57" s="225"/>
    </row>
    <row r="58" spans="2:12" ht="20.100000000000001" customHeight="1" x14ac:dyDescent="0.25">
      <c r="B58" s="225"/>
      <c r="C58" s="225"/>
      <c r="D58" s="225"/>
      <c r="E58" s="225"/>
      <c r="F58" s="225"/>
      <c r="G58" s="225"/>
      <c r="H58" s="225"/>
      <c r="I58" s="225"/>
      <c r="J58" s="225"/>
      <c r="K58" s="225"/>
      <c r="L58" s="225"/>
    </row>
    <row r="59" spans="2:12" ht="20.100000000000001" customHeight="1" x14ac:dyDescent="0.25">
      <c r="B59" s="225"/>
      <c r="C59" s="225"/>
      <c r="D59" s="225"/>
      <c r="E59" s="225"/>
      <c r="F59" s="225"/>
      <c r="G59" s="225"/>
      <c r="H59" s="225"/>
      <c r="I59" s="225"/>
      <c r="J59" s="225"/>
      <c r="K59" s="225"/>
      <c r="L59" s="225"/>
    </row>
    <row r="60" spans="2:12" ht="20.100000000000001" customHeight="1" x14ac:dyDescent="0.25">
      <c r="B60" s="225"/>
      <c r="C60" s="225"/>
      <c r="D60" s="225"/>
      <c r="E60" s="225"/>
      <c r="F60" s="225"/>
      <c r="G60" s="225"/>
      <c r="H60" s="225"/>
      <c r="I60" s="225"/>
      <c r="J60" s="225"/>
      <c r="K60" s="225"/>
      <c r="L60" s="225"/>
    </row>
    <row r="61" spans="2:12" ht="20.100000000000001" customHeight="1" x14ac:dyDescent="0.25">
      <c r="B61" s="225"/>
      <c r="C61" s="225"/>
      <c r="D61" s="225"/>
      <c r="E61" s="225"/>
      <c r="F61" s="225"/>
      <c r="G61" s="225"/>
      <c r="H61" s="225"/>
      <c r="I61" s="225"/>
      <c r="J61" s="225"/>
      <c r="K61" s="225"/>
      <c r="L61" s="225"/>
    </row>
    <row r="62" spans="2:12" ht="20.100000000000001" customHeight="1" x14ac:dyDescent="0.25">
      <c r="B62" s="225"/>
      <c r="C62" s="225"/>
      <c r="D62" s="225"/>
      <c r="E62" s="225"/>
      <c r="F62" s="225"/>
      <c r="G62" s="225"/>
      <c r="H62" s="225"/>
      <c r="I62" s="225"/>
      <c r="J62" s="225"/>
      <c r="K62" s="225"/>
      <c r="L62" s="225"/>
    </row>
    <row r="63" spans="2:12" ht="20.100000000000001" customHeight="1" x14ac:dyDescent="0.25">
      <c r="B63" s="225"/>
      <c r="C63" s="225"/>
      <c r="D63" s="225"/>
      <c r="E63" s="225"/>
      <c r="F63" s="225"/>
      <c r="G63" s="225"/>
      <c r="H63" s="225"/>
      <c r="I63" s="225"/>
      <c r="J63" s="225"/>
      <c r="K63" s="225"/>
      <c r="L63" s="225"/>
    </row>
    <row r="64" spans="2:12" ht="20.100000000000001" customHeight="1" x14ac:dyDescent="0.25">
      <c r="B64" s="225"/>
      <c r="C64" s="225"/>
      <c r="D64" s="225"/>
      <c r="E64" s="225"/>
      <c r="F64" s="225"/>
      <c r="G64" s="225"/>
      <c r="H64" s="225"/>
      <c r="I64" s="225"/>
      <c r="J64" s="225"/>
      <c r="K64" s="225"/>
      <c r="L64" s="225"/>
    </row>
    <row r="65" spans="2:12" ht="20.100000000000001" customHeight="1" x14ac:dyDescent="0.25">
      <c r="B65" s="225"/>
      <c r="C65" s="225"/>
      <c r="D65" s="225"/>
      <c r="E65" s="225"/>
      <c r="F65" s="225"/>
      <c r="G65" s="225"/>
      <c r="H65" s="225"/>
      <c r="I65" s="225"/>
      <c r="J65" s="225"/>
      <c r="K65" s="225"/>
      <c r="L65" s="225"/>
    </row>
    <row r="66" spans="2:12" ht="20.100000000000001" customHeight="1" x14ac:dyDescent="0.25">
      <c r="B66" s="225"/>
      <c r="C66" s="225"/>
      <c r="D66" s="225"/>
      <c r="E66" s="225"/>
      <c r="F66" s="225"/>
      <c r="G66" s="225"/>
      <c r="H66" s="225"/>
      <c r="I66" s="225"/>
      <c r="J66" s="225"/>
      <c r="K66" s="225"/>
      <c r="L66" s="225"/>
    </row>
    <row r="67" spans="2:12" ht="20.100000000000001" customHeight="1" x14ac:dyDescent="0.25">
      <c r="B67" s="225"/>
      <c r="C67" s="225"/>
      <c r="D67" s="225"/>
      <c r="E67" s="225"/>
      <c r="F67" s="225"/>
      <c r="G67" s="225"/>
      <c r="H67" s="225"/>
      <c r="I67" s="225"/>
      <c r="J67" s="225"/>
      <c r="K67" s="225"/>
      <c r="L67" s="225"/>
    </row>
    <row r="68" spans="2:12" ht="20.100000000000001" customHeight="1" x14ac:dyDescent="0.25">
      <c r="B68" s="225"/>
      <c r="C68" s="225"/>
      <c r="D68" s="225"/>
      <c r="E68" s="225"/>
      <c r="F68" s="225"/>
      <c r="G68" s="225"/>
      <c r="H68" s="225"/>
      <c r="I68" s="225"/>
      <c r="J68" s="225"/>
      <c r="K68" s="225"/>
      <c r="L68" s="225"/>
    </row>
    <row r="69" spans="2:12" ht="20.100000000000001" customHeight="1" x14ac:dyDescent="0.25">
      <c r="B69" s="225"/>
      <c r="C69" s="225"/>
      <c r="D69" s="225"/>
      <c r="E69" s="225"/>
      <c r="F69" s="225"/>
      <c r="G69" s="225"/>
      <c r="H69" s="225"/>
      <c r="I69" s="225"/>
      <c r="J69" s="225"/>
      <c r="K69" s="225"/>
      <c r="L69" s="225"/>
    </row>
    <row r="70" spans="2:12" ht="20.100000000000001" customHeight="1" x14ac:dyDescent="0.25">
      <c r="B70" s="225"/>
      <c r="C70" s="225"/>
      <c r="D70" s="225"/>
      <c r="E70" s="225"/>
      <c r="F70" s="225"/>
      <c r="G70" s="225"/>
      <c r="H70" s="225"/>
      <c r="I70" s="225"/>
      <c r="J70" s="225"/>
      <c r="K70" s="225"/>
      <c r="L70" s="225"/>
    </row>
    <row r="71" spans="2:12" ht="20.100000000000001" customHeight="1" x14ac:dyDescent="0.25">
      <c r="B71" s="225"/>
      <c r="C71" s="225"/>
      <c r="D71" s="225"/>
      <c r="E71" s="225"/>
      <c r="F71" s="225"/>
      <c r="G71" s="225"/>
      <c r="H71" s="225"/>
      <c r="I71" s="225"/>
      <c r="J71" s="225"/>
      <c r="K71" s="225"/>
      <c r="L71" s="225"/>
    </row>
    <row r="72" spans="2:12" ht="20.100000000000001" customHeight="1" x14ac:dyDescent="0.25">
      <c r="B72" s="225"/>
      <c r="C72" s="225"/>
      <c r="D72" s="225"/>
      <c r="E72" s="225"/>
      <c r="F72" s="225"/>
      <c r="G72" s="225"/>
      <c r="H72" s="225"/>
      <c r="I72" s="225"/>
      <c r="J72" s="225"/>
      <c r="K72" s="225"/>
      <c r="L72" s="225"/>
    </row>
    <row r="73" spans="2:12" ht="20.100000000000001" customHeight="1" x14ac:dyDescent="0.25">
      <c r="B73" s="225"/>
      <c r="C73" s="225"/>
      <c r="D73" s="225"/>
      <c r="E73" s="225"/>
      <c r="F73" s="225"/>
      <c r="G73" s="225"/>
      <c r="H73" s="225"/>
      <c r="I73" s="225"/>
      <c r="J73" s="225"/>
      <c r="K73" s="225"/>
      <c r="L73" s="225"/>
    </row>
    <row r="74" spans="2:12" ht="20.100000000000001" customHeight="1" x14ac:dyDescent="0.25">
      <c r="B74" s="225"/>
      <c r="C74" s="225"/>
      <c r="D74" s="225"/>
      <c r="E74" s="225"/>
      <c r="F74" s="225"/>
      <c r="G74" s="225"/>
      <c r="H74" s="225"/>
      <c r="I74" s="225"/>
      <c r="J74" s="225"/>
      <c r="K74" s="225"/>
      <c r="L74" s="225"/>
    </row>
    <row r="75" spans="2:12" ht="20.100000000000001" customHeight="1" x14ac:dyDescent="0.25">
      <c r="B75" s="225"/>
      <c r="C75" s="225"/>
      <c r="D75" s="225"/>
      <c r="E75" s="225"/>
      <c r="F75" s="225"/>
      <c r="G75" s="225"/>
      <c r="H75" s="225"/>
      <c r="I75" s="225"/>
      <c r="J75" s="225"/>
      <c r="K75" s="225"/>
      <c r="L75" s="225"/>
    </row>
    <row r="76" spans="2:12" ht="20.100000000000001" customHeight="1" x14ac:dyDescent="0.25">
      <c r="B76" s="225"/>
      <c r="C76" s="225"/>
      <c r="D76" s="225"/>
      <c r="E76" s="225"/>
      <c r="F76" s="225"/>
      <c r="G76" s="225"/>
      <c r="H76" s="225"/>
      <c r="I76" s="225"/>
      <c r="J76" s="225"/>
      <c r="K76" s="225"/>
      <c r="L76" s="225"/>
    </row>
    <row r="77" spans="2:12" ht="20.100000000000001" customHeight="1" x14ac:dyDescent="0.25">
      <c r="B77" s="225"/>
      <c r="C77" s="225"/>
      <c r="D77" s="225"/>
      <c r="E77" s="225"/>
      <c r="F77" s="225"/>
      <c r="G77" s="225"/>
      <c r="H77" s="225"/>
      <c r="I77" s="225"/>
      <c r="J77" s="225"/>
      <c r="K77" s="225"/>
      <c r="L77" s="225"/>
    </row>
    <row r="78" spans="2:12" ht="20.100000000000001" customHeight="1" x14ac:dyDescent="0.25">
      <c r="B78" s="225"/>
      <c r="C78" s="225"/>
      <c r="D78" s="225"/>
      <c r="E78" s="225"/>
      <c r="F78" s="225"/>
      <c r="G78" s="225"/>
      <c r="H78" s="225"/>
      <c r="I78" s="225"/>
      <c r="J78" s="225"/>
      <c r="K78" s="225"/>
      <c r="L78" s="225"/>
    </row>
    <row r="79" spans="2:12" ht="20.100000000000001" customHeight="1" x14ac:dyDescent="0.25">
      <c r="B79" s="225"/>
      <c r="C79" s="225"/>
      <c r="D79" s="225"/>
      <c r="E79" s="225"/>
      <c r="F79" s="225"/>
      <c r="G79" s="225"/>
      <c r="H79" s="225"/>
      <c r="I79" s="225"/>
      <c r="J79" s="225"/>
      <c r="K79" s="225"/>
      <c r="L79" s="225"/>
    </row>
    <row r="80" spans="2:12" ht="20.100000000000001" customHeight="1" x14ac:dyDescent="0.25">
      <c r="B80" s="225"/>
      <c r="C80" s="225"/>
      <c r="D80" s="225"/>
      <c r="E80" s="225"/>
      <c r="F80" s="225"/>
      <c r="G80" s="225"/>
      <c r="H80" s="225"/>
      <c r="I80" s="225"/>
      <c r="J80" s="225"/>
      <c r="K80" s="225"/>
      <c r="L80" s="225"/>
    </row>
    <row r="81" spans="2:12" ht="20.100000000000001" customHeight="1" x14ac:dyDescent="0.25">
      <c r="B81" s="225"/>
      <c r="C81" s="225"/>
      <c r="D81" s="225"/>
      <c r="E81" s="225"/>
      <c r="F81" s="225"/>
      <c r="G81" s="225"/>
      <c r="H81" s="225"/>
      <c r="I81" s="225"/>
      <c r="J81" s="225"/>
      <c r="K81" s="225"/>
      <c r="L81" s="225"/>
    </row>
    <row r="82" spans="2:12" ht="20.100000000000001" customHeight="1" x14ac:dyDescent="0.25">
      <c r="B82" s="225"/>
      <c r="C82" s="225"/>
      <c r="D82" s="225"/>
      <c r="E82" s="225"/>
      <c r="F82" s="225"/>
      <c r="G82" s="225"/>
      <c r="H82" s="225"/>
      <c r="I82" s="225"/>
      <c r="J82" s="225"/>
      <c r="K82" s="225"/>
      <c r="L82" s="225"/>
    </row>
    <row r="83" spans="2:12" ht="20.100000000000001" customHeight="1" x14ac:dyDescent="0.25">
      <c r="B83" s="225"/>
      <c r="C83" s="225"/>
      <c r="D83" s="225"/>
      <c r="E83" s="225"/>
      <c r="F83" s="225"/>
      <c r="G83" s="225"/>
      <c r="H83" s="225"/>
      <c r="I83" s="225"/>
      <c r="J83" s="225"/>
      <c r="K83" s="225"/>
      <c r="L83" s="225"/>
    </row>
    <row r="84" spans="2:12" ht="20.100000000000001" customHeight="1" x14ac:dyDescent="0.25">
      <c r="B84" s="225"/>
      <c r="C84" s="225"/>
      <c r="D84" s="225"/>
      <c r="E84" s="225"/>
      <c r="F84" s="225"/>
      <c r="G84" s="225"/>
      <c r="H84" s="225"/>
      <c r="I84" s="225"/>
      <c r="J84" s="225"/>
      <c r="K84" s="225"/>
      <c r="L84" s="225"/>
    </row>
    <row r="85" spans="2:12" ht="20.100000000000001" customHeight="1" x14ac:dyDescent="0.25">
      <c r="B85" s="225"/>
      <c r="C85" s="225"/>
      <c r="D85" s="225"/>
      <c r="E85" s="225"/>
      <c r="F85" s="225"/>
      <c r="G85" s="225"/>
      <c r="H85" s="225"/>
      <c r="I85" s="225"/>
      <c r="J85" s="225"/>
      <c r="K85" s="225"/>
      <c r="L85" s="225"/>
    </row>
    <row r="86" spans="2:12" ht="20.100000000000001" customHeight="1" x14ac:dyDescent="0.25">
      <c r="B86" s="225"/>
      <c r="C86" s="225"/>
      <c r="D86" s="225"/>
      <c r="E86" s="225"/>
      <c r="F86" s="225"/>
      <c r="G86" s="225"/>
      <c r="H86" s="225"/>
      <c r="I86" s="225"/>
      <c r="J86" s="225"/>
      <c r="K86" s="225"/>
      <c r="L86" s="225"/>
    </row>
    <row r="87" spans="2:12" ht="20.100000000000001" customHeight="1" x14ac:dyDescent="0.25">
      <c r="B87" s="225"/>
      <c r="C87" s="225"/>
      <c r="D87" s="225"/>
      <c r="E87" s="225"/>
      <c r="F87" s="225"/>
      <c r="G87" s="225"/>
      <c r="H87" s="225"/>
      <c r="I87" s="225"/>
      <c r="J87" s="225"/>
      <c r="K87" s="225"/>
      <c r="L87" s="225"/>
    </row>
    <row r="88" spans="2:12" ht="20.100000000000001" customHeight="1" x14ac:dyDescent="0.25">
      <c r="B88" s="225"/>
      <c r="C88" s="225"/>
      <c r="D88" s="225"/>
      <c r="E88" s="225"/>
      <c r="F88" s="225"/>
      <c r="G88" s="225"/>
      <c r="H88" s="225"/>
      <c r="I88" s="225"/>
      <c r="J88" s="225"/>
      <c r="K88" s="225"/>
      <c r="L88" s="225"/>
    </row>
    <row r="89" spans="2:12" ht="20.100000000000001" customHeight="1" x14ac:dyDescent="0.25">
      <c r="B89" s="225"/>
      <c r="C89" s="225"/>
      <c r="D89" s="225"/>
      <c r="E89" s="225"/>
      <c r="F89" s="225"/>
      <c r="G89" s="225"/>
      <c r="H89" s="225"/>
      <c r="I89" s="225"/>
      <c r="J89" s="225"/>
      <c r="K89" s="225"/>
      <c r="L89" s="225"/>
    </row>
    <row r="90" spans="2:12" ht="20.100000000000001" customHeight="1" x14ac:dyDescent="0.25">
      <c r="B90" s="225"/>
      <c r="C90" s="225"/>
      <c r="D90" s="225"/>
      <c r="E90" s="225"/>
      <c r="F90" s="225"/>
      <c r="G90" s="225"/>
      <c r="H90" s="225"/>
      <c r="I90" s="225"/>
      <c r="J90" s="225"/>
      <c r="K90" s="225"/>
      <c r="L90" s="225"/>
    </row>
    <row r="91" spans="2:12" ht="20.100000000000001" customHeight="1" x14ac:dyDescent="0.25">
      <c r="B91" s="225"/>
      <c r="C91" s="225"/>
      <c r="D91" s="225"/>
      <c r="E91" s="225"/>
      <c r="F91" s="225"/>
      <c r="G91" s="225"/>
      <c r="H91" s="225"/>
      <c r="I91" s="225"/>
      <c r="J91" s="225"/>
      <c r="K91" s="225"/>
      <c r="L91" s="225"/>
    </row>
    <row r="92" spans="2:12" ht="20.100000000000001" customHeight="1" x14ac:dyDescent="0.25">
      <c r="B92" s="225"/>
      <c r="C92" s="225"/>
      <c r="D92" s="225"/>
      <c r="E92" s="225"/>
      <c r="F92" s="225"/>
      <c r="G92" s="225"/>
      <c r="H92" s="225"/>
      <c r="I92" s="225"/>
      <c r="J92" s="225"/>
      <c r="K92" s="225"/>
      <c r="L92" s="225"/>
    </row>
    <row r="93" spans="2:12" ht="20.100000000000001" customHeight="1" x14ac:dyDescent="0.25">
      <c r="B93" s="225"/>
      <c r="C93" s="225"/>
      <c r="D93" s="225"/>
      <c r="E93" s="225"/>
      <c r="F93" s="225"/>
      <c r="G93" s="225"/>
      <c r="H93" s="225"/>
      <c r="I93" s="225"/>
      <c r="J93" s="225"/>
      <c r="K93" s="225"/>
      <c r="L93" s="225"/>
    </row>
    <row r="94" spans="2:12" ht="20.100000000000001" customHeight="1" x14ac:dyDescent="0.25">
      <c r="B94" s="225"/>
      <c r="C94" s="225"/>
      <c r="D94" s="225"/>
      <c r="E94" s="225"/>
      <c r="F94" s="225"/>
      <c r="G94" s="225"/>
      <c r="H94" s="225"/>
      <c r="I94" s="225"/>
      <c r="J94" s="225"/>
      <c r="K94" s="225"/>
      <c r="L94" s="225"/>
    </row>
    <row r="95" spans="2:12" ht="20.100000000000001" customHeight="1" x14ac:dyDescent="0.25">
      <c r="B95" s="225"/>
      <c r="C95" s="225"/>
      <c r="D95" s="225"/>
      <c r="E95" s="225"/>
      <c r="F95" s="225"/>
      <c r="G95" s="225"/>
      <c r="H95" s="225"/>
      <c r="I95" s="225"/>
      <c r="J95" s="225"/>
      <c r="K95" s="225"/>
      <c r="L95" s="225"/>
    </row>
    <row r="96" spans="2:12" ht="20.100000000000001" customHeight="1" x14ac:dyDescent="0.25">
      <c r="B96" s="225"/>
      <c r="C96" s="225"/>
      <c r="D96" s="225"/>
      <c r="E96" s="225"/>
      <c r="F96" s="225"/>
      <c r="G96" s="225"/>
      <c r="H96" s="225"/>
      <c r="I96" s="225"/>
      <c r="J96" s="225"/>
      <c r="K96" s="225"/>
      <c r="L96" s="225"/>
    </row>
    <row r="97" spans="2:12" ht="20.100000000000001" customHeight="1" x14ac:dyDescent="0.25">
      <c r="B97" s="225"/>
      <c r="C97" s="225"/>
      <c r="D97" s="225"/>
      <c r="E97" s="225"/>
      <c r="F97" s="225"/>
      <c r="G97" s="225"/>
      <c r="H97" s="225"/>
      <c r="I97" s="225"/>
      <c r="J97" s="225"/>
      <c r="K97" s="225"/>
      <c r="L97" s="225"/>
    </row>
    <row r="98" spans="2:12" ht="20.100000000000001" customHeight="1" x14ac:dyDescent="0.25">
      <c r="B98" s="225"/>
      <c r="C98" s="225"/>
      <c r="D98" s="225"/>
      <c r="E98" s="225"/>
      <c r="F98" s="225"/>
      <c r="G98" s="225"/>
      <c r="H98" s="225"/>
      <c r="I98" s="225"/>
      <c r="J98" s="225"/>
      <c r="K98" s="225"/>
      <c r="L98" s="225"/>
    </row>
    <row r="99" spans="2:12" x14ac:dyDescent="0.25">
      <c r="B99" s="225"/>
      <c r="C99" s="225"/>
      <c r="D99" s="225"/>
      <c r="E99" s="225"/>
      <c r="F99" s="225"/>
      <c r="G99" s="225"/>
      <c r="H99" s="225"/>
      <c r="I99" s="225"/>
      <c r="J99" s="225"/>
      <c r="K99" s="225"/>
      <c r="L99" s="225"/>
    </row>
    <row r="100" spans="2:12" x14ac:dyDescent="0.25">
      <c r="B100" s="225"/>
      <c r="C100" s="225"/>
      <c r="D100" s="225"/>
      <c r="E100" s="225"/>
      <c r="F100" s="225"/>
      <c r="G100" s="225"/>
      <c r="H100" s="225"/>
      <c r="I100" s="225"/>
      <c r="J100" s="225"/>
      <c r="K100" s="225"/>
      <c r="L100" s="225"/>
    </row>
    <row r="101" spans="2:12" x14ac:dyDescent="0.25">
      <c r="B101" s="225"/>
      <c r="C101" s="225"/>
      <c r="D101" s="225"/>
      <c r="E101" s="225"/>
      <c r="F101" s="225"/>
      <c r="G101" s="225"/>
      <c r="H101" s="225"/>
      <c r="I101" s="225"/>
      <c r="J101" s="225"/>
      <c r="K101" s="225"/>
      <c r="L101" s="225"/>
    </row>
    <row r="102" spans="2:12" x14ac:dyDescent="0.25">
      <c r="B102" s="225"/>
      <c r="C102" s="225"/>
      <c r="D102" s="225"/>
      <c r="E102" s="225"/>
      <c r="F102" s="225"/>
      <c r="G102" s="225"/>
      <c r="H102" s="225"/>
      <c r="I102" s="225"/>
      <c r="J102" s="225"/>
      <c r="K102" s="225"/>
      <c r="L102" s="225"/>
    </row>
    <row r="103" spans="2:12" x14ac:dyDescent="0.25">
      <c r="B103" s="225"/>
      <c r="C103" s="225"/>
      <c r="D103" s="225"/>
      <c r="E103" s="225"/>
      <c r="F103" s="225"/>
      <c r="G103" s="225"/>
      <c r="H103" s="225"/>
      <c r="I103" s="225"/>
      <c r="J103" s="225"/>
      <c r="K103" s="225"/>
      <c r="L103" s="225"/>
    </row>
  </sheetData>
  <sheetProtection selectLockedCells="1"/>
  <mergeCells count="18">
    <mergeCell ref="C1:L1"/>
    <mergeCell ref="B2:L2"/>
    <mergeCell ref="B7:B8"/>
    <mergeCell ref="B9:B10"/>
    <mergeCell ref="B11:B12"/>
    <mergeCell ref="B3:B4"/>
    <mergeCell ref="D3:E3"/>
    <mergeCell ref="C3:C4"/>
    <mergeCell ref="B5:B6"/>
    <mergeCell ref="L3:L4"/>
    <mergeCell ref="I3:K3"/>
    <mergeCell ref="F3:G3"/>
    <mergeCell ref="B13:B14"/>
    <mergeCell ref="B15:B16"/>
    <mergeCell ref="B17:B18"/>
    <mergeCell ref="B23:L23"/>
    <mergeCell ref="C24:D24"/>
    <mergeCell ref="B19:B20"/>
  </mergeCells>
  <pageMargins left="0.23622047244094491" right="0.23622047244094491" top="0.74803149606299213" bottom="0.74803149606299213" header="0.31496062992125984" footer="0.31496062992125984"/>
  <pageSetup paperSize="9" fitToHeight="0" orientation="landscape" verticalDpi="4" r:id="rId1"/>
  <headerFooter>
    <oddFooter>&amp;C&amp;F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>
    <pageSetUpPr fitToPage="1"/>
  </sheetPr>
  <dimension ref="B1:AA38"/>
  <sheetViews>
    <sheetView showGridLines="0" showRowColHeaders="0" zoomScale="90" zoomScaleNormal="90" workbookViewId="0">
      <pane ySplit="1" topLeftCell="A8" activePane="bottomLeft" state="frozen"/>
      <selection pane="bottomLeft" activeCell="H27" sqref="H27"/>
    </sheetView>
  </sheetViews>
  <sheetFormatPr defaultRowHeight="15" x14ac:dyDescent="0.25"/>
  <cols>
    <col min="1" max="2" width="3.7109375" style="9" customWidth="1"/>
    <col min="3" max="3" width="24.5703125" style="9" customWidth="1"/>
    <col min="4" max="4" width="17.28515625" style="9" customWidth="1"/>
    <col min="5" max="7" width="17" style="11" customWidth="1"/>
    <col min="8" max="8" width="23.28515625" style="9" customWidth="1"/>
    <col min="9" max="16384" width="9.140625" style="9"/>
  </cols>
  <sheetData>
    <row r="1" spans="3:27" ht="60" customHeight="1" x14ac:dyDescent="0.25">
      <c r="D1" s="322" t="str">
        <f>CONCATENATE("Desempenho | ",Parâmetros!B4)</f>
        <v>Desempenho | TISI-1</v>
      </c>
      <c r="E1" s="322"/>
      <c r="F1" s="322"/>
      <c r="G1" s="322"/>
      <c r="H1" s="322"/>
      <c r="I1" s="15"/>
      <c r="J1" s="15"/>
      <c r="K1" s="15"/>
      <c r="L1" s="15"/>
      <c r="M1" s="15"/>
      <c r="N1" s="15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 spans="3:27" ht="9.9499999999999993" customHeight="1" x14ac:dyDescent="0.25">
      <c r="C2" s="317"/>
      <c r="D2" s="317"/>
      <c r="E2" s="317"/>
      <c r="F2" s="317"/>
      <c r="G2" s="317"/>
      <c r="H2" s="317"/>
      <c r="I2" s="317"/>
      <c r="J2" s="317"/>
      <c r="K2" s="317"/>
      <c r="L2" s="317"/>
      <c r="M2" s="317"/>
      <c r="N2" s="38"/>
      <c r="O2" s="16"/>
      <c r="P2" s="16"/>
      <c r="Q2" s="16"/>
      <c r="R2" s="16"/>
    </row>
    <row r="7" spans="3:27" ht="15" customHeight="1" x14ac:dyDescent="0.25"/>
    <row r="8" spans="3:27" ht="15" customHeight="1" x14ac:dyDescent="0.25"/>
    <row r="9" spans="3:27" ht="15" customHeight="1" x14ac:dyDescent="0.25"/>
    <row r="10" spans="3:27" ht="15" customHeight="1" x14ac:dyDescent="0.25"/>
    <row r="11" spans="3:27" ht="15" customHeight="1" x14ac:dyDescent="0.25"/>
    <row r="12" spans="3:27" ht="15" customHeight="1" x14ac:dyDescent="0.25"/>
    <row r="13" spans="3:27" ht="15" customHeight="1" x14ac:dyDescent="0.25"/>
    <row r="24" spans="2:8" ht="20.100000000000001" customHeight="1" x14ac:dyDescent="0.25">
      <c r="B24" s="362" t="s">
        <v>27</v>
      </c>
      <c r="C24" s="362"/>
      <c r="D24" s="363"/>
      <c r="E24" s="229" t="s">
        <v>28</v>
      </c>
      <c r="F24" s="229" t="s">
        <v>29</v>
      </c>
      <c r="G24" s="228" t="s">
        <v>30</v>
      </c>
      <c r="H24" s="226" t="s">
        <v>39</v>
      </c>
    </row>
    <row r="25" spans="2:8" ht="20.100000000000001" customHeight="1" x14ac:dyDescent="0.25">
      <c r="B25" s="359" t="s">
        <v>96</v>
      </c>
      <c r="C25" s="364" t="str">
        <f>Parâmetros!C4</f>
        <v>20110221-20110318</v>
      </c>
      <c r="D25" s="69" t="s">
        <v>24</v>
      </c>
      <c r="E25" s="236">
        <v>19</v>
      </c>
      <c r="F25" s="237">
        <v>12</v>
      </c>
      <c r="G25" s="17">
        <f>E25-F25</f>
        <v>7</v>
      </c>
      <c r="H25" s="20">
        <f t="shared" ref="H25:H32" si="0">IF(E25&gt;0,F25/E25,"-")</f>
        <v>0.63157894736842102</v>
      </c>
    </row>
    <row r="26" spans="2:8" ht="20.100000000000001" customHeight="1" x14ac:dyDescent="0.25">
      <c r="B26" s="360"/>
      <c r="C26" s="365"/>
      <c r="D26" s="70" t="s">
        <v>25</v>
      </c>
      <c r="E26" s="73">
        <v>160</v>
      </c>
      <c r="F26" s="238">
        <v>160</v>
      </c>
      <c r="G26" s="19" t="s">
        <v>40</v>
      </c>
      <c r="H26" s="21">
        <f t="shared" si="0"/>
        <v>1</v>
      </c>
    </row>
    <row r="27" spans="2:8" ht="20.100000000000001" customHeight="1" x14ac:dyDescent="0.25">
      <c r="B27" s="360"/>
      <c r="C27" s="365"/>
      <c r="D27" s="70" t="s">
        <v>26</v>
      </c>
      <c r="E27" s="239">
        <v>0</v>
      </c>
      <c r="F27" s="240">
        <v>0</v>
      </c>
      <c r="G27" s="18">
        <f>E27-F27</f>
        <v>0</v>
      </c>
      <c r="H27" s="22" t="str">
        <f t="shared" si="0"/>
        <v>-</v>
      </c>
    </row>
    <row r="28" spans="2:8" ht="20.100000000000001" customHeight="1" x14ac:dyDescent="0.25">
      <c r="B28" s="360"/>
      <c r="C28" s="366"/>
      <c r="D28" s="71" t="s">
        <v>14</v>
      </c>
      <c r="E28" s="23">
        <f>SUM(E25:E27)</f>
        <v>179</v>
      </c>
      <c r="F28" s="23">
        <f>SUM(F25:F27)</f>
        <v>172</v>
      </c>
      <c r="G28" s="24">
        <f>E28-F28</f>
        <v>7</v>
      </c>
      <c r="H28" s="25">
        <f t="shared" si="0"/>
        <v>0.96089385474860334</v>
      </c>
    </row>
    <row r="29" spans="2:8" ht="20.100000000000001" customHeight="1" x14ac:dyDescent="0.25">
      <c r="B29" s="361" t="s">
        <v>97</v>
      </c>
      <c r="C29" s="365" t="str">
        <f>Parâmetros!D4</f>
        <v>20110324-20110422</v>
      </c>
      <c r="D29" s="72" t="s">
        <v>24</v>
      </c>
      <c r="E29" s="26">
        <f>Backlog!D21</f>
        <v>13</v>
      </c>
      <c r="F29" s="27">
        <f>Backlog!E21</f>
        <v>10</v>
      </c>
      <c r="G29" s="28">
        <f>E29-F29</f>
        <v>3</v>
      </c>
      <c r="H29" s="29">
        <f t="shared" si="0"/>
        <v>0.76923076923076927</v>
      </c>
    </row>
    <row r="30" spans="2:8" ht="20.100000000000001" customHeight="1" x14ac:dyDescent="0.25">
      <c r="B30" s="360"/>
      <c r="C30" s="365"/>
      <c r="D30" s="70" t="s">
        <v>25</v>
      </c>
      <c r="E30" s="30">
        <f>Backlog!H21</f>
        <v>220</v>
      </c>
      <c r="F30" s="31">
        <f>E30</f>
        <v>220</v>
      </c>
      <c r="G30" s="32" t="s">
        <v>40</v>
      </c>
      <c r="H30" s="21">
        <f t="shared" si="0"/>
        <v>1</v>
      </c>
    </row>
    <row r="31" spans="2:8" ht="20.100000000000001" customHeight="1" x14ac:dyDescent="0.25">
      <c r="B31" s="360"/>
      <c r="C31" s="365"/>
      <c r="D31" s="70" t="s">
        <v>26</v>
      </c>
      <c r="E31" s="33">
        <f>Backlog!F21</f>
        <v>0</v>
      </c>
      <c r="F31" s="34">
        <f>Backlog!G21</f>
        <v>0</v>
      </c>
      <c r="G31" s="18">
        <f>E31-F31</f>
        <v>0</v>
      </c>
      <c r="H31" s="22" t="str">
        <f t="shared" si="0"/>
        <v>-</v>
      </c>
    </row>
    <row r="32" spans="2:8" ht="20.100000000000001" customHeight="1" x14ac:dyDescent="0.25">
      <c r="B32" s="360"/>
      <c r="C32" s="366"/>
      <c r="D32" s="71" t="s">
        <v>14</v>
      </c>
      <c r="E32" s="35">
        <f>SUM(E29:E31)</f>
        <v>233</v>
      </c>
      <c r="F32" s="23">
        <f>SUM(F29:F31)</f>
        <v>230</v>
      </c>
      <c r="G32" s="35">
        <f>SUM(G29:G31)</f>
        <v>3</v>
      </c>
      <c r="H32" s="25">
        <f t="shared" si="0"/>
        <v>0.98712446351931327</v>
      </c>
    </row>
    <row r="33" spans="2:8" ht="20.100000000000001" customHeight="1" x14ac:dyDescent="0.25">
      <c r="B33" s="242"/>
    </row>
    <row r="34" spans="2:8" ht="20.100000000000001" customHeight="1" x14ac:dyDescent="0.25">
      <c r="C34" s="284" t="s">
        <v>46</v>
      </c>
      <c r="D34" s="284"/>
      <c r="E34" s="284"/>
      <c r="F34" s="284"/>
      <c r="G34" s="284"/>
      <c r="H34" s="284"/>
    </row>
    <row r="35" spans="2:8" ht="20.100000000000001" customHeight="1" x14ac:dyDescent="0.25">
      <c r="D35" s="211"/>
      <c r="E35" s="241"/>
      <c r="F35" s="241"/>
      <c r="G35" s="241"/>
      <c r="H35" s="211"/>
    </row>
    <row r="36" spans="2:8" ht="20.100000000000001" customHeight="1" x14ac:dyDescent="0.25"/>
    <row r="37" spans="2:8" ht="20.100000000000001" customHeight="1" x14ac:dyDescent="0.25"/>
    <row r="38" spans="2:8" ht="20.100000000000001" customHeight="1" x14ac:dyDescent="0.25"/>
  </sheetData>
  <sheetProtection selectLockedCells="1" selectUnlockedCells="1"/>
  <mergeCells count="8">
    <mergeCell ref="B25:B28"/>
    <mergeCell ref="B29:B32"/>
    <mergeCell ref="B24:D24"/>
    <mergeCell ref="C34:H34"/>
    <mergeCell ref="D1:H1"/>
    <mergeCell ref="C25:C28"/>
    <mergeCell ref="C29:C32"/>
    <mergeCell ref="C2:M2"/>
  </mergeCells>
  <pageMargins left="0.23622047244094491" right="0.23622047244094491" top="0.74803149606299213" bottom="0.74803149606299213" header="0.31496062992125984" footer="0.31496062992125984"/>
  <pageSetup paperSize="9" scale="84" fitToHeight="0" orientation="landscape" verticalDpi="4" r:id="rId1"/>
  <headerFooter>
    <oddFooter>&amp;C&amp;F</oddFooter>
  </headerFooter>
  <ignoredErrors>
    <ignoredError sqref="H27" formula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7"/>
  <sheetViews>
    <sheetView showGridLines="0" showRowColHeaders="0" zoomScale="90" zoomScaleNormal="90" workbookViewId="0">
      <pane ySplit="1" topLeftCell="A2" activePane="bottomLeft" state="frozen"/>
      <selection sqref="A1:XFD4"/>
      <selection pane="bottomLeft" activeCell="E4" sqref="E4"/>
    </sheetView>
  </sheetViews>
  <sheetFormatPr defaultRowHeight="15" x14ac:dyDescent="0.25"/>
  <cols>
    <col min="1" max="1" width="3.7109375" style="9" customWidth="1"/>
    <col min="2" max="2" width="16.42578125" style="9" customWidth="1"/>
    <col min="3" max="3" width="62.85546875" style="37" customWidth="1"/>
    <col min="4" max="4" width="5.42578125" style="37" customWidth="1"/>
    <col min="5" max="5" width="18.5703125" style="9" customWidth="1"/>
    <col min="6" max="6" width="16.42578125" style="9" customWidth="1"/>
    <col min="7" max="7" width="8.140625" style="9" customWidth="1"/>
    <col min="8" max="16384" width="9.140625" style="9"/>
  </cols>
  <sheetData>
    <row r="1" spans="1:11" ht="60" customHeight="1" x14ac:dyDescent="0.25">
      <c r="C1" s="322" t="str">
        <f>CONCATENATE("Análise da Fila | ",Parâmetros!B4)</f>
        <v>Análise da Fila | TISI-1</v>
      </c>
      <c r="D1" s="322"/>
      <c r="E1" s="322"/>
      <c r="F1" s="322"/>
      <c r="H1" s="38"/>
      <c r="I1" s="38"/>
      <c r="J1" s="38"/>
      <c r="K1" s="38"/>
    </row>
    <row r="2" spans="1:11" s="207" customFormat="1" ht="9.9499999999999993" customHeight="1" x14ac:dyDescent="0.2">
      <c r="A2" s="213"/>
      <c r="B2" s="213"/>
      <c r="C2" s="214"/>
      <c r="D2" s="214"/>
      <c r="E2" s="213"/>
      <c r="F2" s="213"/>
      <c r="G2" s="213"/>
      <c r="H2" s="213"/>
      <c r="I2" s="213"/>
      <c r="J2" s="213"/>
      <c r="K2" s="213"/>
    </row>
    <row r="3" spans="1:11" ht="35.1" customHeight="1" x14ac:dyDescent="0.25">
      <c r="C3" s="259" t="s">
        <v>95</v>
      </c>
      <c r="D3" s="260"/>
      <c r="E3" s="261">
        <v>12</v>
      </c>
      <c r="F3" s="212"/>
    </row>
    <row r="4" spans="1:11" ht="35.1" customHeight="1" x14ac:dyDescent="0.25">
      <c r="C4" s="43" t="s">
        <v>47</v>
      </c>
      <c r="D4" s="46" t="s">
        <v>49</v>
      </c>
      <c r="E4" s="74">
        <v>227</v>
      </c>
    </row>
    <row r="5" spans="1:11" ht="35.1" customHeight="1" x14ac:dyDescent="0.25">
      <c r="C5" s="43" t="s">
        <v>41</v>
      </c>
      <c r="D5" s="46" t="s">
        <v>40</v>
      </c>
      <c r="E5" s="44">
        <v>230</v>
      </c>
    </row>
    <row r="6" spans="1:11" ht="35.1" customHeight="1" x14ac:dyDescent="0.25">
      <c r="C6" s="43" t="s">
        <v>43</v>
      </c>
      <c r="D6" s="46" t="s">
        <v>50</v>
      </c>
      <c r="E6" s="45">
        <f>E3+E4-E5</f>
        <v>9</v>
      </c>
    </row>
    <row r="7" spans="1:11" ht="35.1" customHeight="1" x14ac:dyDescent="0.25">
      <c r="C7" s="159" t="s">
        <v>3</v>
      </c>
      <c r="D7" s="160"/>
      <c r="E7" s="161">
        <f>(E6-E3)/E3</f>
        <v>-0.25</v>
      </c>
      <c r="F7" s="211"/>
    </row>
    <row r="8" spans="1:11" ht="20.100000000000001" customHeight="1" x14ac:dyDescent="0.25">
      <c r="E8" s="36"/>
      <c r="F8" s="36"/>
      <c r="G8" s="36"/>
    </row>
    <row r="9" spans="1:11" ht="20.100000000000001" customHeight="1" x14ac:dyDescent="0.25">
      <c r="B9" s="284" t="s">
        <v>48</v>
      </c>
      <c r="C9" s="284"/>
      <c r="D9" s="284"/>
      <c r="E9" s="284"/>
      <c r="F9" s="284"/>
    </row>
    <row r="10" spans="1:11" x14ac:dyDescent="0.25">
      <c r="B10" s="36"/>
      <c r="C10" s="11"/>
      <c r="D10" s="36"/>
      <c r="E10" s="36"/>
      <c r="F10" s="36"/>
      <c r="G10" s="36"/>
    </row>
    <row r="11" spans="1:11" x14ac:dyDescent="0.25">
      <c r="B11" s="36"/>
      <c r="C11" s="11"/>
      <c r="D11" s="36"/>
      <c r="E11" s="36"/>
      <c r="F11" s="36"/>
      <c r="G11" s="36"/>
    </row>
    <row r="12" spans="1:11" x14ac:dyDescent="0.25">
      <c r="B12" s="36"/>
      <c r="C12" s="11"/>
      <c r="D12" s="36"/>
      <c r="E12" s="36"/>
      <c r="F12" s="36"/>
      <c r="G12" s="36"/>
    </row>
    <row r="13" spans="1:11" x14ac:dyDescent="0.25">
      <c r="B13" s="36"/>
      <c r="C13" s="11"/>
      <c r="D13" s="36"/>
      <c r="E13" s="36"/>
      <c r="F13" s="36"/>
      <c r="G13" s="36"/>
    </row>
    <row r="14" spans="1:11" x14ac:dyDescent="0.25">
      <c r="B14" s="36"/>
      <c r="C14" s="11"/>
      <c r="D14" s="11"/>
      <c r="E14" s="36"/>
      <c r="F14" s="36"/>
      <c r="G14" s="36"/>
    </row>
    <row r="15" spans="1:11" x14ac:dyDescent="0.25">
      <c r="B15" s="368"/>
      <c r="C15" s="368"/>
      <c r="D15" s="368"/>
      <c r="E15" s="36"/>
      <c r="F15" s="36"/>
      <c r="G15" s="36"/>
    </row>
    <row r="16" spans="1:11" x14ac:dyDescent="0.25">
      <c r="B16" s="368"/>
      <c r="C16" s="368"/>
      <c r="D16" s="368"/>
      <c r="E16" s="36"/>
      <c r="F16" s="36"/>
      <c r="G16" s="36"/>
    </row>
    <row r="17" spans="2:7" x14ac:dyDescent="0.25">
      <c r="B17" s="367"/>
      <c r="C17" s="367"/>
      <c r="D17" s="367"/>
      <c r="E17" s="36"/>
      <c r="F17" s="36"/>
      <c r="G17" s="36"/>
    </row>
  </sheetData>
  <sheetProtection selectLockedCells="1"/>
  <mergeCells count="5">
    <mergeCell ref="B17:D17"/>
    <mergeCell ref="B15:D15"/>
    <mergeCell ref="B16:D16"/>
    <mergeCell ref="C1:F1"/>
    <mergeCell ref="B9:F9"/>
  </mergeCells>
  <conditionalFormatting sqref="E7">
    <cfRule type="cellIs" dxfId="4" priority="3" operator="equal">
      <formula>0</formula>
    </cfRule>
    <cfRule type="cellIs" dxfId="3" priority="4" operator="lessThan">
      <formula>0</formula>
    </cfRule>
    <cfRule type="cellIs" dxfId="2" priority="5" operator="greaterThan">
      <formula>0</formula>
    </cfRule>
  </conditionalFormatting>
  <conditionalFormatting sqref="E6">
    <cfRule type="cellIs" dxfId="1" priority="1" operator="lessThanOrEqual">
      <formula>$E$3</formula>
    </cfRule>
    <cfRule type="cellIs" dxfId="0" priority="2" operator="greaterThan">
      <formula>$E$3</formula>
    </cfRule>
  </conditionalFormatting>
  <pageMargins left="0.23622047244094491" right="0.23622047244094491" top="0.74803149606299213" bottom="0.74803149606299213" header="0.31496062992125984" footer="0.31496062992125984"/>
  <pageSetup paperSize="9" fitToHeight="0" orientation="landscape" verticalDpi="4" r:id="rId1"/>
  <headerFooter>
    <oddFooter>&amp;C&amp;F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21F1A1E1276354CA594A6A8C90F14B8" ma:contentTypeVersion="0" ma:contentTypeDescription="Crie um novo documento." ma:contentTypeScope="" ma:versionID="bc9113a5ac651eda018c3c05cb3ed3c9">
  <xsd:schema xmlns:xsd="http://www.w3.org/2001/XMLSchema" xmlns:p="http://schemas.microsoft.com/office/2006/metadata/properties" targetNamespace="http://schemas.microsoft.com/office/2006/metadata/properties" ma:root="true" ma:fieldsID="834597303d62dd03ddcd59f56325a21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127B65A-C72F-4101-A072-914CEA48F4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3C4381AF-6479-413E-A34E-C08679B110A4}">
  <ds:schemaRefs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terms/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EF900C8-EEC2-485F-8FBD-1D258A1EC97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Instruções</vt:lpstr>
      <vt:lpstr>Parâmetros</vt:lpstr>
      <vt:lpstr>Capa</vt:lpstr>
      <vt:lpstr>Equipe</vt:lpstr>
      <vt:lpstr>Comprometimento</vt:lpstr>
      <vt:lpstr>Situação dos Projetos</vt:lpstr>
      <vt:lpstr>Backlog</vt:lpstr>
      <vt:lpstr>Desempenho</vt:lpstr>
      <vt:lpstr>Análise da Fila</vt:lpstr>
      <vt:lpstr>Considerações Finais</vt:lpstr>
      <vt:lpstr>Registro de 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2011-04-26T19:08:21Z</dcterms:modified>
</cp:coreProperties>
</file>