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 Rueda\Desktop\"/>
    </mc:Choice>
  </mc:AlternateContent>
  <xr:revisionPtr revIDLastSave="0" documentId="13_ncr:1_{0B187C6E-A6D4-47B5-8930-2957FCB6C0C7}" xr6:coauthVersionLast="45" xr6:coauthVersionMax="45" xr10:uidLastSave="{00000000-0000-0000-0000-000000000000}"/>
  <bookViews>
    <workbookView xWindow="-120" yWindow="-120" windowWidth="20730" windowHeight="11160" xr2:uid="{F88405BE-818C-433E-A216-3E57CEEF319A}"/>
  </bookViews>
  <sheets>
    <sheet name="REAL DIARY" sheetId="3" r:id="rId1"/>
    <sheet name="GOOD" sheetId="1" r:id="rId2"/>
    <sheet name="BA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12" i="2"/>
  <c r="J13" i="2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0" i="3"/>
  <c r="K31" i="3"/>
  <c r="K32" i="3"/>
  <c r="K33" i="3"/>
  <c r="K34" i="3"/>
  <c r="K20" i="3" l="1"/>
  <c r="K21" i="3"/>
  <c r="K22" i="3"/>
  <c r="K23" i="3"/>
  <c r="K24" i="3"/>
  <c r="K25" i="3"/>
  <c r="K26" i="3"/>
  <c r="K27" i="3"/>
  <c r="K28" i="3"/>
  <c r="K29" i="3"/>
  <c r="K18" i="3"/>
  <c r="K19" i="3"/>
  <c r="J8" i="2"/>
  <c r="J7" i="2"/>
  <c r="J6" i="2"/>
  <c r="J5" i="2"/>
  <c r="J4" i="2"/>
  <c r="F4" i="2"/>
  <c r="C5" i="2" s="1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G5" i="3"/>
  <c r="H5" i="3" s="1"/>
  <c r="J5" i="3" s="1"/>
  <c r="K11" i="1"/>
  <c r="K12" i="1"/>
  <c r="K13" i="1"/>
  <c r="K14" i="1"/>
  <c r="K15" i="1"/>
  <c r="K16" i="1"/>
  <c r="K6" i="1"/>
  <c r="K7" i="1"/>
  <c r="K8" i="1"/>
  <c r="K9" i="1"/>
  <c r="K10" i="1"/>
  <c r="K5" i="1"/>
  <c r="G4" i="1"/>
  <c r="H4" i="1" s="1"/>
  <c r="J4" i="1" s="1"/>
  <c r="D5" i="1" s="1"/>
  <c r="G5" i="1" s="1"/>
  <c r="H5" i="1" s="1"/>
  <c r="J5" i="1" s="1"/>
  <c r="K4" i="1"/>
  <c r="G4" i="2" l="1"/>
  <c r="I4" i="2" s="1"/>
  <c r="F5" i="2"/>
  <c r="G5" i="2" s="1"/>
  <c r="I5" i="2" s="1"/>
  <c r="G6" i="3"/>
  <c r="H6" i="3" s="1"/>
  <c r="J6" i="3" s="1"/>
  <c r="D6" i="1"/>
  <c r="G6" i="1" s="1"/>
  <c r="H6" i="1" s="1"/>
  <c r="J6" i="1" s="1"/>
  <c r="C6" i="2" l="1"/>
  <c r="F6" i="2" s="1"/>
  <c r="G7" i="3"/>
  <c r="H7" i="3" s="1"/>
  <c r="J7" i="3" s="1"/>
  <c r="D7" i="1"/>
  <c r="G7" i="1" s="1"/>
  <c r="H7" i="1" s="1"/>
  <c r="J7" i="1" s="1"/>
  <c r="D8" i="1" s="1"/>
  <c r="G6" i="2" l="1"/>
  <c r="I6" i="2" s="1"/>
  <c r="C7" i="2"/>
  <c r="F7" i="2" s="1"/>
  <c r="G7" i="2" s="1"/>
  <c r="I7" i="2" s="1"/>
  <c r="G8" i="3"/>
  <c r="H8" i="3" s="1"/>
  <c r="J8" i="3" s="1"/>
  <c r="G8" i="1"/>
  <c r="H8" i="1" s="1"/>
  <c r="J8" i="1" s="1"/>
  <c r="D9" i="1" s="1"/>
  <c r="C8" i="2" l="1"/>
  <c r="F8" i="2"/>
  <c r="G8" i="2" s="1"/>
  <c r="I8" i="2" s="1"/>
  <c r="G9" i="3"/>
  <c r="H9" i="3" s="1"/>
  <c r="J9" i="3" s="1"/>
  <c r="G9" i="1"/>
  <c r="H9" i="1" s="1"/>
  <c r="J9" i="1" s="1"/>
  <c r="D10" i="1" s="1"/>
  <c r="C9" i="2" l="1"/>
  <c r="G10" i="3"/>
  <c r="H10" i="3" s="1"/>
  <c r="J10" i="3" s="1"/>
  <c r="G10" i="1"/>
  <c r="H10" i="1" s="1"/>
  <c r="J10" i="1" s="1"/>
  <c r="D11" i="1" s="1"/>
  <c r="F9" i="2" l="1"/>
  <c r="G9" i="2" s="1"/>
  <c r="I9" i="2" s="1"/>
  <c r="G11" i="3"/>
  <c r="H11" i="3" s="1"/>
  <c r="J11" i="3" s="1"/>
  <c r="G11" i="1"/>
  <c r="H11" i="1" s="1"/>
  <c r="J11" i="1" s="1"/>
  <c r="D12" i="1" s="1"/>
  <c r="G12" i="1" s="1"/>
  <c r="H12" i="1" s="1"/>
  <c r="J12" i="1" s="1"/>
  <c r="D13" i="1" s="1"/>
  <c r="G13" i="1" s="1"/>
  <c r="H13" i="1" s="1"/>
  <c r="J13" i="1" s="1"/>
  <c r="D14" i="1" s="1"/>
  <c r="G14" i="1" s="1"/>
  <c r="H14" i="1" s="1"/>
  <c r="J14" i="1" s="1"/>
  <c r="D15" i="1" s="1"/>
  <c r="C10" i="2" l="1"/>
  <c r="G12" i="3"/>
  <c r="H12" i="3" s="1"/>
  <c r="J12" i="3" s="1"/>
  <c r="G15" i="1"/>
  <c r="H15" i="1" s="1"/>
  <c r="J15" i="1" s="1"/>
  <c r="D16" i="1" s="1"/>
  <c r="F10" i="2" l="1"/>
  <c r="G10" i="2" s="1"/>
  <c r="I10" i="2" s="1"/>
  <c r="G16" i="1"/>
  <c r="H16" i="1" s="1"/>
  <c r="J16" i="1" s="1"/>
  <c r="D17" i="1"/>
  <c r="G17" i="1" s="1"/>
  <c r="H17" i="1" s="1"/>
  <c r="J17" i="1" s="1"/>
  <c r="D18" i="1" s="1"/>
  <c r="G13" i="3"/>
  <c r="H13" i="3" s="1"/>
  <c r="J13" i="3" s="1"/>
  <c r="C11" i="2" l="1"/>
  <c r="G18" i="1"/>
  <c r="H18" i="1" s="1"/>
  <c r="J18" i="1" s="1"/>
  <c r="D19" i="1" s="1"/>
  <c r="G14" i="3"/>
  <c r="H14" i="3" s="1"/>
  <c r="J14" i="3" s="1"/>
  <c r="F11" i="2" l="1"/>
  <c r="G11" i="2" s="1"/>
  <c r="I11" i="2" s="1"/>
  <c r="G19" i="1"/>
  <c r="H19" i="1" s="1"/>
  <c r="J19" i="1" s="1"/>
  <c r="D20" i="1" s="1"/>
  <c r="G15" i="3"/>
  <c r="H15" i="3" s="1"/>
  <c r="J15" i="3" s="1"/>
  <c r="C12" i="2" l="1"/>
  <c r="G20" i="1"/>
  <c r="H20" i="1" s="1"/>
  <c r="J20" i="1" s="1"/>
  <c r="D21" i="1" s="1"/>
  <c r="G16" i="3"/>
  <c r="H16" i="3" s="1"/>
  <c r="J16" i="3" s="1"/>
  <c r="F12" i="2" l="1"/>
  <c r="G12" i="2" s="1"/>
  <c r="I12" i="2" s="1"/>
  <c r="G21" i="1"/>
  <c r="H21" i="1" s="1"/>
  <c r="J21" i="1" s="1"/>
  <c r="D22" i="1" s="1"/>
  <c r="G17" i="3"/>
  <c r="H17" i="3" s="1"/>
  <c r="J17" i="3" s="1"/>
  <c r="C13" i="2" l="1"/>
  <c r="F13" i="2" s="1"/>
  <c r="G13" i="2" s="1"/>
  <c r="I13" i="2" s="1"/>
  <c r="G22" i="1"/>
  <c r="H22" i="1" s="1"/>
  <c r="J22" i="1" s="1"/>
  <c r="D23" i="1" s="1"/>
  <c r="G18" i="3"/>
  <c r="H18" i="3" s="1"/>
  <c r="J18" i="3" s="1"/>
  <c r="G23" i="1" l="1"/>
  <c r="H23" i="1" s="1"/>
  <c r="J23" i="1" s="1"/>
  <c r="D24" i="1" s="1"/>
  <c r="G19" i="3"/>
  <c r="H19" i="3" s="1"/>
  <c r="J19" i="3" s="1"/>
  <c r="G24" i="1" l="1"/>
  <c r="H24" i="1" s="1"/>
  <c r="J24" i="1" s="1"/>
  <c r="D25" i="1" s="1"/>
  <c r="G20" i="3"/>
  <c r="H20" i="3" s="1"/>
  <c r="J20" i="3" s="1"/>
  <c r="G25" i="1" l="1"/>
  <c r="H25" i="1" s="1"/>
  <c r="J25" i="1" s="1"/>
  <c r="D26" i="1" s="1"/>
  <c r="G21" i="3"/>
  <c r="H21" i="3" s="1"/>
  <c r="J21" i="3" s="1"/>
  <c r="G26" i="1" l="1"/>
  <c r="H26" i="1" s="1"/>
  <c r="J26" i="1" s="1"/>
  <c r="D27" i="1" s="1"/>
  <c r="G22" i="3"/>
  <c r="H22" i="3" s="1"/>
  <c r="J22" i="3" s="1"/>
  <c r="G27" i="1" l="1"/>
  <c r="H27" i="1" s="1"/>
  <c r="J27" i="1" s="1"/>
  <c r="D28" i="1" s="1"/>
  <c r="G23" i="3"/>
  <c r="H23" i="3" s="1"/>
  <c r="J23" i="3" s="1"/>
  <c r="G28" i="1" l="1"/>
  <c r="H28" i="1" s="1"/>
  <c r="J28" i="1" s="1"/>
  <c r="D29" i="1" s="1"/>
  <c r="G24" i="3"/>
  <c r="H24" i="3" s="1"/>
  <c r="J24" i="3" s="1"/>
  <c r="G29" i="1" l="1"/>
  <c r="H29" i="1" s="1"/>
  <c r="J29" i="1" s="1"/>
  <c r="D30" i="1" s="1"/>
  <c r="G25" i="3"/>
  <c r="H25" i="3" s="1"/>
  <c r="J25" i="3" s="1"/>
  <c r="G30" i="1" l="1"/>
  <c r="H30" i="1" s="1"/>
  <c r="J30" i="1" s="1"/>
  <c r="D31" i="1" s="1"/>
  <c r="G26" i="3"/>
  <c r="H26" i="3" s="1"/>
  <c r="J26" i="3" s="1"/>
  <c r="G31" i="1" l="1"/>
  <c r="H31" i="1" s="1"/>
  <c r="J31" i="1" s="1"/>
  <c r="D32" i="1" s="1"/>
  <c r="G27" i="3"/>
  <c r="H27" i="3" s="1"/>
  <c r="J27" i="3" s="1"/>
  <c r="G32" i="1" l="1"/>
  <c r="H32" i="1" s="1"/>
  <c r="J32" i="1" s="1"/>
  <c r="D33" i="1" s="1"/>
  <c r="G33" i="1" s="1"/>
  <c r="H33" i="1" s="1"/>
  <c r="J33" i="1" s="1"/>
  <c r="G28" i="3"/>
  <c r="H28" i="3" s="1"/>
  <c r="J28" i="3" s="1"/>
  <c r="G29" i="3" l="1"/>
  <c r="H29" i="3" s="1"/>
  <c r="J29" i="3" s="1"/>
  <c r="G30" i="3" s="1"/>
  <c r="H30" i="3" s="1"/>
  <c r="J30" i="3" s="1"/>
  <c r="G31" i="3" l="1"/>
  <c r="H31" i="3" s="1"/>
  <c r="J31" i="3" s="1"/>
  <c r="G32" i="3" l="1"/>
  <c r="H32" i="3" s="1"/>
  <c r="J32" i="3" s="1"/>
  <c r="G33" i="3" l="1"/>
  <c r="H33" i="3" s="1"/>
  <c r="J33" i="3" s="1"/>
  <c r="G34" i="3" l="1"/>
  <c r="H34" i="3" s="1"/>
  <c r="J34" i="3" s="1"/>
</calcChain>
</file>

<file path=xl/sharedStrings.xml><?xml version="1.0" encoding="utf-8"?>
<sst xmlns="http://schemas.openxmlformats.org/spreadsheetml/2006/main" count="28" uniqueCount="10">
  <si>
    <t>TRADING CAPITAL</t>
  </si>
  <si>
    <t>USD RISK</t>
  </si>
  <si>
    <t>PIP RISK</t>
  </si>
  <si>
    <t>PIP VALUE</t>
  </si>
  <si>
    <t>USD EXPECTED PROFIT</t>
  </si>
  <si>
    <t>PIP EXPECTED PROFIT</t>
  </si>
  <si>
    <t>RISK/REWARD RATIO</t>
  </si>
  <si>
    <t>ACCOUNT RISK PERCENTAGE</t>
  </si>
  <si>
    <t>INDEX</t>
  </si>
  <si>
    <t>GOOD/BAD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</si>
</sst>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B96412-A7A1-4303-ADC4-F806BBD7257D}" name="Table15" displayName="Table15" ref="B4:K34" totalsRowShown="0" headerRowDxfId="34" dataDxfId="33">
  <autoFilter ref="B4:K34" xr:uid="{016AD57B-2502-460C-B9CF-4CCF9A5E873C}"/>
  <tableColumns count="10">
    <tableColumn id="9" xr3:uid="{8C70DFFD-71D9-4531-84D5-059CE1246340}" name="INDEX" dataDxfId="32"/>
    <tableColumn id="1" xr3:uid="{1B724424-0C0B-4179-A5EF-F7C7F67EED9D}" name="TRADING CAPITAL" dataDxfId="31"/>
    <tableColumn id="10" xr3:uid="{D0F8060A-1653-4D3C-A9B3-AB55FDBB3FCB}" name="GOOD/BAD" dataDxfId="1"/>
    <tableColumn id="8" xr3:uid="{D8860379-47E8-4474-A21B-C666A17F4634}" name="ACCOUNT RISK PERCENTAGE" dataDxfId="30"/>
    <tableColumn id="2" xr3:uid="{9676FB15-368D-4342-B4BC-56DE34F0E8DB}" name="PIP RISK" dataDxfId="29"/>
    <tableColumn id="3" xr3:uid="{3107DF79-CF74-404C-B302-9EE38EF7DF5F}" name="USD RISK" dataDxfId="28">
      <calculatedColumnFormula>Table15[[#This Row],[TRADING CAPITAL]]*Table15[[#This Row],[ACCOUNT RISK PERCENTAGE]]</calculatedColumnFormula>
    </tableColumn>
    <tableColumn id="4" xr3:uid="{F2067F76-F819-4AD8-8F4A-F8435D258864}" name="PIP VALUE" dataDxfId="27">
      <calculatedColumnFormula>Table15[[#This Row],[USD RISK]]/Table15[[#This Row],[PIP RISK]]</calculatedColumnFormula>
    </tableColumn>
    <tableColumn id="5" xr3:uid="{1500217E-0EE0-4244-ABB8-0136C3181291}" name="PIP EXPECTED PROFIT" dataDxfId="26"/>
    <tableColumn id="6" xr3:uid="{B077BFAF-9742-4C53-A2AA-27B1CDF47227}" name="USD EXPECTED PROFIT" dataDxfId="25">
      <calculatedColumnFormula>Table15[[#This Row],[PIP EXPECTED PROFIT]]*Table15[[#This Row],[PIP VALUE]]</calculatedColumnFormula>
    </tableColumn>
    <tableColumn id="7" xr3:uid="{A5D819A7-5BFD-4F57-AB8E-7B3640D8597A}" name="RISK/REWARD RATIO" dataDxfId="24">
      <calculatedColumnFormula>Table15[[#This Row],[PIP EXPECTED PROFIT]]/Table15[[#This Row],[PIP RISK]]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E972D8-D4AA-4A6C-8FFA-DF14B4DCCC33}" name="Table1" displayName="Table1" ref="C3:K33" totalsRowShown="0" headerRowDxfId="23" dataDxfId="22">
  <autoFilter ref="C3:K33" xr:uid="{1B926C66-6A47-4DEA-87DD-BE7E443C5F9E}"/>
  <tableColumns count="9">
    <tableColumn id="9" xr3:uid="{8D25DF12-A8A7-420D-B48C-AC31EF6BC441}" name="INDEX" dataDxfId="21"/>
    <tableColumn id="1" xr3:uid="{CBC2E79F-ADD1-4392-B77B-743B419B46F0}" name="TRADING CAPITAL" dataDxfId="20"/>
    <tableColumn id="8" xr3:uid="{D6427C45-B49E-480E-8164-6F32A15F7DD3}" name="ACCOUNT RISK PERCENTAGE" dataDxfId="19"/>
    <tableColumn id="2" xr3:uid="{9DFA3BB7-8023-42F7-BCFD-6314657BD615}" name="PIP RISK" dataDxfId="18"/>
    <tableColumn id="3" xr3:uid="{1901EA56-079F-430F-B196-C04081630C53}" name="USD RISK" dataDxfId="17">
      <calculatedColumnFormula>Table1[[#This Row],[TRADING CAPITAL]]*Table1[[#This Row],[ACCOUNT RISK PERCENTAGE]]</calculatedColumnFormula>
    </tableColumn>
    <tableColumn id="4" xr3:uid="{67F1725B-9BC4-4244-AD30-63E76B31B9B6}" name="PIP VALUE" dataDxfId="16">
      <calculatedColumnFormula>Table1[[#This Row],[USD RISK]]/Table1[[#This Row],[PIP RISK]]</calculatedColumnFormula>
    </tableColumn>
    <tableColumn id="5" xr3:uid="{681ADB33-FE03-4FD1-819A-B4BB323852C9}" name="PIP EXPECTED PROFIT" dataDxfId="15"/>
    <tableColumn id="6" xr3:uid="{DF09356C-C954-4853-84FA-6B1CDF0E6093}" name="USD EXPECTED PROFIT" dataDxfId="14">
      <calculatedColumnFormula>Table1[[#This Row],[PIP EXPECTED PROFIT]]*Table1[[#This Row],[PIP VALUE]]</calculatedColumnFormula>
    </tableColumn>
    <tableColumn id="7" xr3:uid="{F08311F7-BD5A-43B8-B580-0D8EE807A2EC}" name="RISK/REWARD RATIO" dataDxfId="13">
      <calculatedColumnFormula>Table1[[#This Row],[PIP EXPECTED PROFIT]]/Table1[[#This Row],[PIP RISK]]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9B839B-D1C2-45D2-8C88-34C4CCF88171}" name="Table16" displayName="Table16" ref="B3:J13" totalsRowShown="0" headerRowDxfId="12" dataDxfId="11">
  <autoFilter ref="B3:J13" xr:uid="{F042623C-D115-40B0-B983-A9A350DD5A37}"/>
  <tableColumns count="9">
    <tableColumn id="9" xr3:uid="{4DC0F20D-CBE9-40C6-BCAC-38CE87AF6718}" name="INDEX" dataDxfId="10"/>
    <tableColumn id="1" xr3:uid="{7B69E99A-C371-42A5-A705-4ABF199E1929}" name="TRADING CAPITAL" dataDxfId="9"/>
    <tableColumn id="8" xr3:uid="{990D8B71-E36D-4313-A9F5-658D0B527693}" name="ACCOUNT RISK PERCENTAGE" dataDxfId="8"/>
    <tableColumn id="2" xr3:uid="{F2A25D13-F7DD-44D1-A798-D4DCB1671187}" name="PIP RISK" dataDxfId="7"/>
    <tableColumn id="3" xr3:uid="{4328102E-CEDC-438F-8586-0F30CFCB1634}" name="USD RISK" dataDxfId="6">
      <calculatedColumnFormula>Table16[[#This Row],[TRADING CAPITAL]]*Table16[[#This Row],[ACCOUNT RISK PERCENTAGE]]</calculatedColumnFormula>
    </tableColumn>
    <tableColumn id="4" xr3:uid="{1A1278A5-B2F9-41BE-91EF-C01CC5991BA1}" name="PIP VALUE" dataDxfId="5">
      <calculatedColumnFormula>Table16[[#This Row],[USD RISK]]/Table16[[#This Row],[PIP RISK]]</calculatedColumnFormula>
    </tableColumn>
    <tableColumn id="5" xr3:uid="{63F94A54-CE10-4764-8622-A00BADD5F1D9}" name="PIP EXPECTED PROFIT" dataDxfId="4"/>
    <tableColumn id="6" xr3:uid="{46D108FB-D46C-45A4-BC25-32EC40D135A1}" name="USD EXPECTED PROFIT" dataDxfId="3">
      <calculatedColumnFormula>Table16[[#This Row],[PIP EXPECTED PROFIT]]*Table16[[#This Row],[PIP VALUE]]</calculatedColumnFormula>
    </tableColumn>
    <tableColumn id="7" xr3:uid="{C015719D-7FF4-4B39-BB69-7E06EC51BDCE}" name="RISK/REWARD RATIO" dataDxfId="2">
      <calculatedColumnFormula>Table16[[#This Row],[PIP EXPECTED PROFIT]]/Table16[[#This Row],[PIP RISK]]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F4872-442A-4D9E-8622-A21B8B2C8E1C}">
  <dimension ref="B4:K34"/>
  <sheetViews>
    <sheetView tabSelected="1" workbookViewId="0">
      <selection activeCell="D5" sqref="D5"/>
    </sheetView>
  </sheetViews>
  <sheetFormatPr defaultRowHeight="15" x14ac:dyDescent="0.25"/>
  <cols>
    <col min="3" max="11" width="20.7109375" customWidth="1"/>
  </cols>
  <sheetData>
    <row r="4" spans="2:11" ht="30" x14ac:dyDescent="0.25">
      <c r="B4" s="1" t="s">
        <v>8</v>
      </c>
      <c r="C4" s="1" t="s">
        <v>0</v>
      </c>
      <c r="D4" s="1" t="s">
        <v>9</v>
      </c>
      <c r="E4" s="1" t="s">
        <v>7</v>
      </c>
      <c r="F4" s="1" t="s">
        <v>2</v>
      </c>
      <c r="G4" s="1" t="s">
        <v>1</v>
      </c>
      <c r="H4" s="1" t="s">
        <v>3</v>
      </c>
      <c r="I4" s="1" t="s">
        <v>5</v>
      </c>
      <c r="J4" s="1" t="s">
        <v>4</v>
      </c>
      <c r="K4" s="1" t="s">
        <v>6</v>
      </c>
    </row>
    <row r="5" spans="2:11" x14ac:dyDescent="0.25">
      <c r="B5" s="4">
        <v>1</v>
      </c>
      <c r="C5" s="3">
        <v>30</v>
      </c>
      <c r="D5" s="4"/>
      <c r="E5" s="2">
        <v>0.1</v>
      </c>
      <c r="F5" s="3">
        <v>15</v>
      </c>
      <c r="G5" s="3">
        <f>Table15[[#This Row],[TRADING CAPITAL]]*Table15[[#This Row],[ACCOUNT RISK PERCENTAGE]]</f>
        <v>3</v>
      </c>
      <c r="H5" s="3">
        <f>Table15[[#This Row],[USD RISK]]/Table15[[#This Row],[PIP RISK]]</f>
        <v>0.2</v>
      </c>
      <c r="I5" s="3">
        <v>45</v>
      </c>
      <c r="J5" s="3">
        <f>Table15[[#This Row],[PIP EXPECTED PROFIT]]*Table15[[#This Row],[PIP VALUE]]</f>
        <v>9</v>
      </c>
      <c r="K5" s="3">
        <f>Table15[[#This Row],[PIP EXPECTED PROFIT]]/Table15[[#This Row],[PIP RISK]]</f>
        <v>3</v>
      </c>
    </row>
    <row r="6" spans="2:11" x14ac:dyDescent="0.25">
      <c r="B6" s="4">
        <v>2</v>
      </c>
      <c r="C6" s="3"/>
      <c r="D6" s="3"/>
      <c r="E6" s="2">
        <v>0.1</v>
      </c>
      <c r="F6" s="3">
        <v>15</v>
      </c>
      <c r="G6" s="3">
        <f>Table15[[#This Row],[TRADING CAPITAL]]*Table15[[#This Row],[ACCOUNT RISK PERCENTAGE]]</f>
        <v>0</v>
      </c>
      <c r="H6" s="3">
        <f>Table15[[#This Row],[USD RISK]]/Table15[[#This Row],[PIP RISK]]</f>
        <v>0</v>
      </c>
      <c r="I6" s="3">
        <v>45</v>
      </c>
      <c r="J6" s="3">
        <f>Table15[[#This Row],[PIP EXPECTED PROFIT]]*Table15[[#This Row],[PIP VALUE]]</f>
        <v>0</v>
      </c>
      <c r="K6" s="3">
        <f>Table15[[#This Row],[PIP EXPECTED PROFIT]]/Table15[[#This Row],[PIP RISK]]</f>
        <v>3</v>
      </c>
    </row>
    <row r="7" spans="2:11" x14ac:dyDescent="0.25">
      <c r="B7" s="4">
        <v>3</v>
      </c>
      <c r="C7" s="3"/>
      <c r="D7" s="3"/>
      <c r="E7" s="2">
        <v>0.1</v>
      </c>
      <c r="F7" s="3">
        <v>15</v>
      </c>
      <c r="G7" s="3">
        <f>Table15[[#This Row],[TRADING CAPITAL]]*Table15[[#This Row],[ACCOUNT RISK PERCENTAGE]]</f>
        <v>0</v>
      </c>
      <c r="H7" s="3">
        <f>Table15[[#This Row],[USD RISK]]/Table15[[#This Row],[PIP RISK]]</f>
        <v>0</v>
      </c>
      <c r="I7" s="3">
        <v>45</v>
      </c>
      <c r="J7" s="3">
        <f>Table15[[#This Row],[PIP EXPECTED PROFIT]]*Table15[[#This Row],[PIP VALUE]]</f>
        <v>0</v>
      </c>
      <c r="K7" s="3">
        <f>Table15[[#This Row],[PIP EXPECTED PROFIT]]/Table15[[#This Row],[PIP RISK]]</f>
        <v>3</v>
      </c>
    </row>
    <row r="8" spans="2:11" x14ac:dyDescent="0.25">
      <c r="B8" s="4">
        <v>4</v>
      </c>
      <c r="C8" s="3"/>
      <c r="D8" s="3"/>
      <c r="E8" s="2">
        <v>0.1</v>
      </c>
      <c r="F8" s="3">
        <v>15</v>
      </c>
      <c r="G8" s="3">
        <f>Table15[[#This Row],[TRADING CAPITAL]]*Table15[[#This Row],[ACCOUNT RISK PERCENTAGE]]</f>
        <v>0</v>
      </c>
      <c r="H8" s="3">
        <f>Table15[[#This Row],[USD RISK]]/Table15[[#This Row],[PIP RISK]]</f>
        <v>0</v>
      </c>
      <c r="I8" s="3">
        <v>45</v>
      </c>
      <c r="J8" s="3">
        <f>Table15[[#This Row],[PIP EXPECTED PROFIT]]*Table15[[#This Row],[PIP VALUE]]</f>
        <v>0</v>
      </c>
      <c r="K8" s="3">
        <f>Table15[[#This Row],[PIP EXPECTED PROFIT]]/Table15[[#This Row],[PIP RISK]]</f>
        <v>3</v>
      </c>
    </row>
    <row r="9" spans="2:11" x14ac:dyDescent="0.25">
      <c r="B9" s="4">
        <v>5</v>
      </c>
      <c r="C9" s="3"/>
      <c r="D9" s="3"/>
      <c r="E9" s="2">
        <v>0.1</v>
      </c>
      <c r="F9" s="3">
        <v>15</v>
      </c>
      <c r="G9" s="3">
        <f>Table15[[#This Row],[TRADING CAPITAL]]*Table15[[#This Row],[ACCOUNT RISK PERCENTAGE]]</f>
        <v>0</v>
      </c>
      <c r="H9" s="3">
        <f>Table15[[#This Row],[USD RISK]]/Table15[[#This Row],[PIP RISK]]</f>
        <v>0</v>
      </c>
      <c r="I9" s="3">
        <v>45</v>
      </c>
      <c r="J9" s="3">
        <f>Table15[[#This Row],[PIP EXPECTED PROFIT]]*Table15[[#This Row],[PIP VALUE]]</f>
        <v>0</v>
      </c>
      <c r="K9" s="3">
        <f>Table15[[#This Row],[PIP EXPECTED PROFIT]]/Table15[[#This Row],[PIP RISK]]</f>
        <v>3</v>
      </c>
    </row>
    <row r="10" spans="2:11" x14ac:dyDescent="0.25">
      <c r="B10" s="4">
        <v>6</v>
      </c>
      <c r="C10" s="3"/>
      <c r="D10" s="3"/>
      <c r="E10" s="2">
        <v>0.1</v>
      </c>
      <c r="F10" s="3">
        <v>15</v>
      </c>
      <c r="G10" s="3">
        <f>Table15[[#This Row],[TRADING CAPITAL]]*Table15[[#This Row],[ACCOUNT RISK PERCENTAGE]]</f>
        <v>0</v>
      </c>
      <c r="H10" s="3">
        <f>Table15[[#This Row],[USD RISK]]/Table15[[#This Row],[PIP RISK]]</f>
        <v>0</v>
      </c>
      <c r="I10" s="3">
        <v>45</v>
      </c>
      <c r="J10" s="3">
        <f>Table15[[#This Row],[PIP EXPECTED PROFIT]]*Table15[[#This Row],[PIP VALUE]]</f>
        <v>0</v>
      </c>
      <c r="K10" s="3">
        <f>Table15[[#This Row],[PIP EXPECTED PROFIT]]/Table15[[#This Row],[PIP RISK]]</f>
        <v>3</v>
      </c>
    </row>
    <row r="11" spans="2:11" x14ac:dyDescent="0.25">
      <c r="B11" s="4">
        <v>7</v>
      </c>
      <c r="C11" s="3"/>
      <c r="D11" s="3"/>
      <c r="E11" s="2">
        <v>0.1</v>
      </c>
      <c r="F11" s="3">
        <v>15</v>
      </c>
      <c r="G11" s="3">
        <f>Table15[[#This Row],[TRADING CAPITAL]]*Table15[[#This Row],[ACCOUNT RISK PERCENTAGE]]</f>
        <v>0</v>
      </c>
      <c r="H11" s="3">
        <f>Table15[[#This Row],[USD RISK]]/Table15[[#This Row],[PIP RISK]]</f>
        <v>0</v>
      </c>
      <c r="I11" s="3">
        <v>45</v>
      </c>
      <c r="J11" s="3">
        <f>Table15[[#This Row],[PIP EXPECTED PROFIT]]*Table15[[#This Row],[PIP VALUE]]</f>
        <v>0</v>
      </c>
      <c r="K11" s="3">
        <f>Table15[[#This Row],[PIP EXPECTED PROFIT]]/Table15[[#This Row],[PIP RISK]]</f>
        <v>3</v>
      </c>
    </row>
    <row r="12" spans="2:11" x14ac:dyDescent="0.25">
      <c r="B12" s="4">
        <v>8</v>
      </c>
      <c r="C12" s="3"/>
      <c r="D12" s="3"/>
      <c r="E12" s="2">
        <v>0.1</v>
      </c>
      <c r="F12" s="3">
        <v>15</v>
      </c>
      <c r="G12" s="3">
        <f>Table15[[#This Row],[TRADING CAPITAL]]*Table15[[#This Row],[ACCOUNT RISK PERCENTAGE]]</f>
        <v>0</v>
      </c>
      <c r="H12" s="3">
        <f>Table15[[#This Row],[USD RISK]]/Table15[[#This Row],[PIP RISK]]</f>
        <v>0</v>
      </c>
      <c r="I12" s="3">
        <v>45</v>
      </c>
      <c r="J12" s="3">
        <f>Table15[[#This Row],[PIP EXPECTED PROFIT]]*Table15[[#This Row],[PIP VALUE]]</f>
        <v>0</v>
      </c>
      <c r="K12" s="3">
        <f>Table15[[#This Row],[PIP EXPECTED PROFIT]]/Table15[[#This Row],[PIP RISK]]</f>
        <v>3</v>
      </c>
    </row>
    <row r="13" spans="2:11" x14ac:dyDescent="0.25">
      <c r="B13" s="4">
        <v>9</v>
      </c>
      <c r="C13" s="3"/>
      <c r="D13" s="3"/>
      <c r="E13" s="2">
        <v>0.1</v>
      </c>
      <c r="F13" s="3">
        <v>15</v>
      </c>
      <c r="G13" s="3">
        <f>Table15[[#This Row],[TRADING CAPITAL]]*Table15[[#This Row],[ACCOUNT RISK PERCENTAGE]]</f>
        <v>0</v>
      </c>
      <c r="H13" s="3">
        <f>Table15[[#This Row],[USD RISK]]/Table15[[#This Row],[PIP RISK]]</f>
        <v>0</v>
      </c>
      <c r="I13" s="3">
        <v>45</v>
      </c>
      <c r="J13" s="3">
        <f>Table15[[#This Row],[PIP EXPECTED PROFIT]]*Table15[[#This Row],[PIP VALUE]]</f>
        <v>0</v>
      </c>
      <c r="K13" s="3">
        <f>Table15[[#This Row],[PIP EXPECTED PROFIT]]/Table15[[#This Row],[PIP RISK]]</f>
        <v>3</v>
      </c>
    </row>
    <row r="14" spans="2:11" x14ac:dyDescent="0.25">
      <c r="B14" s="4">
        <v>10</v>
      </c>
      <c r="C14" s="3"/>
      <c r="D14" s="3"/>
      <c r="E14" s="2">
        <v>0.1</v>
      </c>
      <c r="F14" s="3">
        <v>15</v>
      </c>
      <c r="G14" s="3">
        <f>Table15[[#This Row],[TRADING CAPITAL]]*Table15[[#This Row],[ACCOUNT RISK PERCENTAGE]]</f>
        <v>0</v>
      </c>
      <c r="H14" s="3">
        <f>Table15[[#This Row],[USD RISK]]/Table15[[#This Row],[PIP RISK]]</f>
        <v>0</v>
      </c>
      <c r="I14" s="3">
        <v>45</v>
      </c>
      <c r="J14" s="3">
        <f>Table15[[#This Row],[PIP EXPECTED PROFIT]]*Table15[[#This Row],[PIP VALUE]]</f>
        <v>0</v>
      </c>
      <c r="K14" s="3">
        <f>Table15[[#This Row],[PIP EXPECTED PROFIT]]/Table15[[#This Row],[PIP RISK]]</f>
        <v>3</v>
      </c>
    </row>
    <row r="15" spans="2:11" x14ac:dyDescent="0.25">
      <c r="B15" s="4">
        <v>11</v>
      </c>
      <c r="C15" s="3"/>
      <c r="D15" s="3"/>
      <c r="E15" s="2">
        <v>0.1</v>
      </c>
      <c r="F15" s="3">
        <v>15</v>
      </c>
      <c r="G15" s="3">
        <f>Table15[[#This Row],[TRADING CAPITAL]]*Table15[[#This Row],[ACCOUNT RISK PERCENTAGE]]</f>
        <v>0</v>
      </c>
      <c r="H15" s="3">
        <f>Table15[[#This Row],[USD RISK]]/Table15[[#This Row],[PIP RISK]]</f>
        <v>0</v>
      </c>
      <c r="I15" s="3">
        <v>45</v>
      </c>
      <c r="J15" s="3">
        <f>Table15[[#This Row],[PIP EXPECTED PROFIT]]*Table15[[#This Row],[PIP VALUE]]</f>
        <v>0</v>
      </c>
      <c r="K15" s="3">
        <f>Table15[[#This Row],[PIP EXPECTED PROFIT]]/Table15[[#This Row],[PIP RISK]]</f>
        <v>3</v>
      </c>
    </row>
    <row r="16" spans="2:11" x14ac:dyDescent="0.25">
      <c r="B16" s="4">
        <v>12</v>
      </c>
      <c r="C16" s="3"/>
      <c r="D16" s="3"/>
      <c r="E16" s="2">
        <v>0.1</v>
      </c>
      <c r="F16" s="3">
        <v>15</v>
      </c>
      <c r="G16" s="3">
        <f>Table15[[#This Row],[TRADING CAPITAL]]*Table15[[#This Row],[ACCOUNT RISK PERCENTAGE]]</f>
        <v>0</v>
      </c>
      <c r="H16" s="3">
        <f>Table15[[#This Row],[USD RISK]]/Table15[[#This Row],[PIP RISK]]</f>
        <v>0</v>
      </c>
      <c r="I16" s="3">
        <v>45</v>
      </c>
      <c r="J16" s="3">
        <f>Table15[[#This Row],[PIP EXPECTED PROFIT]]*Table15[[#This Row],[PIP VALUE]]</f>
        <v>0</v>
      </c>
      <c r="K16" s="3">
        <f>Table15[[#This Row],[PIP EXPECTED PROFIT]]/Table15[[#This Row],[PIP RISK]]</f>
        <v>3</v>
      </c>
    </row>
    <row r="17" spans="2:11" x14ac:dyDescent="0.25">
      <c r="B17" s="4">
        <v>13</v>
      </c>
      <c r="C17" s="3"/>
      <c r="D17" s="3"/>
      <c r="E17" s="2">
        <v>0.1</v>
      </c>
      <c r="F17" s="3">
        <v>15</v>
      </c>
      <c r="G17" s="3">
        <f>Table15[[#This Row],[TRADING CAPITAL]]*Table15[[#This Row],[ACCOUNT RISK PERCENTAGE]]</f>
        <v>0</v>
      </c>
      <c r="H17" s="3">
        <f>Table15[[#This Row],[USD RISK]]/Table15[[#This Row],[PIP RISK]]</f>
        <v>0</v>
      </c>
      <c r="I17" s="3">
        <v>45</v>
      </c>
      <c r="J17" s="3">
        <f>Table15[[#This Row],[PIP EXPECTED PROFIT]]*Table15[[#This Row],[PIP VALUE]]</f>
        <v>0</v>
      </c>
      <c r="K17" s="3">
        <f>Table15[[#This Row],[PIP EXPECTED PROFIT]]/Table15[[#This Row],[PIP RISK]]</f>
        <v>3</v>
      </c>
    </row>
    <row r="18" spans="2:11" x14ac:dyDescent="0.25">
      <c r="B18" s="4">
        <v>14</v>
      </c>
      <c r="C18" s="3"/>
      <c r="D18" s="3"/>
      <c r="E18" s="2">
        <v>0.1</v>
      </c>
      <c r="F18" s="3">
        <v>15</v>
      </c>
      <c r="G18" s="3">
        <f>Table15[[#This Row],[TRADING CAPITAL]]*Table15[[#This Row],[ACCOUNT RISK PERCENTAGE]]</f>
        <v>0</v>
      </c>
      <c r="H18" s="3">
        <f>Table15[[#This Row],[USD RISK]]/Table15[[#This Row],[PIP RISK]]</f>
        <v>0</v>
      </c>
      <c r="I18" s="3">
        <v>45</v>
      </c>
      <c r="J18" s="3">
        <f>Table15[[#This Row],[PIP EXPECTED PROFIT]]*Table15[[#This Row],[PIP VALUE]]</f>
        <v>0</v>
      </c>
      <c r="K18" s="3">
        <f>Table15[[#This Row],[PIP EXPECTED PROFIT]]/Table15[[#This Row],[PIP RISK]]</f>
        <v>3</v>
      </c>
    </row>
    <row r="19" spans="2:11" x14ac:dyDescent="0.25">
      <c r="B19" s="4">
        <v>15</v>
      </c>
      <c r="C19" s="3"/>
      <c r="D19" s="3"/>
      <c r="E19" s="2">
        <v>0.1</v>
      </c>
      <c r="F19" s="3">
        <v>15</v>
      </c>
      <c r="G19" s="3">
        <f>Table15[[#This Row],[TRADING CAPITAL]]*Table15[[#This Row],[ACCOUNT RISK PERCENTAGE]]</f>
        <v>0</v>
      </c>
      <c r="H19" s="3">
        <f>Table15[[#This Row],[USD RISK]]/Table15[[#This Row],[PIP RISK]]</f>
        <v>0</v>
      </c>
      <c r="I19" s="3">
        <v>45</v>
      </c>
      <c r="J19" s="3">
        <f>Table15[[#This Row],[PIP EXPECTED PROFIT]]*Table15[[#This Row],[PIP VALUE]]</f>
        <v>0</v>
      </c>
      <c r="K19" s="3">
        <f>Table15[[#This Row],[PIP EXPECTED PROFIT]]/Table15[[#This Row],[PIP RISK]]</f>
        <v>3</v>
      </c>
    </row>
    <row r="20" spans="2:11" x14ac:dyDescent="0.25">
      <c r="B20" s="4">
        <v>16</v>
      </c>
      <c r="C20" s="3"/>
      <c r="D20" s="3"/>
      <c r="E20" s="2">
        <v>0.1</v>
      </c>
      <c r="F20" s="3">
        <v>15</v>
      </c>
      <c r="G20" s="3">
        <f>Table15[[#This Row],[TRADING CAPITAL]]*Table15[[#This Row],[ACCOUNT RISK PERCENTAGE]]</f>
        <v>0</v>
      </c>
      <c r="H20" s="3">
        <f>Table15[[#This Row],[USD RISK]]/Table15[[#This Row],[PIP RISK]]</f>
        <v>0</v>
      </c>
      <c r="I20" s="3">
        <v>45</v>
      </c>
      <c r="J20" s="3">
        <f>Table15[[#This Row],[PIP EXPECTED PROFIT]]*Table15[[#This Row],[PIP VALUE]]</f>
        <v>0</v>
      </c>
      <c r="K20" s="3">
        <f>Table15[[#This Row],[PIP EXPECTED PROFIT]]/Table15[[#This Row],[PIP RISK]]</f>
        <v>3</v>
      </c>
    </row>
    <row r="21" spans="2:11" x14ac:dyDescent="0.25">
      <c r="B21" s="4">
        <v>17</v>
      </c>
      <c r="C21" s="3"/>
      <c r="D21" s="3"/>
      <c r="E21" s="2">
        <v>0.1</v>
      </c>
      <c r="F21" s="3">
        <v>15</v>
      </c>
      <c r="G21" s="3">
        <f>Table15[[#This Row],[TRADING CAPITAL]]*Table15[[#This Row],[ACCOUNT RISK PERCENTAGE]]</f>
        <v>0</v>
      </c>
      <c r="H21" s="3">
        <f>Table15[[#This Row],[USD RISK]]/Table15[[#This Row],[PIP RISK]]</f>
        <v>0</v>
      </c>
      <c r="I21" s="3">
        <v>45</v>
      </c>
      <c r="J21" s="3">
        <f>Table15[[#This Row],[PIP EXPECTED PROFIT]]*Table15[[#This Row],[PIP VALUE]]</f>
        <v>0</v>
      </c>
      <c r="K21" s="3">
        <f>Table15[[#This Row],[PIP EXPECTED PROFIT]]/Table15[[#This Row],[PIP RISK]]</f>
        <v>3</v>
      </c>
    </row>
    <row r="22" spans="2:11" x14ac:dyDescent="0.25">
      <c r="B22" s="4">
        <v>18</v>
      </c>
      <c r="C22" s="3"/>
      <c r="D22" s="3"/>
      <c r="E22" s="2">
        <v>0.1</v>
      </c>
      <c r="F22" s="3">
        <v>15</v>
      </c>
      <c r="G22" s="3">
        <f>Table15[[#This Row],[TRADING CAPITAL]]*Table15[[#This Row],[ACCOUNT RISK PERCENTAGE]]</f>
        <v>0</v>
      </c>
      <c r="H22" s="3">
        <f>Table15[[#This Row],[USD RISK]]/Table15[[#This Row],[PIP RISK]]</f>
        <v>0</v>
      </c>
      <c r="I22" s="3">
        <v>45</v>
      </c>
      <c r="J22" s="3">
        <f>Table15[[#This Row],[PIP EXPECTED PROFIT]]*Table15[[#This Row],[PIP VALUE]]</f>
        <v>0</v>
      </c>
      <c r="K22" s="3">
        <f>Table15[[#This Row],[PIP EXPECTED PROFIT]]/Table15[[#This Row],[PIP RISK]]</f>
        <v>3</v>
      </c>
    </row>
    <row r="23" spans="2:11" x14ac:dyDescent="0.25">
      <c r="B23" s="4">
        <v>19</v>
      </c>
      <c r="C23" s="3"/>
      <c r="D23" s="3"/>
      <c r="E23" s="2">
        <v>0.1</v>
      </c>
      <c r="F23" s="3">
        <v>15</v>
      </c>
      <c r="G23" s="3">
        <f>Table15[[#This Row],[TRADING CAPITAL]]*Table15[[#This Row],[ACCOUNT RISK PERCENTAGE]]</f>
        <v>0</v>
      </c>
      <c r="H23" s="3">
        <f>Table15[[#This Row],[USD RISK]]/Table15[[#This Row],[PIP RISK]]</f>
        <v>0</v>
      </c>
      <c r="I23" s="3">
        <v>45</v>
      </c>
      <c r="J23" s="3">
        <f>Table15[[#This Row],[PIP EXPECTED PROFIT]]*Table15[[#This Row],[PIP VALUE]]</f>
        <v>0</v>
      </c>
      <c r="K23" s="3">
        <f>Table15[[#This Row],[PIP EXPECTED PROFIT]]/Table15[[#This Row],[PIP RISK]]</f>
        <v>3</v>
      </c>
    </row>
    <row r="24" spans="2:11" x14ac:dyDescent="0.25">
      <c r="B24" s="4">
        <v>20</v>
      </c>
      <c r="C24" s="3"/>
      <c r="D24" s="3"/>
      <c r="E24" s="2">
        <v>0.1</v>
      </c>
      <c r="F24" s="3">
        <v>15</v>
      </c>
      <c r="G24" s="3">
        <f>Table15[[#This Row],[TRADING CAPITAL]]*Table15[[#This Row],[ACCOUNT RISK PERCENTAGE]]</f>
        <v>0</v>
      </c>
      <c r="H24" s="3">
        <f>Table15[[#This Row],[USD RISK]]/Table15[[#This Row],[PIP RISK]]</f>
        <v>0</v>
      </c>
      <c r="I24" s="3">
        <v>45</v>
      </c>
      <c r="J24" s="3">
        <f>Table15[[#This Row],[PIP EXPECTED PROFIT]]*Table15[[#This Row],[PIP VALUE]]</f>
        <v>0</v>
      </c>
      <c r="K24" s="3">
        <f>Table15[[#This Row],[PIP EXPECTED PROFIT]]/Table15[[#This Row],[PIP RISK]]</f>
        <v>3</v>
      </c>
    </row>
    <row r="25" spans="2:11" x14ac:dyDescent="0.25">
      <c r="B25" s="4">
        <v>21</v>
      </c>
      <c r="C25" s="3"/>
      <c r="D25" s="3"/>
      <c r="E25" s="2">
        <v>0.1</v>
      </c>
      <c r="F25" s="3">
        <v>15</v>
      </c>
      <c r="G25" s="3">
        <f>Table15[[#This Row],[TRADING CAPITAL]]*Table15[[#This Row],[ACCOUNT RISK PERCENTAGE]]</f>
        <v>0</v>
      </c>
      <c r="H25" s="3">
        <f>Table15[[#This Row],[USD RISK]]/Table15[[#This Row],[PIP RISK]]</f>
        <v>0</v>
      </c>
      <c r="I25" s="3">
        <v>45</v>
      </c>
      <c r="J25" s="3">
        <f>Table15[[#This Row],[PIP EXPECTED PROFIT]]*Table15[[#This Row],[PIP VALUE]]</f>
        <v>0</v>
      </c>
      <c r="K25" s="3">
        <f>Table15[[#This Row],[PIP EXPECTED PROFIT]]/Table15[[#This Row],[PIP RISK]]</f>
        <v>3</v>
      </c>
    </row>
    <row r="26" spans="2:11" x14ac:dyDescent="0.25">
      <c r="B26" s="4">
        <v>22</v>
      </c>
      <c r="C26" s="3"/>
      <c r="D26" s="3"/>
      <c r="E26" s="2">
        <v>0.1</v>
      </c>
      <c r="F26" s="3">
        <v>15</v>
      </c>
      <c r="G26" s="3">
        <f>Table15[[#This Row],[TRADING CAPITAL]]*Table15[[#This Row],[ACCOUNT RISK PERCENTAGE]]</f>
        <v>0</v>
      </c>
      <c r="H26" s="3">
        <f>Table15[[#This Row],[USD RISK]]/Table15[[#This Row],[PIP RISK]]</f>
        <v>0</v>
      </c>
      <c r="I26" s="3">
        <v>45</v>
      </c>
      <c r="J26" s="3">
        <f>Table15[[#This Row],[PIP EXPECTED PROFIT]]*Table15[[#This Row],[PIP VALUE]]</f>
        <v>0</v>
      </c>
      <c r="K26" s="3">
        <f>Table15[[#This Row],[PIP EXPECTED PROFIT]]/Table15[[#This Row],[PIP RISK]]</f>
        <v>3</v>
      </c>
    </row>
    <row r="27" spans="2:11" x14ac:dyDescent="0.25">
      <c r="B27" s="4">
        <v>23</v>
      </c>
      <c r="C27" s="3"/>
      <c r="D27" s="3"/>
      <c r="E27" s="2">
        <v>0.1</v>
      </c>
      <c r="F27" s="3">
        <v>15</v>
      </c>
      <c r="G27" s="3">
        <f>Table15[[#This Row],[TRADING CAPITAL]]*Table15[[#This Row],[ACCOUNT RISK PERCENTAGE]]</f>
        <v>0</v>
      </c>
      <c r="H27" s="3">
        <f>Table15[[#This Row],[USD RISK]]/Table15[[#This Row],[PIP RISK]]</f>
        <v>0</v>
      </c>
      <c r="I27" s="3">
        <v>45</v>
      </c>
      <c r="J27" s="3">
        <f>Table15[[#This Row],[PIP EXPECTED PROFIT]]*Table15[[#This Row],[PIP VALUE]]</f>
        <v>0</v>
      </c>
      <c r="K27" s="3">
        <f>Table15[[#This Row],[PIP EXPECTED PROFIT]]/Table15[[#This Row],[PIP RISK]]</f>
        <v>3</v>
      </c>
    </row>
    <row r="28" spans="2:11" x14ac:dyDescent="0.25">
      <c r="B28" s="4">
        <v>24</v>
      </c>
      <c r="C28" s="3"/>
      <c r="D28" s="3"/>
      <c r="E28" s="2">
        <v>0.1</v>
      </c>
      <c r="F28" s="3">
        <v>15</v>
      </c>
      <c r="G28" s="3">
        <f>Table15[[#This Row],[TRADING CAPITAL]]*Table15[[#This Row],[ACCOUNT RISK PERCENTAGE]]</f>
        <v>0</v>
      </c>
      <c r="H28" s="3">
        <f>Table15[[#This Row],[USD RISK]]/Table15[[#This Row],[PIP RISK]]</f>
        <v>0</v>
      </c>
      <c r="I28" s="3">
        <v>45</v>
      </c>
      <c r="J28" s="3">
        <f>Table15[[#This Row],[PIP EXPECTED PROFIT]]*Table15[[#This Row],[PIP VALUE]]</f>
        <v>0</v>
      </c>
      <c r="K28" s="3">
        <f>Table15[[#This Row],[PIP EXPECTED PROFIT]]/Table15[[#This Row],[PIP RISK]]</f>
        <v>3</v>
      </c>
    </row>
    <row r="29" spans="2:11" x14ac:dyDescent="0.25">
      <c r="B29" s="4">
        <v>25</v>
      </c>
      <c r="C29" s="3"/>
      <c r="D29" s="3"/>
      <c r="E29" s="2">
        <v>0.1</v>
      </c>
      <c r="F29" s="3">
        <v>15</v>
      </c>
      <c r="G29" s="3">
        <f>Table15[[#This Row],[TRADING CAPITAL]]*Table15[[#This Row],[ACCOUNT RISK PERCENTAGE]]</f>
        <v>0</v>
      </c>
      <c r="H29" s="3">
        <f>Table15[[#This Row],[USD RISK]]/Table15[[#This Row],[PIP RISK]]</f>
        <v>0</v>
      </c>
      <c r="I29" s="3">
        <v>45</v>
      </c>
      <c r="J29" s="3">
        <f>Table15[[#This Row],[PIP EXPECTED PROFIT]]*Table15[[#This Row],[PIP VALUE]]</f>
        <v>0</v>
      </c>
      <c r="K29" s="3">
        <f>Table15[[#This Row],[PIP EXPECTED PROFIT]]/Table15[[#This Row],[PIP RISK]]</f>
        <v>3</v>
      </c>
    </row>
    <row r="30" spans="2:11" x14ac:dyDescent="0.25">
      <c r="B30" s="4">
        <v>26</v>
      </c>
      <c r="C30" s="3"/>
      <c r="D30" s="3"/>
      <c r="E30" s="2">
        <v>0.1</v>
      </c>
      <c r="F30" s="3">
        <v>15</v>
      </c>
      <c r="G30" s="3">
        <f>Table15[[#This Row],[TRADING CAPITAL]]*Table15[[#This Row],[ACCOUNT RISK PERCENTAGE]]</f>
        <v>0</v>
      </c>
      <c r="H30" s="3">
        <f>Table15[[#This Row],[USD RISK]]/Table15[[#This Row],[PIP RISK]]</f>
        <v>0</v>
      </c>
      <c r="I30" s="3">
        <v>45</v>
      </c>
      <c r="J30" s="3">
        <f>Table15[[#This Row],[PIP EXPECTED PROFIT]]*Table15[[#This Row],[PIP VALUE]]</f>
        <v>0</v>
      </c>
      <c r="K30" s="3">
        <f>Table15[[#This Row],[PIP EXPECTED PROFIT]]/Table15[[#This Row],[PIP RISK]]</f>
        <v>3</v>
      </c>
    </row>
    <row r="31" spans="2:11" x14ac:dyDescent="0.25">
      <c r="B31" s="4">
        <v>27</v>
      </c>
      <c r="C31" s="3"/>
      <c r="D31" s="3"/>
      <c r="E31" s="2">
        <v>0.1</v>
      </c>
      <c r="F31" s="3">
        <v>15</v>
      </c>
      <c r="G31" s="3">
        <f>Table15[[#This Row],[TRADING CAPITAL]]*Table15[[#This Row],[ACCOUNT RISK PERCENTAGE]]</f>
        <v>0</v>
      </c>
      <c r="H31" s="3">
        <f>Table15[[#This Row],[USD RISK]]/Table15[[#This Row],[PIP RISK]]</f>
        <v>0</v>
      </c>
      <c r="I31" s="3">
        <v>45</v>
      </c>
      <c r="J31" s="3">
        <f>Table15[[#This Row],[PIP EXPECTED PROFIT]]*Table15[[#This Row],[PIP VALUE]]</f>
        <v>0</v>
      </c>
      <c r="K31" s="3">
        <f>Table15[[#This Row],[PIP EXPECTED PROFIT]]/Table15[[#This Row],[PIP RISK]]</f>
        <v>3</v>
      </c>
    </row>
    <row r="32" spans="2:11" x14ac:dyDescent="0.25">
      <c r="B32" s="4">
        <v>28</v>
      </c>
      <c r="C32" s="3"/>
      <c r="D32" s="3"/>
      <c r="E32" s="2">
        <v>0.1</v>
      </c>
      <c r="F32" s="3">
        <v>15</v>
      </c>
      <c r="G32" s="3">
        <f>Table15[[#This Row],[TRADING CAPITAL]]*Table15[[#This Row],[ACCOUNT RISK PERCENTAGE]]</f>
        <v>0</v>
      </c>
      <c r="H32" s="3">
        <f>Table15[[#This Row],[USD RISK]]/Table15[[#This Row],[PIP RISK]]</f>
        <v>0</v>
      </c>
      <c r="I32" s="3">
        <v>45</v>
      </c>
      <c r="J32" s="3">
        <f>Table15[[#This Row],[PIP EXPECTED PROFIT]]*Table15[[#This Row],[PIP VALUE]]</f>
        <v>0</v>
      </c>
      <c r="K32" s="3">
        <f>Table15[[#This Row],[PIP EXPECTED PROFIT]]/Table15[[#This Row],[PIP RISK]]</f>
        <v>3</v>
      </c>
    </row>
    <row r="33" spans="2:11" x14ac:dyDescent="0.25">
      <c r="B33" s="4">
        <v>29</v>
      </c>
      <c r="C33" s="3"/>
      <c r="D33" s="3"/>
      <c r="E33" s="2">
        <v>0.1</v>
      </c>
      <c r="F33" s="3">
        <v>15</v>
      </c>
      <c r="G33" s="3">
        <f>Table15[[#This Row],[TRADING CAPITAL]]*Table15[[#This Row],[ACCOUNT RISK PERCENTAGE]]</f>
        <v>0</v>
      </c>
      <c r="H33" s="3">
        <f>Table15[[#This Row],[USD RISK]]/Table15[[#This Row],[PIP RISK]]</f>
        <v>0</v>
      </c>
      <c r="I33" s="3">
        <v>45</v>
      </c>
      <c r="J33" s="3">
        <f>Table15[[#This Row],[PIP EXPECTED PROFIT]]*Table15[[#This Row],[PIP VALUE]]</f>
        <v>0</v>
      </c>
      <c r="K33" s="3">
        <f>Table15[[#This Row],[PIP EXPECTED PROFIT]]/Table15[[#This Row],[PIP RISK]]</f>
        <v>3</v>
      </c>
    </row>
    <row r="34" spans="2:11" x14ac:dyDescent="0.25">
      <c r="B34" s="4">
        <v>30</v>
      </c>
      <c r="C34" s="3"/>
      <c r="D34" s="3"/>
      <c r="E34" s="2">
        <v>0.1</v>
      </c>
      <c r="F34" s="3">
        <v>15</v>
      </c>
      <c r="G34" s="3">
        <f>Table15[[#This Row],[TRADING CAPITAL]]*Table15[[#This Row],[ACCOUNT RISK PERCENTAGE]]</f>
        <v>0</v>
      </c>
      <c r="H34" s="3">
        <f>Table15[[#This Row],[USD RISK]]/Table15[[#This Row],[PIP RISK]]</f>
        <v>0</v>
      </c>
      <c r="I34" s="3">
        <v>45</v>
      </c>
      <c r="J34" s="3">
        <f>Table15[[#This Row],[PIP EXPECTED PROFIT]]*Table15[[#This Row],[PIP VALUE]]</f>
        <v>0</v>
      </c>
      <c r="K34" s="3">
        <f>Table15[[#This Row],[PIP EXPECTED PROFIT]]/Table15[[#This Row],[PIP RISK]]</f>
        <v>3</v>
      </c>
    </row>
  </sheetData>
  <conditionalFormatting sqref="C6">
    <cfRule type="cellIs" dxfId="0" priority="1" operator="greaterThan">
      <formula>$D$5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C13FA-2689-4E03-847D-D8C059BA450B}">
  <dimension ref="C3:K33"/>
  <sheetViews>
    <sheetView topLeftCell="B1" workbookViewId="0">
      <selection activeCell="L27" sqref="L27"/>
    </sheetView>
  </sheetViews>
  <sheetFormatPr defaultRowHeight="15" x14ac:dyDescent="0.25"/>
  <cols>
    <col min="4" max="5" width="25.7109375" customWidth="1"/>
    <col min="6" max="8" width="15.7109375" customWidth="1"/>
    <col min="9" max="9" width="21.85546875" customWidth="1"/>
    <col min="10" max="10" width="22.7109375" customWidth="1"/>
    <col min="11" max="11" width="15.7109375" customWidth="1"/>
  </cols>
  <sheetData>
    <row r="3" spans="3:11" ht="30" x14ac:dyDescent="0.25">
      <c r="C3" s="1" t="s">
        <v>8</v>
      </c>
      <c r="D3" s="1" t="s">
        <v>0</v>
      </c>
      <c r="E3" s="1" t="s">
        <v>7</v>
      </c>
      <c r="F3" s="1" t="s">
        <v>2</v>
      </c>
      <c r="G3" s="1" t="s">
        <v>1</v>
      </c>
      <c r="H3" s="1" t="s">
        <v>3</v>
      </c>
      <c r="I3" s="1" t="s">
        <v>5</v>
      </c>
      <c r="J3" s="1" t="s">
        <v>4</v>
      </c>
      <c r="K3" s="1" t="s">
        <v>6</v>
      </c>
    </row>
    <row r="4" spans="3:11" x14ac:dyDescent="0.25">
      <c r="C4" s="4">
        <v>1</v>
      </c>
      <c r="D4" s="3">
        <v>30</v>
      </c>
      <c r="E4" s="2">
        <v>0.1</v>
      </c>
      <c r="F4" s="3">
        <v>15</v>
      </c>
      <c r="G4" s="3">
        <f>Table1[[#This Row],[TRADING CAPITAL]]*Table1[[#This Row],[ACCOUNT RISK PERCENTAGE]]</f>
        <v>3</v>
      </c>
      <c r="H4" s="3">
        <f>Table1[[#This Row],[USD RISK]]/Table1[[#This Row],[PIP RISK]]</f>
        <v>0.2</v>
      </c>
      <c r="I4" s="3">
        <v>45</v>
      </c>
      <c r="J4" s="3">
        <f>Table1[[#This Row],[PIP EXPECTED PROFIT]]*Table1[[#This Row],[PIP VALUE]]</f>
        <v>9</v>
      </c>
      <c r="K4" s="3">
        <f>Table1[[#This Row],[PIP EXPECTED PROFIT]]/Table1[[#This Row],[PIP RISK]]</f>
        <v>3</v>
      </c>
    </row>
    <row r="5" spans="3:11" x14ac:dyDescent="0.25">
      <c r="C5" s="4">
        <v>2</v>
      </c>
      <c r="D5" s="3">
        <f>D4+J4</f>
        <v>39</v>
      </c>
      <c r="E5" s="2">
        <v>0.1</v>
      </c>
      <c r="F5" s="3">
        <v>15</v>
      </c>
      <c r="G5" s="3">
        <f>Table1[[#This Row],[TRADING CAPITAL]]*Table1[[#This Row],[ACCOUNT RISK PERCENTAGE]]</f>
        <v>3.9000000000000004</v>
      </c>
      <c r="H5" s="3">
        <f>Table1[[#This Row],[USD RISK]]/Table1[[#This Row],[PIP RISK]]</f>
        <v>0.26</v>
      </c>
      <c r="I5" s="3">
        <v>45</v>
      </c>
      <c r="J5" s="3">
        <f>Table1[[#This Row],[PIP EXPECTED PROFIT]]*Table1[[#This Row],[PIP VALUE]]</f>
        <v>11.700000000000001</v>
      </c>
      <c r="K5" s="3">
        <f>Table1[[#This Row],[PIP EXPECTED PROFIT]]/Table1[[#This Row],[PIP RISK]]</f>
        <v>3</v>
      </c>
    </row>
    <row r="6" spans="3:11" x14ac:dyDescent="0.25">
      <c r="C6" s="4">
        <v>3</v>
      </c>
      <c r="D6" s="3">
        <f t="shared" ref="D6:D16" si="0">D5+J5</f>
        <v>50.7</v>
      </c>
      <c r="E6" s="2">
        <v>0.1</v>
      </c>
      <c r="F6" s="3">
        <v>15</v>
      </c>
      <c r="G6" s="3">
        <f>Table1[[#This Row],[TRADING CAPITAL]]*Table1[[#This Row],[ACCOUNT RISK PERCENTAGE]]</f>
        <v>5.07</v>
      </c>
      <c r="H6" s="3">
        <f>Table1[[#This Row],[USD RISK]]/Table1[[#This Row],[PIP RISK]]</f>
        <v>0.33800000000000002</v>
      </c>
      <c r="I6" s="3">
        <v>45</v>
      </c>
      <c r="J6" s="3">
        <f>Table1[[#This Row],[PIP EXPECTED PROFIT]]*Table1[[#This Row],[PIP VALUE]]</f>
        <v>15.21</v>
      </c>
      <c r="K6" s="3">
        <f>Table1[[#This Row],[PIP EXPECTED PROFIT]]/Table1[[#This Row],[PIP RISK]]</f>
        <v>3</v>
      </c>
    </row>
    <row r="7" spans="3:11" x14ac:dyDescent="0.25">
      <c r="C7" s="4">
        <v>4</v>
      </c>
      <c r="D7" s="3">
        <f t="shared" si="0"/>
        <v>65.91</v>
      </c>
      <c r="E7" s="2">
        <v>0.1</v>
      </c>
      <c r="F7" s="3">
        <v>15</v>
      </c>
      <c r="G7" s="3">
        <f>Table1[[#This Row],[TRADING CAPITAL]]*Table1[[#This Row],[ACCOUNT RISK PERCENTAGE]]</f>
        <v>6.5910000000000002</v>
      </c>
      <c r="H7" s="3">
        <f>Table1[[#This Row],[USD RISK]]/Table1[[#This Row],[PIP RISK]]</f>
        <v>0.43940000000000001</v>
      </c>
      <c r="I7" s="3">
        <v>45</v>
      </c>
      <c r="J7" s="3">
        <f>Table1[[#This Row],[PIP EXPECTED PROFIT]]*Table1[[#This Row],[PIP VALUE]]</f>
        <v>19.773</v>
      </c>
      <c r="K7" s="3">
        <f>Table1[[#This Row],[PIP EXPECTED PROFIT]]/Table1[[#This Row],[PIP RISK]]</f>
        <v>3</v>
      </c>
    </row>
    <row r="8" spans="3:11" x14ac:dyDescent="0.25">
      <c r="C8" s="4">
        <v>5</v>
      </c>
      <c r="D8" s="3">
        <f t="shared" si="0"/>
        <v>85.682999999999993</v>
      </c>
      <c r="E8" s="2">
        <v>0.1</v>
      </c>
      <c r="F8" s="3">
        <v>15</v>
      </c>
      <c r="G8" s="3">
        <f>Table1[[#This Row],[TRADING CAPITAL]]*Table1[[#This Row],[ACCOUNT RISK PERCENTAGE]]</f>
        <v>8.5682999999999989</v>
      </c>
      <c r="H8" s="3">
        <f>Table1[[#This Row],[USD RISK]]/Table1[[#This Row],[PIP RISK]]</f>
        <v>0.57121999999999995</v>
      </c>
      <c r="I8" s="3">
        <v>45</v>
      </c>
      <c r="J8" s="3">
        <f>Table1[[#This Row],[PIP EXPECTED PROFIT]]*Table1[[#This Row],[PIP VALUE]]</f>
        <v>25.704899999999999</v>
      </c>
      <c r="K8" s="3">
        <f>Table1[[#This Row],[PIP EXPECTED PROFIT]]/Table1[[#This Row],[PIP RISK]]</f>
        <v>3</v>
      </c>
    </row>
    <row r="9" spans="3:11" x14ac:dyDescent="0.25">
      <c r="C9" s="4">
        <v>6</v>
      </c>
      <c r="D9" s="3">
        <f t="shared" si="0"/>
        <v>111.38789999999999</v>
      </c>
      <c r="E9" s="2">
        <v>0.1</v>
      </c>
      <c r="F9" s="3">
        <v>15</v>
      </c>
      <c r="G9" s="3">
        <f>Table1[[#This Row],[TRADING CAPITAL]]*Table1[[#This Row],[ACCOUNT RISK PERCENTAGE]]</f>
        <v>11.13879</v>
      </c>
      <c r="H9" s="3">
        <f>Table1[[#This Row],[USD RISK]]/Table1[[#This Row],[PIP RISK]]</f>
        <v>0.74258599999999997</v>
      </c>
      <c r="I9" s="3">
        <v>45</v>
      </c>
      <c r="J9" s="3">
        <f>Table1[[#This Row],[PIP EXPECTED PROFIT]]*Table1[[#This Row],[PIP VALUE]]</f>
        <v>33.416370000000001</v>
      </c>
      <c r="K9" s="3">
        <f>Table1[[#This Row],[PIP EXPECTED PROFIT]]/Table1[[#This Row],[PIP RISK]]</f>
        <v>3</v>
      </c>
    </row>
    <row r="10" spans="3:11" x14ac:dyDescent="0.25">
      <c r="C10" s="4">
        <v>7</v>
      </c>
      <c r="D10" s="3">
        <f t="shared" si="0"/>
        <v>144.80426999999997</v>
      </c>
      <c r="E10" s="2">
        <v>0.1</v>
      </c>
      <c r="F10" s="3">
        <v>15</v>
      </c>
      <c r="G10" s="3">
        <f>Table1[[#This Row],[TRADING CAPITAL]]*Table1[[#This Row],[ACCOUNT RISK PERCENTAGE]]</f>
        <v>14.480426999999999</v>
      </c>
      <c r="H10" s="3">
        <f>Table1[[#This Row],[USD RISK]]/Table1[[#This Row],[PIP RISK]]</f>
        <v>0.96536179999999994</v>
      </c>
      <c r="I10" s="3">
        <v>45</v>
      </c>
      <c r="J10" s="3">
        <f>Table1[[#This Row],[PIP EXPECTED PROFIT]]*Table1[[#This Row],[PIP VALUE]]</f>
        <v>43.441280999999996</v>
      </c>
      <c r="K10" s="3">
        <f>Table1[[#This Row],[PIP EXPECTED PROFIT]]/Table1[[#This Row],[PIP RISK]]</f>
        <v>3</v>
      </c>
    </row>
    <row r="11" spans="3:11" x14ac:dyDescent="0.25">
      <c r="C11" s="4">
        <v>8</v>
      </c>
      <c r="D11" s="3">
        <f t="shared" si="0"/>
        <v>188.24555099999998</v>
      </c>
      <c r="E11" s="2">
        <v>0.1</v>
      </c>
      <c r="F11" s="3">
        <v>15</v>
      </c>
      <c r="G11" s="3">
        <f>Table1[[#This Row],[TRADING CAPITAL]]*Table1[[#This Row],[ACCOUNT RISK PERCENTAGE]]</f>
        <v>18.824555099999998</v>
      </c>
      <c r="H11" s="3">
        <f>Table1[[#This Row],[USD RISK]]/Table1[[#This Row],[PIP RISK]]</f>
        <v>1.2549703399999999</v>
      </c>
      <c r="I11" s="3">
        <v>45</v>
      </c>
      <c r="J11" s="3">
        <f>Table1[[#This Row],[PIP EXPECTED PROFIT]]*Table1[[#This Row],[PIP VALUE]]</f>
        <v>56.473665299999993</v>
      </c>
      <c r="K11" s="3">
        <f>Table1[[#This Row],[PIP EXPECTED PROFIT]]/Table1[[#This Row],[PIP RISK]]</f>
        <v>3</v>
      </c>
    </row>
    <row r="12" spans="3:11" x14ac:dyDescent="0.25">
      <c r="C12" s="4">
        <v>9</v>
      </c>
      <c r="D12" s="3">
        <f t="shared" si="0"/>
        <v>244.71921629999997</v>
      </c>
      <c r="E12" s="2">
        <v>0.1</v>
      </c>
      <c r="F12" s="3">
        <v>15</v>
      </c>
      <c r="G12" s="3">
        <f>Table1[[#This Row],[TRADING CAPITAL]]*Table1[[#This Row],[ACCOUNT RISK PERCENTAGE]]</f>
        <v>24.471921629999997</v>
      </c>
      <c r="H12" s="3">
        <f>Table1[[#This Row],[USD RISK]]/Table1[[#This Row],[PIP RISK]]</f>
        <v>1.6314614419999998</v>
      </c>
      <c r="I12" s="3">
        <v>45</v>
      </c>
      <c r="J12" s="3">
        <f>Table1[[#This Row],[PIP EXPECTED PROFIT]]*Table1[[#This Row],[PIP VALUE]]</f>
        <v>73.415764889999991</v>
      </c>
      <c r="K12" s="3">
        <f>Table1[[#This Row],[PIP EXPECTED PROFIT]]/Table1[[#This Row],[PIP RISK]]</f>
        <v>3</v>
      </c>
    </row>
    <row r="13" spans="3:11" x14ac:dyDescent="0.25">
      <c r="C13" s="4">
        <v>10</v>
      </c>
      <c r="D13" s="3">
        <f t="shared" si="0"/>
        <v>318.13498118999996</v>
      </c>
      <c r="E13" s="2">
        <v>0.1</v>
      </c>
      <c r="F13" s="3">
        <v>15</v>
      </c>
      <c r="G13" s="3">
        <f>Table1[[#This Row],[TRADING CAPITAL]]*Table1[[#This Row],[ACCOUNT RISK PERCENTAGE]]</f>
        <v>31.813498118999998</v>
      </c>
      <c r="H13" s="3">
        <f>Table1[[#This Row],[USD RISK]]/Table1[[#This Row],[PIP RISK]]</f>
        <v>2.1208998746000001</v>
      </c>
      <c r="I13" s="3">
        <v>45</v>
      </c>
      <c r="J13" s="3">
        <f>Table1[[#This Row],[PIP EXPECTED PROFIT]]*Table1[[#This Row],[PIP VALUE]]</f>
        <v>95.440494357000006</v>
      </c>
      <c r="K13" s="3">
        <f>Table1[[#This Row],[PIP EXPECTED PROFIT]]/Table1[[#This Row],[PIP RISK]]</f>
        <v>3</v>
      </c>
    </row>
    <row r="14" spans="3:11" x14ac:dyDescent="0.25">
      <c r="C14" s="4">
        <v>11</v>
      </c>
      <c r="D14" s="3">
        <f t="shared" si="0"/>
        <v>413.575475547</v>
      </c>
      <c r="E14" s="2">
        <v>0.1</v>
      </c>
      <c r="F14" s="3">
        <v>15</v>
      </c>
      <c r="G14" s="3">
        <f>Table1[[#This Row],[TRADING CAPITAL]]*Table1[[#This Row],[ACCOUNT RISK PERCENTAGE]]</f>
        <v>41.357547554700005</v>
      </c>
      <c r="H14" s="3">
        <f>Table1[[#This Row],[USD RISK]]/Table1[[#This Row],[PIP RISK]]</f>
        <v>2.7571698369800002</v>
      </c>
      <c r="I14" s="3">
        <v>45</v>
      </c>
      <c r="J14" s="3">
        <f>Table1[[#This Row],[PIP EXPECTED PROFIT]]*Table1[[#This Row],[PIP VALUE]]</f>
        <v>124.0726426641</v>
      </c>
      <c r="K14" s="3">
        <f>Table1[[#This Row],[PIP EXPECTED PROFIT]]/Table1[[#This Row],[PIP RISK]]</f>
        <v>3</v>
      </c>
    </row>
    <row r="15" spans="3:11" x14ac:dyDescent="0.25">
      <c r="C15" s="4">
        <v>12</v>
      </c>
      <c r="D15" s="3">
        <f t="shared" si="0"/>
        <v>537.64811821110004</v>
      </c>
      <c r="E15" s="2">
        <v>0.1</v>
      </c>
      <c r="F15" s="3">
        <v>15</v>
      </c>
      <c r="G15" s="3">
        <f>Table1[[#This Row],[TRADING CAPITAL]]*Table1[[#This Row],[ACCOUNT RISK PERCENTAGE]]</f>
        <v>53.764811821110008</v>
      </c>
      <c r="H15" s="3">
        <f>Table1[[#This Row],[USD RISK]]/Table1[[#This Row],[PIP RISK]]</f>
        <v>3.5843207880740007</v>
      </c>
      <c r="I15" s="3">
        <v>45</v>
      </c>
      <c r="J15" s="3">
        <f>Table1[[#This Row],[PIP EXPECTED PROFIT]]*Table1[[#This Row],[PIP VALUE]]</f>
        <v>161.29443546333002</v>
      </c>
      <c r="K15" s="3">
        <f>Table1[[#This Row],[PIP EXPECTED PROFIT]]/Table1[[#This Row],[PIP RISK]]</f>
        <v>3</v>
      </c>
    </row>
    <row r="16" spans="3:11" x14ac:dyDescent="0.25">
      <c r="C16" s="4">
        <v>13</v>
      </c>
      <c r="D16" s="3">
        <f t="shared" si="0"/>
        <v>698.94255367443009</v>
      </c>
      <c r="E16" s="2">
        <v>0.1</v>
      </c>
      <c r="F16" s="3">
        <v>15</v>
      </c>
      <c r="G16" s="3">
        <f>Table1[[#This Row],[TRADING CAPITAL]]*Table1[[#This Row],[ACCOUNT RISK PERCENTAGE]]</f>
        <v>69.894255367443009</v>
      </c>
      <c r="H16" s="3">
        <f>Table1[[#This Row],[USD RISK]]/Table1[[#This Row],[PIP RISK]]</f>
        <v>4.6596170244962005</v>
      </c>
      <c r="I16" s="3">
        <v>45</v>
      </c>
      <c r="J16" s="3">
        <f>Table1[[#This Row],[PIP EXPECTED PROFIT]]*Table1[[#This Row],[PIP VALUE]]</f>
        <v>209.68276610232903</v>
      </c>
      <c r="K16" s="3">
        <f>Table1[[#This Row],[PIP EXPECTED PROFIT]]/Table1[[#This Row],[PIP RISK]]</f>
        <v>3</v>
      </c>
    </row>
    <row r="17" spans="3:11" x14ac:dyDescent="0.25">
      <c r="C17" s="4">
        <v>14</v>
      </c>
      <c r="D17" s="3">
        <f t="shared" ref="D17:D33" si="1">D16+J16</f>
        <v>908.62531977675917</v>
      </c>
      <c r="E17" s="2">
        <v>0.1</v>
      </c>
      <c r="F17" s="3">
        <v>15</v>
      </c>
      <c r="G17" s="3">
        <f>Table1[[#This Row],[TRADING CAPITAL]]*Table1[[#This Row],[ACCOUNT RISK PERCENTAGE]]</f>
        <v>90.862531977675928</v>
      </c>
      <c r="H17" s="3">
        <f>Table1[[#This Row],[USD RISK]]/Table1[[#This Row],[PIP RISK]]</f>
        <v>6.0575021318450615</v>
      </c>
      <c r="I17" s="3">
        <v>45</v>
      </c>
      <c r="J17" s="3">
        <f>Table1[[#This Row],[PIP EXPECTED PROFIT]]*Table1[[#This Row],[PIP VALUE]]</f>
        <v>272.58759593302779</v>
      </c>
      <c r="K17" s="3">
        <f>Table1[[#This Row],[PIP EXPECTED PROFIT]]/Table1[[#This Row],[PIP RISK]]</f>
        <v>3</v>
      </c>
    </row>
    <row r="18" spans="3:11" x14ac:dyDescent="0.25">
      <c r="C18" s="4">
        <v>15</v>
      </c>
      <c r="D18" s="3">
        <f t="shared" si="1"/>
        <v>1181.212915709787</v>
      </c>
      <c r="E18" s="2">
        <v>0.1</v>
      </c>
      <c r="F18" s="3">
        <v>15</v>
      </c>
      <c r="G18" s="3">
        <f>Table1[[#This Row],[TRADING CAPITAL]]*Table1[[#This Row],[ACCOUNT RISK PERCENTAGE]]</f>
        <v>118.12129157097871</v>
      </c>
      <c r="H18" s="3">
        <f>Table1[[#This Row],[USD RISK]]/Table1[[#This Row],[PIP RISK]]</f>
        <v>7.8747527713985805</v>
      </c>
      <c r="I18" s="3">
        <v>45</v>
      </c>
      <c r="J18" s="3">
        <f>Table1[[#This Row],[PIP EXPECTED PROFIT]]*Table1[[#This Row],[PIP VALUE]]</f>
        <v>354.36387471293614</v>
      </c>
      <c r="K18" s="3">
        <f>Table1[[#This Row],[PIP EXPECTED PROFIT]]/Table1[[#This Row],[PIP RISK]]</f>
        <v>3</v>
      </c>
    </row>
    <row r="19" spans="3:11" x14ac:dyDescent="0.25">
      <c r="C19" s="4">
        <v>16</v>
      </c>
      <c r="D19" s="3">
        <f t="shared" si="1"/>
        <v>1535.5767904227232</v>
      </c>
      <c r="E19" s="2">
        <v>0.1</v>
      </c>
      <c r="F19" s="3">
        <v>15</v>
      </c>
      <c r="G19" s="3">
        <f>Table1[[#This Row],[TRADING CAPITAL]]*Table1[[#This Row],[ACCOUNT RISK PERCENTAGE]]</f>
        <v>153.55767904227233</v>
      </c>
      <c r="H19" s="3">
        <f>Table1[[#This Row],[USD RISK]]/Table1[[#This Row],[PIP RISK]]</f>
        <v>10.237178602818155</v>
      </c>
      <c r="I19" s="3">
        <v>45</v>
      </c>
      <c r="J19" s="3">
        <f>Table1[[#This Row],[PIP EXPECTED PROFIT]]*Table1[[#This Row],[PIP VALUE]]</f>
        <v>460.67303712681695</v>
      </c>
      <c r="K19" s="3">
        <f>Table1[[#This Row],[PIP EXPECTED PROFIT]]/Table1[[#This Row],[PIP RISK]]</f>
        <v>3</v>
      </c>
    </row>
    <row r="20" spans="3:11" x14ac:dyDescent="0.25">
      <c r="C20" s="4">
        <v>17</v>
      </c>
      <c r="D20" s="3">
        <f t="shared" si="1"/>
        <v>1996.2498275495402</v>
      </c>
      <c r="E20" s="2">
        <v>0.1</v>
      </c>
      <c r="F20" s="3">
        <v>15</v>
      </c>
      <c r="G20" s="3">
        <f>Table1[[#This Row],[TRADING CAPITAL]]*Table1[[#This Row],[ACCOUNT RISK PERCENTAGE]]</f>
        <v>199.62498275495403</v>
      </c>
      <c r="H20" s="3">
        <f>Table1[[#This Row],[USD RISK]]/Table1[[#This Row],[PIP RISK]]</f>
        <v>13.308332183663602</v>
      </c>
      <c r="I20" s="3">
        <v>45</v>
      </c>
      <c r="J20" s="3">
        <f>Table1[[#This Row],[PIP EXPECTED PROFIT]]*Table1[[#This Row],[PIP VALUE]]</f>
        <v>598.87494826486204</v>
      </c>
      <c r="K20" s="3">
        <f>Table1[[#This Row],[PIP EXPECTED PROFIT]]/Table1[[#This Row],[PIP RISK]]</f>
        <v>3</v>
      </c>
    </row>
    <row r="21" spans="3:11" x14ac:dyDescent="0.25">
      <c r="C21" s="4">
        <v>18</v>
      </c>
      <c r="D21" s="3">
        <f t="shared" si="1"/>
        <v>2595.1247758144023</v>
      </c>
      <c r="E21" s="2">
        <v>0.1</v>
      </c>
      <c r="F21" s="3">
        <v>15</v>
      </c>
      <c r="G21" s="3">
        <f>Table1[[#This Row],[TRADING CAPITAL]]*Table1[[#This Row],[ACCOUNT RISK PERCENTAGE]]</f>
        <v>259.51247758144024</v>
      </c>
      <c r="H21" s="3">
        <f>Table1[[#This Row],[USD RISK]]/Table1[[#This Row],[PIP RISK]]</f>
        <v>17.300831838762683</v>
      </c>
      <c r="I21" s="3">
        <v>45</v>
      </c>
      <c r="J21" s="3">
        <f>Table1[[#This Row],[PIP EXPECTED PROFIT]]*Table1[[#This Row],[PIP VALUE]]</f>
        <v>778.53743274432077</v>
      </c>
      <c r="K21" s="3">
        <f>Table1[[#This Row],[PIP EXPECTED PROFIT]]/Table1[[#This Row],[PIP RISK]]</f>
        <v>3</v>
      </c>
    </row>
    <row r="22" spans="3:11" x14ac:dyDescent="0.25">
      <c r="C22" s="4">
        <v>19</v>
      </c>
      <c r="D22" s="3">
        <f t="shared" si="1"/>
        <v>3373.6622085587233</v>
      </c>
      <c r="E22" s="2">
        <v>0.1</v>
      </c>
      <c r="F22" s="3">
        <v>15</v>
      </c>
      <c r="G22" s="3">
        <f>Table1[[#This Row],[TRADING CAPITAL]]*Table1[[#This Row],[ACCOUNT RISK PERCENTAGE]]</f>
        <v>337.36622085587237</v>
      </c>
      <c r="H22" s="3">
        <f>Table1[[#This Row],[USD RISK]]/Table1[[#This Row],[PIP RISK]]</f>
        <v>22.491081390391493</v>
      </c>
      <c r="I22" s="3">
        <v>45</v>
      </c>
      <c r="J22" s="3">
        <f>Table1[[#This Row],[PIP EXPECTED PROFIT]]*Table1[[#This Row],[PIP VALUE]]</f>
        <v>1012.0986625676172</v>
      </c>
      <c r="K22" s="3">
        <f>Table1[[#This Row],[PIP EXPECTED PROFIT]]/Table1[[#This Row],[PIP RISK]]</f>
        <v>3</v>
      </c>
    </row>
    <row r="23" spans="3:11" x14ac:dyDescent="0.25">
      <c r="C23" s="4">
        <v>20</v>
      </c>
      <c r="D23" s="3">
        <f t="shared" si="1"/>
        <v>4385.7608711263401</v>
      </c>
      <c r="E23" s="2">
        <v>0.1</v>
      </c>
      <c r="F23" s="3">
        <v>15</v>
      </c>
      <c r="G23" s="3">
        <f>Table1[[#This Row],[TRADING CAPITAL]]*Table1[[#This Row],[ACCOUNT RISK PERCENTAGE]]</f>
        <v>438.57608711263401</v>
      </c>
      <c r="H23" s="3">
        <f>Table1[[#This Row],[USD RISK]]/Table1[[#This Row],[PIP RISK]]</f>
        <v>29.238405807508933</v>
      </c>
      <c r="I23" s="3">
        <v>45</v>
      </c>
      <c r="J23" s="3">
        <f>Table1[[#This Row],[PIP EXPECTED PROFIT]]*Table1[[#This Row],[PIP VALUE]]</f>
        <v>1315.728261337902</v>
      </c>
      <c r="K23" s="3">
        <f>Table1[[#This Row],[PIP EXPECTED PROFIT]]/Table1[[#This Row],[PIP RISK]]</f>
        <v>3</v>
      </c>
    </row>
    <row r="24" spans="3:11" x14ac:dyDescent="0.25">
      <c r="C24" s="4">
        <v>21</v>
      </c>
      <c r="D24" s="3">
        <f t="shared" si="1"/>
        <v>5701.4891324642422</v>
      </c>
      <c r="E24" s="2">
        <v>0.1</v>
      </c>
      <c r="F24" s="3">
        <v>15</v>
      </c>
      <c r="G24" s="3">
        <f>Table1[[#This Row],[TRADING CAPITAL]]*Table1[[#This Row],[ACCOUNT RISK PERCENTAGE]]</f>
        <v>570.14891324642429</v>
      </c>
      <c r="H24" s="3">
        <f>Table1[[#This Row],[USD RISK]]/Table1[[#This Row],[PIP RISK]]</f>
        <v>38.00992754976162</v>
      </c>
      <c r="I24" s="3">
        <v>45</v>
      </c>
      <c r="J24" s="3">
        <f>Table1[[#This Row],[PIP EXPECTED PROFIT]]*Table1[[#This Row],[PIP VALUE]]</f>
        <v>1710.446739739273</v>
      </c>
      <c r="K24" s="3">
        <f>Table1[[#This Row],[PIP EXPECTED PROFIT]]/Table1[[#This Row],[PIP RISK]]</f>
        <v>3</v>
      </c>
    </row>
    <row r="25" spans="3:11" x14ac:dyDescent="0.25">
      <c r="C25" s="4">
        <v>22</v>
      </c>
      <c r="D25" s="3">
        <f t="shared" si="1"/>
        <v>7411.9358722035149</v>
      </c>
      <c r="E25" s="2">
        <v>0.1</v>
      </c>
      <c r="F25" s="3">
        <v>15</v>
      </c>
      <c r="G25" s="3">
        <f>Table1[[#This Row],[TRADING CAPITAL]]*Table1[[#This Row],[ACCOUNT RISK PERCENTAGE]]</f>
        <v>741.19358722035156</v>
      </c>
      <c r="H25" s="3">
        <f>Table1[[#This Row],[USD RISK]]/Table1[[#This Row],[PIP RISK]]</f>
        <v>49.412905814690106</v>
      </c>
      <c r="I25" s="3">
        <v>45</v>
      </c>
      <c r="J25" s="3">
        <f>Table1[[#This Row],[PIP EXPECTED PROFIT]]*Table1[[#This Row],[PIP VALUE]]</f>
        <v>2223.5807616610546</v>
      </c>
      <c r="K25" s="3">
        <f>Table1[[#This Row],[PIP EXPECTED PROFIT]]/Table1[[#This Row],[PIP RISK]]</f>
        <v>3</v>
      </c>
    </row>
    <row r="26" spans="3:11" x14ac:dyDescent="0.25">
      <c r="C26" s="4">
        <v>23</v>
      </c>
      <c r="D26" s="3">
        <f t="shared" si="1"/>
        <v>9635.5166338645686</v>
      </c>
      <c r="E26" s="2">
        <v>0.1</v>
      </c>
      <c r="F26" s="3">
        <v>15</v>
      </c>
      <c r="G26" s="3">
        <f>Table1[[#This Row],[TRADING CAPITAL]]*Table1[[#This Row],[ACCOUNT RISK PERCENTAGE]]</f>
        <v>963.55166338645688</v>
      </c>
      <c r="H26" s="3">
        <f>Table1[[#This Row],[USD RISK]]/Table1[[#This Row],[PIP RISK]]</f>
        <v>64.236777559097121</v>
      </c>
      <c r="I26" s="3">
        <v>45</v>
      </c>
      <c r="J26" s="3">
        <f>Table1[[#This Row],[PIP EXPECTED PROFIT]]*Table1[[#This Row],[PIP VALUE]]</f>
        <v>2890.6549901593703</v>
      </c>
      <c r="K26" s="3">
        <f>Table1[[#This Row],[PIP EXPECTED PROFIT]]/Table1[[#This Row],[PIP RISK]]</f>
        <v>3</v>
      </c>
    </row>
    <row r="27" spans="3:11" x14ac:dyDescent="0.25">
      <c r="C27" s="4">
        <v>24</v>
      </c>
      <c r="D27" s="3">
        <f t="shared" si="1"/>
        <v>12526.171624023938</v>
      </c>
      <c r="E27" s="2">
        <v>0.1</v>
      </c>
      <c r="F27" s="3">
        <v>15</v>
      </c>
      <c r="G27" s="3">
        <f>Table1[[#This Row],[TRADING CAPITAL]]*Table1[[#This Row],[ACCOUNT RISK PERCENTAGE]]</f>
        <v>1252.6171624023939</v>
      </c>
      <c r="H27" s="3">
        <f>Table1[[#This Row],[USD RISK]]/Table1[[#This Row],[PIP RISK]]</f>
        <v>83.507810826826258</v>
      </c>
      <c r="I27" s="3">
        <v>45</v>
      </c>
      <c r="J27" s="3">
        <f>Table1[[#This Row],[PIP EXPECTED PROFIT]]*Table1[[#This Row],[PIP VALUE]]</f>
        <v>3757.8514872071814</v>
      </c>
      <c r="K27" s="3">
        <f>Table1[[#This Row],[PIP EXPECTED PROFIT]]/Table1[[#This Row],[PIP RISK]]</f>
        <v>3</v>
      </c>
    </row>
    <row r="28" spans="3:11" x14ac:dyDescent="0.25">
      <c r="C28" s="4">
        <v>25</v>
      </c>
      <c r="D28" s="3">
        <f t="shared" si="1"/>
        <v>16284.023111231119</v>
      </c>
      <c r="E28" s="2">
        <v>0.1</v>
      </c>
      <c r="F28" s="3">
        <v>15</v>
      </c>
      <c r="G28" s="3">
        <f>Table1[[#This Row],[TRADING CAPITAL]]*Table1[[#This Row],[ACCOUNT RISK PERCENTAGE]]</f>
        <v>1628.402311123112</v>
      </c>
      <c r="H28" s="3">
        <f>Table1[[#This Row],[USD RISK]]/Table1[[#This Row],[PIP RISK]]</f>
        <v>108.56015407487413</v>
      </c>
      <c r="I28" s="3">
        <v>45</v>
      </c>
      <c r="J28" s="3">
        <f>Table1[[#This Row],[PIP EXPECTED PROFIT]]*Table1[[#This Row],[PIP VALUE]]</f>
        <v>4885.2069333693362</v>
      </c>
      <c r="K28" s="3">
        <f>Table1[[#This Row],[PIP EXPECTED PROFIT]]/Table1[[#This Row],[PIP RISK]]</f>
        <v>3</v>
      </c>
    </row>
    <row r="29" spans="3:11" x14ac:dyDescent="0.25">
      <c r="C29" s="4">
        <v>26</v>
      </c>
      <c r="D29" s="3">
        <f t="shared" si="1"/>
        <v>21169.230044600456</v>
      </c>
      <c r="E29" s="2">
        <v>0.1</v>
      </c>
      <c r="F29" s="3">
        <v>15</v>
      </c>
      <c r="G29" s="3">
        <f>Table1[[#This Row],[TRADING CAPITAL]]*Table1[[#This Row],[ACCOUNT RISK PERCENTAGE]]</f>
        <v>2116.9230044600458</v>
      </c>
      <c r="H29" s="3">
        <f>Table1[[#This Row],[USD RISK]]/Table1[[#This Row],[PIP RISK]]</f>
        <v>141.12820029733638</v>
      </c>
      <c r="I29" s="3">
        <v>45</v>
      </c>
      <c r="J29" s="3">
        <f>Table1[[#This Row],[PIP EXPECTED PROFIT]]*Table1[[#This Row],[PIP VALUE]]</f>
        <v>6350.769013380137</v>
      </c>
      <c r="K29" s="3">
        <f>Table1[[#This Row],[PIP EXPECTED PROFIT]]/Table1[[#This Row],[PIP RISK]]</f>
        <v>3</v>
      </c>
    </row>
    <row r="30" spans="3:11" x14ac:dyDescent="0.25">
      <c r="C30" s="4">
        <v>27</v>
      </c>
      <c r="D30" s="3">
        <f t="shared" si="1"/>
        <v>27519.999057980593</v>
      </c>
      <c r="E30" s="2">
        <v>0.1</v>
      </c>
      <c r="F30" s="3">
        <v>15</v>
      </c>
      <c r="G30" s="3">
        <f>Table1[[#This Row],[TRADING CAPITAL]]*Table1[[#This Row],[ACCOUNT RISK PERCENTAGE]]</f>
        <v>2751.9999057980594</v>
      </c>
      <c r="H30" s="3">
        <f>Table1[[#This Row],[USD RISK]]/Table1[[#This Row],[PIP RISK]]</f>
        <v>183.46666038653728</v>
      </c>
      <c r="I30" s="3">
        <v>45</v>
      </c>
      <c r="J30" s="3">
        <f>Table1[[#This Row],[PIP EXPECTED PROFIT]]*Table1[[#This Row],[PIP VALUE]]</f>
        <v>8255.9997173941774</v>
      </c>
      <c r="K30" s="3">
        <f>Table1[[#This Row],[PIP EXPECTED PROFIT]]/Table1[[#This Row],[PIP RISK]]</f>
        <v>3</v>
      </c>
    </row>
    <row r="31" spans="3:11" x14ac:dyDescent="0.25">
      <c r="C31" s="4">
        <v>28</v>
      </c>
      <c r="D31" s="3">
        <f t="shared" si="1"/>
        <v>35775.99877537477</v>
      </c>
      <c r="E31" s="2">
        <v>0.1</v>
      </c>
      <c r="F31" s="3">
        <v>15</v>
      </c>
      <c r="G31" s="3">
        <f>Table1[[#This Row],[TRADING CAPITAL]]*Table1[[#This Row],[ACCOUNT RISK PERCENTAGE]]</f>
        <v>3577.5998775374774</v>
      </c>
      <c r="H31" s="3">
        <f>Table1[[#This Row],[USD RISK]]/Table1[[#This Row],[PIP RISK]]</f>
        <v>238.50665850249848</v>
      </c>
      <c r="I31" s="3">
        <v>45</v>
      </c>
      <c r="J31" s="3">
        <f>Table1[[#This Row],[PIP EXPECTED PROFIT]]*Table1[[#This Row],[PIP VALUE]]</f>
        <v>10732.799632612432</v>
      </c>
      <c r="K31" s="3">
        <f>Table1[[#This Row],[PIP EXPECTED PROFIT]]/Table1[[#This Row],[PIP RISK]]</f>
        <v>3</v>
      </c>
    </row>
    <row r="32" spans="3:11" x14ac:dyDescent="0.25">
      <c r="C32" s="4">
        <v>29</v>
      </c>
      <c r="D32" s="3">
        <f t="shared" si="1"/>
        <v>46508.798407987204</v>
      </c>
      <c r="E32" s="2">
        <v>0.1</v>
      </c>
      <c r="F32" s="3">
        <v>15</v>
      </c>
      <c r="G32" s="3">
        <f>Table1[[#This Row],[TRADING CAPITAL]]*Table1[[#This Row],[ACCOUNT RISK PERCENTAGE]]</f>
        <v>4650.8798407987206</v>
      </c>
      <c r="H32" s="3">
        <f>Table1[[#This Row],[USD RISK]]/Table1[[#This Row],[PIP RISK]]</f>
        <v>310.05865605324806</v>
      </c>
      <c r="I32" s="3">
        <v>45</v>
      </c>
      <c r="J32" s="3">
        <f>Table1[[#This Row],[PIP EXPECTED PROFIT]]*Table1[[#This Row],[PIP VALUE]]</f>
        <v>13952.639522396163</v>
      </c>
      <c r="K32" s="3">
        <f>Table1[[#This Row],[PIP EXPECTED PROFIT]]/Table1[[#This Row],[PIP RISK]]</f>
        <v>3</v>
      </c>
    </row>
    <row r="33" spans="3:11" x14ac:dyDescent="0.25">
      <c r="C33" s="4">
        <v>30</v>
      </c>
      <c r="D33" s="3">
        <f t="shared" si="1"/>
        <v>60461.43793038337</v>
      </c>
      <c r="E33" s="2">
        <v>0.1</v>
      </c>
      <c r="F33" s="3">
        <v>15</v>
      </c>
      <c r="G33" s="3">
        <f>Table1[[#This Row],[TRADING CAPITAL]]*Table1[[#This Row],[ACCOUNT RISK PERCENTAGE]]</f>
        <v>6046.1437930383372</v>
      </c>
      <c r="H33" s="3">
        <f>Table1[[#This Row],[USD RISK]]/Table1[[#This Row],[PIP RISK]]</f>
        <v>403.07625286922246</v>
      </c>
      <c r="I33" s="3">
        <v>45</v>
      </c>
      <c r="J33" s="3">
        <f>Table1[[#This Row],[PIP EXPECTED PROFIT]]*Table1[[#This Row],[PIP VALUE]]</f>
        <v>18138.431379115009</v>
      </c>
      <c r="K33" s="3">
        <f>Table1[[#This Row],[PIP EXPECTED PROFIT]]/Table1[[#This Row],[PIP RISK]]</f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406F-46AE-4F8D-802E-41E0644E7273}">
  <dimension ref="B3:J13"/>
  <sheetViews>
    <sheetView workbookViewId="0">
      <selection activeCell="F18" sqref="F18"/>
    </sheetView>
  </sheetViews>
  <sheetFormatPr defaultRowHeight="15" x14ac:dyDescent="0.25"/>
  <cols>
    <col min="3" max="10" width="20.7109375" customWidth="1"/>
  </cols>
  <sheetData>
    <row r="3" spans="2:10" ht="30" x14ac:dyDescent="0.25">
      <c r="B3" s="1" t="s">
        <v>8</v>
      </c>
      <c r="C3" s="1" t="s">
        <v>0</v>
      </c>
      <c r="D3" s="1" t="s">
        <v>7</v>
      </c>
      <c r="E3" s="1" t="s">
        <v>2</v>
      </c>
      <c r="F3" s="1" t="s">
        <v>1</v>
      </c>
      <c r="G3" s="1" t="s">
        <v>3</v>
      </c>
      <c r="H3" s="1" t="s">
        <v>5</v>
      </c>
      <c r="I3" s="1" t="s">
        <v>4</v>
      </c>
      <c r="J3" s="1" t="s">
        <v>6</v>
      </c>
    </row>
    <row r="4" spans="2:10" x14ac:dyDescent="0.25">
      <c r="B4" s="4">
        <v>1</v>
      </c>
      <c r="C4" s="3">
        <v>30</v>
      </c>
      <c r="D4" s="2">
        <v>0.1</v>
      </c>
      <c r="E4" s="3">
        <v>15</v>
      </c>
      <c r="F4" s="3">
        <f>Table16[[#This Row],[TRADING CAPITAL]]*Table16[[#This Row],[ACCOUNT RISK PERCENTAGE]]</f>
        <v>3</v>
      </c>
      <c r="G4" s="3">
        <f>Table16[[#This Row],[USD RISK]]/Table16[[#This Row],[PIP RISK]]</f>
        <v>0.2</v>
      </c>
      <c r="H4" s="3">
        <v>50</v>
      </c>
      <c r="I4" s="3">
        <f>Table16[[#This Row],[PIP EXPECTED PROFIT]]*Table16[[#This Row],[PIP VALUE]]</f>
        <v>10</v>
      </c>
      <c r="J4" s="3">
        <f>Table16[[#This Row],[PIP EXPECTED PROFIT]]/Table16[[#This Row],[PIP RISK]]</f>
        <v>3.3333333333333335</v>
      </c>
    </row>
    <row r="5" spans="2:10" x14ac:dyDescent="0.25">
      <c r="B5" s="4">
        <v>2</v>
      </c>
      <c r="C5" s="3">
        <f>C4-F4</f>
        <v>27</v>
      </c>
      <c r="D5" s="2">
        <v>0.1</v>
      </c>
      <c r="E5" s="3">
        <v>15</v>
      </c>
      <c r="F5" s="3">
        <f>Table16[[#This Row],[TRADING CAPITAL]]*Table16[[#This Row],[ACCOUNT RISK PERCENTAGE]]</f>
        <v>2.7</v>
      </c>
      <c r="G5" s="3">
        <f>Table16[[#This Row],[USD RISK]]/Table16[[#This Row],[PIP RISK]]</f>
        <v>0.18000000000000002</v>
      </c>
      <c r="H5" s="3">
        <v>50</v>
      </c>
      <c r="I5" s="3">
        <f>Table16[[#This Row],[PIP EXPECTED PROFIT]]*Table16[[#This Row],[PIP VALUE]]</f>
        <v>9.0000000000000018</v>
      </c>
      <c r="J5" s="3">
        <f>Table16[[#This Row],[PIP EXPECTED PROFIT]]/Table16[[#This Row],[PIP RISK]]</f>
        <v>3.3333333333333335</v>
      </c>
    </row>
    <row r="6" spans="2:10" x14ac:dyDescent="0.25">
      <c r="B6" s="4">
        <v>3</v>
      </c>
      <c r="C6" s="3">
        <f t="shared" ref="C6:C8" si="0">C5-F5</f>
        <v>24.3</v>
      </c>
      <c r="D6" s="2">
        <v>0.1</v>
      </c>
      <c r="E6" s="3">
        <v>15</v>
      </c>
      <c r="F6" s="3">
        <f>Table16[[#This Row],[TRADING CAPITAL]]*Table16[[#This Row],[ACCOUNT RISK PERCENTAGE]]</f>
        <v>2.4300000000000002</v>
      </c>
      <c r="G6" s="3">
        <f>Table16[[#This Row],[USD RISK]]/Table16[[#This Row],[PIP RISK]]</f>
        <v>0.16200000000000001</v>
      </c>
      <c r="H6" s="3">
        <v>50</v>
      </c>
      <c r="I6" s="3">
        <f>Table16[[#This Row],[PIP EXPECTED PROFIT]]*Table16[[#This Row],[PIP VALUE]]</f>
        <v>8.1</v>
      </c>
      <c r="J6" s="3">
        <f>Table16[[#This Row],[PIP EXPECTED PROFIT]]/Table16[[#This Row],[PIP RISK]]</f>
        <v>3.3333333333333335</v>
      </c>
    </row>
    <row r="7" spans="2:10" x14ac:dyDescent="0.25">
      <c r="B7" s="4">
        <v>4</v>
      </c>
      <c r="C7" s="3">
        <f t="shared" si="0"/>
        <v>21.87</v>
      </c>
      <c r="D7" s="2">
        <v>0.1</v>
      </c>
      <c r="E7" s="3">
        <v>15</v>
      </c>
      <c r="F7" s="3">
        <f>Table16[[#This Row],[TRADING CAPITAL]]*Table16[[#This Row],[ACCOUNT RISK PERCENTAGE]]</f>
        <v>2.1870000000000003</v>
      </c>
      <c r="G7" s="3">
        <f>Table16[[#This Row],[USD RISK]]/Table16[[#This Row],[PIP RISK]]</f>
        <v>0.14580000000000001</v>
      </c>
      <c r="H7" s="3">
        <v>50</v>
      </c>
      <c r="I7" s="3">
        <f>Table16[[#This Row],[PIP EXPECTED PROFIT]]*Table16[[#This Row],[PIP VALUE]]</f>
        <v>7.2900000000000009</v>
      </c>
      <c r="J7" s="3">
        <f>Table16[[#This Row],[PIP EXPECTED PROFIT]]/Table16[[#This Row],[PIP RISK]]</f>
        <v>3.3333333333333335</v>
      </c>
    </row>
    <row r="8" spans="2:10" x14ac:dyDescent="0.25">
      <c r="B8" s="4">
        <v>5</v>
      </c>
      <c r="C8" s="3">
        <f t="shared" si="0"/>
        <v>19.683</v>
      </c>
      <c r="D8" s="2">
        <v>0.1</v>
      </c>
      <c r="E8" s="3">
        <v>15</v>
      </c>
      <c r="F8" s="3">
        <f>Table16[[#This Row],[TRADING CAPITAL]]*Table16[[#This Row],[ACCOUNT RISK PERCENTAGE]]</f>
        <v>1.9683000000000002</v>
      </c>
      <c r="G8" s="3">
        <f>Table16[[#This Row],[USD RISK]]/Table16[[#This Row],[PIP RISK]]</f>
        <v>0.13122</v>
      </c>
      <c r="H8" s="3">
        <v>50</v>
      </c>
      <c r="I8" s="3">
        <f>Table16[[#This Row],[PIP EXPECTED PROFIT]]*Table16[[#This Row],[PIP VALUE]]</f>
        <v>6.5609999999999999</v>
      </c>
      <c r="J8" s="3">
        <f>Table16[[#This Row],[PIP EXPECTED PROFIT]]/Table16[[#This Row],[PIP RISK]]</f>
        <v>3.3333333333333335</v>
      </c>
    </row>
    <row r="9" spans="2:10" x14ac:dyDescent="0.25">
      <c r="B9" s="4">
        <v>6</v>
      </c>
      <c r="C9" s="3">
        <f t="shared" ref="C9:C13" si="1">C8-F8</f>
        <v>17.714700000000001</v>
      </c>
      <c r="D9" s="2">
        <v>0.1</v>
      </c>
      <c r="E9" s="3">
        <v>15</v>
      </c>
      <c r="F9" s="3">
        <f>Table16[[#This Row],[TRADING CAPITAL]]*Table16[[#This Row],[ACCOUNT RISK PERCENTAGE]]</f>
        <v>1.7714700000000001</v>
      </c>
      <c r="G9" s="3">
        <f>Table16[[#This Row],[USD RISK]]/Table16[[#This Row],[PIP RISK]]</f>
        <v>0.11809800000000001</v>
      </c>
      <c r="H9" s="3">
        <v>50</v>
      </c>
      <c r="I9" s="3">
        <f>Table16[[#This Row],[PIP EXPECTED PROFIT]]*Table16[[#This Row],[PIP VALUE]]</f>
        <v>5.9049000000000005</v>
      </c>
      <c r="J9" s="3">
        <f>Table16[[#This Row],[PIP EXPECTED PROFIT]]/Table16[[#This Row],[PIP RISK]]</f>
        <v>3.3333333333333335</v>
      </c>
    </row>
    <row r="10" spans="2:10" x14ac:dyDescent="0.25">
      <c r="B10" s="4">
        <v>7</v>
      </c>
      <c r="C10" s="3">
        <f t="shared" si="1"/>
        <v>15.94323</v>
      </c>
      <c r="D10" s="2">
        <v>0.1</v>
      </c>
      <c r="E10" s="3">
        <v>15</v>
      </c>
      <c r="F10" s="3">
        <f>Table16[[#This Row],[TRADING CAPITAL]]*Table16[[#This Row],[ACCOUNT RISK PERCENTAGE]]</f>
        <v>1.5943230000000002</v>
      </c>
      <c r="G10" s="3">
        <f>Table16[[#This Row],[USD RISK]]/Table16[[#This Row],[PIP RISK]]</f>
        <v>0.10628820000000001</v>
      </c>
      <c r="H10" s="3">
        <v>50</v>
      </c>
      <c r="I10" s="3">
        <f>Table16[[#This Row],[PIP EXPECTED PROFIT]]*Table16[[#This Row],[PIP VALUE]]</f>
        <v>5.3144100000000005</v>
      </c>
      <c r="J10" s="3">
        <f>Table16[[#This Row],[PIP EXPECTED PROFIT]]/Table16[[#This Row],[PIP RISK]]</f>
        <v>3.3333333333333335</v>
      </c>
    </row>
    <row r="11" spans="2:10" x14ac:dyDescent="0.25">
      <c r="B11" s="4">
        <v>8</v>
      </c>
      <c r="C11" s="3">
        <f t="shared" si="1"/>
        <v>14.348907000000001</v>
      </c>
      <c r="D11" s="2">
        <v>0.1</v>
      </c>
      <c r="E11" s="3">
        <v>15</v>
      </c>
      <c r="F11" s="3">
        <f>Table16[[#This Row],[TRADING CAPITAL]]*Table16[[#This Row],[ACCOUNT RISK PERCENTAGE]]</f>
        <v>1.4348907000000002</v>
      </c>
      <c r="G11" s="3">
        <f>Table16[[#This Row],[USD RISK]]/Table16[[#This Row],[PIP RISK]]</f>
        <v>9.5659380000000016E-2</v>
      </c>
      <c r="H11" s="3">
        <v>50</v>
      </c>
      <c r="I11" s="3">
        <f>Table16[[#This Row],[PIP EXPECTED PROFIT]]*Table16[[#This Row],[PIP VALUE]]</f>
        <v>4.7829690000000005</v>
      </c>
      <c r="J11" s="3">
        <f>Table16[[#This Row],[PIP EXPECTED PROFIT]]/Table16[[#This Row],[PIP RISK]]</f>
        <v>3.3333333333333335</v>
      </c>
    </row>
    <row r="12" spans="2:10" x14ac:dyDescent="0.25">
      <c r="B12" s="4">
        <v>9</v>
      </c>
      <c r="C12" s="3">
        <f t="shared" si="1"/>
        <v>12.9140163</v>
      </c>
      <c r="D12" s="2">
        <v>0.1</v>
      </c>
      <c r="E12" s="3">
        <v>15</v>
      </c>
      <c r="F12" s="3">
        <f>Table16[[#This Row],[TRADING CAPITAL]]*Table16[[#This Row],[ACCOUNT RISK PERCENTAGE]]</f>
        <v>1.2914016300000002</v>
      </c>
      <c r="G12" s="3">
        <f>Table16[[#This Row],[USD RISK]]/Table16[[#This Row],[PIP RISK]]</f>
        <v>8.6093442000000006E-2</v>
      </c>
      <c r="H12" s="3">
        <v>50</v>
      </c>
      <c r="I12" s="3">
        <f>Table16[[#This Row],[PIP EXPECTED PROFIT]]*Table16[[#This Row],[PIP VALUE]]</f>
        <v>4.3046721000000003</v>
      </c>
      <c r="J12" s="3">
        <f>Table16[[#This Row],[PIP EXPECTED PROFIT]]/Table16[[#This Row],[PIP RISK]]</f>
        <v>3.3333333333333335</v>
      </c>
    </row>
    <row r="13" spans="2:10" x14ac:dyDescent="0.25">
      <c r="B13" s="4">
        <v>10</v>
      </c>
      <c r="C13" s="3">
        <f t="shared" si="1"/>
        <v>11.622614670000001</v>
      </c>
      <c r="D13" s="2">
        <v>0.1</v>
      </c>
      <c r="E13" s="3">
        <v>15</v>
      </c>
      <c r="F13" s="3">
        <f>Table16[[#This Row],[TRADING CAPITAL]]*Table16[[#This Row],[ACCOUNT RISK PERCENTAGE]]</f>
        <v>1.1622614670000002</v>
      </c>
      <c r="G13" s="3">
        <f>Table16[[#This Row],[USD RISK]]/Table16[[#This Row],[PIP RISK]]</f>
        <v>7.7484097800000012E-2</v>
      </c>
      <c r="H13" s="3">
        <v>50</v>
      </c>
      <c r="I13" s="3">
        <f>Table16[[#This Row],[PIP EXPECTED PROFIT]]*Table16[[#This Row],[PIP VALUE]]</f>
        <v>3.8742048900000006</v>
      </c>
      <c r="J13" s="3">
        <f>Table16[[#This Row],[PIP EXPECTED PROFIT]]/Table16[[#This Row],[PIP RISK]]</f>
        <v>3.3333333333333335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 DIARY</vt:lpstr>
      <vt:lpstr>GOOD</vt:lpstr>
      <vt:lpstr>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Rueda</dc:creator>
  <cp:lastModifiedBy>Diego Rueda</cp:lastModifiedBy>
  <dcterms:created xsi:type="dcterms:W3CDTF">2020-01-25T03:08:51Z</dcterms:created>
  <dcterms:modified xsi:type="dcterms:W3CDTF">2020-01-25T04:25:50Z</dcterms:modified>
</cp:coreProperties>
</file>