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2c5b0d1fa20ed2/Desktop/_Data Analytics Projects/Module 1 Excel/Kickstarter to upload to GITHUB/"/>
    </mc:Choice>
  </mc:AlternateContent>
  <xr:revisionPtr revIDLastSave="33" documentId="8_{7A854FE4-935A-49B5-9F0D-E5BD6259303F}" xr6:coauthVersionLast="47" xr6:coauthVersionMax="47" xr10:uidLastSave="{3C863D00-FDA5-4ECD-A05F-719B22B6B9A9}"/>
  <bookViews>
    <workbookView xWindow="-108" yWindow="-108" windowWidth="23256" windowHeight="12576" tabRatio="810" firstSheet="1" activeTab="11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1.5 Skill Drill" sheetId="7" r:id="rId6"/>
    <sheet name="Successful US Kickstarters" sheetId="8" r:id="rId7"/>
    <sheet name="Failed US Kickstarters" sheetId="9" r:id="rId8"/>
    <sheet name="Descriptive Statistics" sheetId="10" r:id="rId9"/>
    <sheet name="Chart1" sheetId="18" r:id="rId10"/>
    <sheet name="Theater Outcomes by Launch Date" sheetId="13" r:id="rId11"/>
    <sheet name="Outcomes Based on Goals" sheetId="14" r:id="rId12"/>
    <sheet name="Sheet3" sheetId="15" r:id="rId13"/>
  </sheets>
  <externalReferences>
    <externalReference r:id="rId14"/>
  </externalReferences>
  <definedNames>
    <definedName name="_xlnm._FilterDatabase" localSheetId="4" hidden="1">'Edinburgh Research'!$A$1:$B$4115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4" l="1"/>
  <c r="C14" i="14"/>
  <c r="B14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E10" i="14" s="1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C28" i="10"/>
  <c r="C27" i="10"/>
  <c r="C26" i="10"/>
  <c r="B28" i="10"/>
  <c r="B27" i="10"/>
  <c r="B26" i="10"/>
  <c r="C21" i="10"/>
  <c r="B21" i="10"/>
  <c r="C20" i="10"/>
  <c r="C19" i="10"/>
  <c r="B20" i="10"/>
  <c r="B19" i="10"/>
  <c r="C14" i="10"/>
  <c r="B14" i="10"/>
  <c r="C7" i="10"/>
  <c r="B7" i="10"/>
  <c r="C13" i="10"/>
  <c r="C12" i="10"/>
  <c r="B13" i="10"/>
  <c r="B12" i="10"/>
  <c r="C6" i="10"/>
  <c r="C5" i="10"/>
  <c r="B6" i="10"/>
  <c r="B5" i="10"/>
  <c r="C25" i="10"/>
  <c r="B25" i="10"/>
  <c r="C18" i="10"/>
  <c r="B18" i="10"/>
  <c r="C11" i="10"/>
  <c r="B11" i="10"/>
  <c r="C4" i="10"/>
  <c r="B4" i="10"/>
  <c r="C24" i="10"/>
  <c r="C23" i="10"/>
  <c r="B24" i="10"/>
  <c r="B23" i="10"/>
  <c r="C17" i="10"/>
  <c r="C16" i="10"/>
  <c r="B17" i="10"/>
  <c r="B16" i="10"/>
  <c r="C10" i="10"/>
  <c r="C9" i="10"/>
  <c r="B10" i="10"/>
  <c r="B9" i="10"/>
  <c r="C3" i="10"/>
  <c r="B3" i="10"/>
  <c r="C2" i="10"/>
  <c r="B2" i="10"/>
  <c r="C13" i="7"/>
  <c r="B13" i="7"/>
  <c r="D3" i="6"/>
  <c r="D4" i="6"/>
  <c r="D5" i="6"/>
  <c r="D6" i="6"/>
  <c r="D2" i="6"/>
  <c r="F3" i="6"/>
  <c r="F4" i="6"/>
  <c r="F5" i="6"/>
  <c r="F6" i="6"/>
  <c r="F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4" l="1"/>
  <c r="G3" i="14" s="1"/>
  <c r="E11" i="14"/>
  <c r="E7" i="14"/>
  <c r="E5" i="14"/>
  <c r="F5" i="14" s="1"/>
  <c r="G5" i="14"/>
  <c r="G7" i="14"/>
  <c r="H5" i="14"/>
  <c r="E6" i="14"/>
  <c r="G6" i="14" s="1"/>
  <c r="E14" i="14"/>
  <c r="H14" i="14" s="1"/>
  <c r="H10" i="14"/>
  <c r="F10" i="14"/>
  <c r="G10" i="14"/>
  <c r="H11" i="14"/>
  <c r="G11" i="14"/>
  <c r="H3" i="14"/>
  <c r="F7" i="14"/>
  <c r="H7" i="14"/>
  <c r="E4" i="14"/>
  <c r="H4" i="14" s="1"/>
  <c r="F3" i="14"/>
  <c r="F11" i="14"/>
  <c r="E9" i="14"/>
  <c r="E8" i="14"/>
  <c r="G8" i="14" s="1"/>
  <c r="E13" i="14"/>
  <c r="F13" i="14" s="1"/>
  <c r="E12" i="14"/>
  <c r="H12" i="14" s="1"/>
  <c r="H13" i="14" l="1"/>
  <c r="H6" i="14"/>
  <c r="G13" i="14"/>
  <c r="G4" i="14"/>
  <c r="G14" i="14"/>
  <c r="F12" i="14"/>
  <c r="F14" i="14"/>
  <c r="F4" i="14"/>
  <c r="F6" i="14"/>
  <c r="H9" i="14"/>
  <c r="G9" i="14"/>
  <c r="F8" i="14"/>
  <c r="F9" i="14"/>
  <c r="G12" i="14"/>
  <c r="H8" i="14"/>
</calcChain>
</file>

<file path=xl/sharedStrings.xml><?xml version="1.0" encoding="utf-8"?>
<sst xmlns="http://schemas.openxmlformats.org/spreadsheetml/2006/main" count="38397" uniqueCount="8418">
  <si>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</si>
  <si>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</si>
  <si>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</si>
  <si>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</si>
  <si>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</si>
  <si>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</si>
  <si>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</si>
  <si>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</si>
  <si>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</si>
  <si>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</si>
  <si>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</si>
  <si>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</si>
  <si>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</si>
  <si>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</si>
  <si>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</si>
  <si>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</si>
  <si>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</si>
  <si>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</si>
  <si>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</si>
  <si>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</si>
  <si>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</si>
  <si>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</si>
  <si>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</si>
  <si>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</si>
  <si>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</si>
  <si>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</si>
  <si>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</si>
  <si>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</si>
  <si>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</si>
  <si>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</si>
  <si>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</si>
  <si>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</si>
  <si>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</si>
  <si>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</si>
  <si>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</si>
  <si>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</si>
  <si>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</si>
  <si>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</si>
  <si>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</si>
  <si>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</si>
  <si>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</si>
  <si>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</si>
  <si>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</si>
  <si>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</si>
  <si>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</si>
  <si>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</si>
  <si>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</si>
  <si>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</si>
  <si>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</si>
  <si>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</si>
  <si>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</si>
  <si>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</si>
  <si>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</si>
  <si>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</si>
  <si>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</si>
  <si>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</si>
  <si>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</si>
  <si>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</si>
  <si>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</si>
  <si>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</si>
  <si>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</si>
  <si>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</si>
  <si>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</si>
  <si>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</si>
  <si>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</si>
  <si>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</si>
  <si>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</si>
  <si>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</si>
  <si>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</si>
  <si>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</si>
  <si>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</si>
  <si>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</si>
  <si>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</si>
  <si>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</si>
  <si>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</si>
  <si>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</si>
  <si>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</si>
  <si>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</si>
  <si>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</si>
  <si>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</si>
  <si>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</si>
  <si>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</si>
  <si>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</si>
  <si>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</si>
  <si>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</si>
  <si>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</si>
  <si>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</si>
  <si>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</si>
  <si>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</si>
  <si>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</si>
  <si>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</si>
  <si>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</si>
  <si>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</si>
  <si>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</si>
  <si>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</si>
  <si>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</si>
  <si>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</si>
  <si>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</si>
  <si>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</si>
  <si>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</si>
  <si>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</si>
  <si>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</si>
  <si>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</si>
  <si>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</si>
  <si>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</si>
  <si>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</si>
  <si>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</si>
  <si>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</si>
  <si>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</si>
  <si>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</si>
  <si>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</si>
  <si>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</si>
  <si>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</si>
  <si>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</si>
  <si>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</si>
  <si>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</si>
  <si>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</si>
  <si>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</si>
  <si>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</si>
  <si>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</si>
  <si>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</si>
  <si>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</si>
  <si>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</si>
  <si>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</si>
  <si>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</si>
  <si>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</si>
  <si>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</si>
  <si>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</si>
  <si>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</si>
  <si>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</si>
  <si>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</si>
  <si>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</si>
  <si>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</si>
  <si>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</si>
  <si>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</si>
  <si>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</si>
  <si>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</si>
  <si>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</si>
  <si>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</si>
  <si>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</si>
  <si>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</si>
  <si>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</si>
  <si>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</si>
  <si>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</si>
  <si>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</si>
  <si>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</si>
  <si>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</si>
  <si>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</si>
  <si>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</si>
  <si>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</si>
  <si>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</si>
  <si>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</si>
  <si>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</si>
  <si>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</si>
  <si>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</si>
  <si>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</si>
  <si>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</si>
  <si>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</si>
  <si>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</si>
  <si>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</si>
  <si>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</si>
  <si>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</si>
  <si>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</si>
  <si>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</si>
  <si>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</si>
  <si>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</si>
  <si>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</si>
  <si>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</si>
  <si>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</si>
  <si>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</si>
  <si>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</si>
  <si>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</si>
  <si>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</si>
  <si>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</si>
  <si>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</si>
  <si>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</si>
  <si>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</si>
  <si>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</si>
  <si>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</si>
  <si>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</si>
  <si>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</si>
  <si>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</si>
  <si>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</si>
  <si>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</si>
  <si>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</si>
  <si>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</si>
  <si>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</si>
  <si>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</si>
  <si>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</si>
  <si>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</si>
  <si>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</si>
  <si>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</si>
  <si>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</si>
  <si>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</si>
  <si>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</si>
  <si>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</si>
  <si>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</si>
  <si>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</si>
  <si>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</si>
  <si>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</si>
  <si>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</si>
  <si>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</si>
  <si>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</si>
  <si>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</si>
  <si>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</si>
  <si>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</si>
  <si>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</si>
  <si>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</si>
  <si>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</si>
  <si>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</si>
  <si>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</si>
  <si>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</si>
  <si>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</si>
  <si>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</si>
  <si>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</si>
  <si>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</si>
  <si>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</si>
  <si>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</si>
  <si>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</si>
  <si>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</si>
  <si>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</si>
  <si>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</si>
  <si>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</si>
  <si>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</si>
  <si>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</si>
  <si>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</si>
  <si>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</si>
  <si>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</si>
  <si>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</si>
  <si>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</si>
  <si>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</si>
  <si>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</si>
  <si>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</si>
  <si>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</si>
  <si>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</si>
  <si>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</si>
  <si>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</si>
  <si>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</si>
  <si>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</si>
  <si>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</si>
  <si>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</si>
  <si>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</si>
  <si>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</si>
  <si>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</si>
  <si>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</si>
  <si>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</si>
  <si>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</si>
  <si>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</si>
  <si>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</si>
  <si>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</si>
  <si>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</si>
  <si>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</si>
  <si>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</si>
  <si>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</si>
  <si>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</si>
  <si>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</si>
  <si>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</si>
  <si>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</si>
  <si>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</si>
  <si>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</si>
  <si>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</si>
  <si>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</si>
  <si>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</si>
  <si>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</si>
  <si>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</si>
  <si>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</si>
  <si>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</si>
  <si>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</si>
  <si>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</si>
  <si>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</si>
  <si>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</si>
  <si>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</si>
  <si>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</si>
  <si>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</si>
  <si>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</si>
  <si>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</si>
  <si>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</si>
  <si>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</si>
  <si>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</si>
  <si>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</si>
  <si>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</si>
  <si>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</si>
  <si>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</si>
  <si>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</si>
  <si>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</si>
  <si>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</si>
  <si>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</si>
  <si>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</si>
  <si>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</si>
  <si>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</si>
  <si>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</si>
  <si>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</si>
  <si>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</si>
  <si>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</si>
  <si>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</si>
  <si>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</si>
  <si>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</si>
  <si>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</si>
  <si>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</si>
  <si>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</si>
  <si>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</si>
  <si>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</si>
  <si>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</si>
  <si>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</si>
  <si>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</si>
  <si>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</si>
  <si>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</si>
  <si>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</si>
  <si>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</si>
  <si>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</si>
  <si>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</si>
  <si>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</si>
  <si>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</si>
  <si>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</si>
  <si>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</si>
  <si>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</si>
  <si>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</si>
  <si>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</si>
  <si>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</si>
  <si>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</si>
  <si>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</si>
  <si>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</si>
  <si>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</si>
  <si>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</si>
  <si>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</si>
  <si>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</si>
  <si>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</si>
  <si>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</si>
  <si>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</si>
  <si>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</si>
  <si>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</si>
  <si>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</si>
  <si>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</si>
  <si>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</si>
  <si>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</si>
  <si>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</si>
  <si>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</si>
  <si>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</si>
  <si>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</si>
  <si>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</si>
  <si>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</si>
  <si>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</si>
  <si>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</si>
  <si>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</si>
  <si>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</si>
  <si>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</si>
  <si>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</si>
  <si>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</si>
  <si>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</si>
  <si>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</si>
  <si>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</si>
  <si>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</si>
  <si>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</si>
  <si>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</si>
  <si>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</si>
  <si>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</si>
  <si>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</si>
  <si>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</si>
  <si>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</si>
  <si>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</si>
  <si>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</si>
  <si>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</si>
  <si>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</si>
  <si>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</si>
  <si>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</si>
  <si>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</si>
  <si>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</si>
  <si>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</si>
  <si>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</si>
  <si>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</si>
  <si>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</si>
  <si>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</si>
  <si>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</si>
  <si>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</si>
  <si>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</si>
  <si>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</si>
  <si>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</si>
  <si>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</si>
  <si>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</si>
  <si>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</si>
  <si>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</si>
  <si>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</si>
  <si>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</si>
  <si>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</si>
  <si>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</si>
  <si>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</si>
  <si>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</si>
  <si>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</si>
  <si>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</si>
  <si>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</si>
  <si>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</si>
  <si>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</si>
  <si>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</si>
  <si>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</si>
  <si>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</si>
  <si>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</si>
  <si>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</si>
  <si>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</si>
  <si>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</si>
  <si>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</si>
  <si>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</si>
  <si>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</si>
  <si>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</si>
  <si>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</si>
  <si>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</si>
  <si>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</si>
  <si>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</si>
  <si>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</si>
  <si>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</si>
  <si>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</si>
  <si>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</si>
  <si>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</si>
  <si>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</si>
  <si>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</si>
  <si>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</si>
  <si>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</si>
  <si>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</si>
  <si>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</si>
  <si>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</si>
  <si>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</si>
  <si>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</si>
  <si>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</si>
  <si>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</si>
  <si>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</si>
  <si>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</si>
  <si>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</si>
  <si>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</si>
  <si>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</si>
  <si>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</si>
  <si>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</si>
  <si>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</si>
  <si>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</si>
  <si>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</si>
  <si>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</si>
  <si>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</si>
  <si>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</si>
  <si>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</si>
  <si>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</si>
  <si>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</si>
  <si>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</si>
  <si>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</si>
  <si>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</si>
  <si>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</si>
  <si>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</si>
  <si>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</si>
  <si>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</si>
  <si>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</si>
  <si>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</si>
  <si>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</si>
  <si>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</si>
  <si>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</si>
  <si>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</si>
  <si>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</si>
  <si>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</si>
  <si>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</si>
  <si>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</si>
  <si>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</si>
  <si>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</si>
  <si>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</si>
  <si>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</si>
  <si>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</si>
  <si>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</si>
  <si>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</si>
  <si>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</si>
  <si>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</si>
  <si>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</si>
  <si>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</si>
  <si>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</si>
  <si>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</si>
  <si>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</si>
  <si>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</si>
  <si>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</si>
  <si>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</si>
  <si>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</si>
  <si>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</si>
  <si>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</si>
  <si>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</si>
  <si>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</si>
  <si>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</si>
  <si>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</si>
  <si>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</si>
  <si>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</si>
  <si>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</si>
  <si>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</si>
  <si>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</si>
  <si>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</si>
  <si>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</si>
  <si>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</si>
  <si>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</si>
  <si>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</si>
  <si>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</si>
  <si>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</si>
  <si>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</si>
  <si>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</si>
  <si>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</si>
  <si>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</si>
  <si>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</si>
  <si>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</si>
  <si>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</si>
  <si>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</si>
  <si>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</si>
  <si>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</si>
  <si>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</si>
  <si>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</si>
  <si>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</si>
  <si>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</si>
  <si>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</si>
  <si>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</si>
  <si>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</si>
  <si>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</si>
  <si>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</si>
  <si>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</si>
  <si>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</si>
  <si>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</si>
  <si>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</si>
  <si>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</si>
  <si>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</si>
  <si>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</si>
  <si>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</si>
  <si>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</si>
  <si>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</si>
  <si>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</si>
  <si>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</si>
  <si>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</si>
  <si>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</si>
  <si>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</si>
  <si>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</si>
  <si>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</si>
  <si>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</si>
  <si>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</si>
  <si>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</si>
  <si>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</si>
  <si>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</si>
  <si>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</si>
  <si>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</si>
  <si>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</si>
  <si>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</si>
  <si>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</si>
  <si>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</si>
  <si>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</si>
  <si>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</si>
  <si>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</si>
  <si>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</si>
  <si>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</si>
  <si>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</si>
  <si>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</si>
  <si>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</si>
  <si>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</si>
  <si>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</si>
  <si>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</si>
  <si>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</si>
  <si>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</si>
  <si>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</si>
  <si>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</si>
  <si>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</si>
  <si>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</si>
  <si>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</si>
  <si>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</si>
  <si>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</si>
  <si>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</si>
  <si>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</si>
  <si>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</si>
  <si>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</si>
  <si>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</si>
  <si>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</si>
  <si>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</si>
  <si>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</si>
  <si>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</si>
  <si>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</si>
  <si>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</si>
  <si>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</si>
  <si>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</si>
  <si>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</si>
  <si>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</si>
  <si>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</si>
  <si>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</si>
  <si>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</si>
  <si>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</si>
  <si>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</si>
  <si>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</si>
  <si>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</si>
  <si>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</si>
  <si>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</si>
  <si>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</si>
  <si>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</si>
  <si>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</si>
  <si>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</si>
  <si>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</si>
  <si>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</si>
  <si>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</si>
  <si>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</si>
  <si>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</si>
  <si>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</si>
  <si>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</si>
  <si>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</si>
  <si>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</si>
  <si>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</si>
  <si>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</si>
  <si>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</si>
  <si>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</si>
  <si>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</si>
  <si>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</si>
  <si>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</si>
  <si>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</si>
  <si>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</si>
  <si>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</si>
  <si>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</si>
  <si>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</si>
  <si>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</si>
  <si>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</si>
  <si>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</si>
  <si>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</si>
  <si>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</si>
  <si>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</si>
  <si>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</si>
  <si>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</si>
  <si>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</si>
  <si>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</si>
  <si>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</si>
  <si>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</si>
  <si>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</si>
  <si>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</si>
  <si>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</si>
  <si>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</si>
  <si>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</si>
  <si>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</si>
  <si>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</si>
  <si>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</si>
  <si>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</si>
  <si>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</si>
  <si>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</si>
  <si>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</si>
  <si>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</si>
  <si>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</si>
  <si>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</si>
  <si>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</si>
  <si>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</si>
  <si>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</si>
  <si>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</si>
  <si>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</si>
  <si>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</si>
  <si>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</si>
  <si>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</si>
  <si>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</si>
  <si>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</si>
  <si>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</si>
  <si>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</si>
  <si>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</si>
  <si>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</si>
  <si>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</si>
  <si>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</si>
  <si>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</si>
  <si>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</si>
  <si>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</si>
  <si>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</si>
  <si>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</si>
  <si>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</si>
  <si>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</si>
  <si>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</si>
  <si>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</si>
  <si>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</si>
  <si>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</si>
  <si>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</si>
  <si>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</si>
  <si>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</si>
  <si>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</si>
  <si>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</si>
  <si>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</si>
  <si>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</si>
  <si>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</si>
  <si>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</si>
  <si>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</si>
  <si>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</si>
  <si>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</si>
  <si>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</si>
  <si>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</si>
  <si>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</si>
  <si>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</si>
  <si>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</si>
  <si>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</si>
  <si>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</si>
  <si>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</si>
  <si>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</si>
  <si>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</si>
  <si>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</si>
  <si>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</si>
  <si>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</si>
  <si>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</si>
  <si>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</si>
  <si>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</si>
  <si>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</si>
  <si>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</si>
  <si>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</si>
  <si>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</si>
  <si>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</si>
  <si>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</si>
  <si>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</si>
  <si>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</si>
  <si>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</si>
  <si>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</si>
  <si>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</si>
  <si>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</si>
  <si>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</si>
  <si>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</si>
  <si>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</si>
  <si>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</si>
  <si>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</si>
  <si>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</si>
  <si>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</si>
  <si>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</si>
  <si>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</si>
  <si>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</si>
  <si>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</si>
  <si>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</si>
  <si>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</si>
  <si>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</si>
  <si>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</si>
  <si>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</si>
  <si>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</si>
  <si>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</si>
  <si>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</si>
  <si>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</si>
  <si>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</si>
  <si>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</si>
  <si>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</si>
  <si>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</si>
  <si>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</si>
  <si>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</si>
  <si>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</si>
  <si>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</si>
  <si>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</si>
  <si>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</si>
  <si>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</si>
  <si>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</si>
  <si>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</si>
  <si>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</si>
  <si>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</si>
  <si>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</si>
  <si>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</si>
  <si>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</si>
  <si>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</si>
  <si>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</si>
  <si>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</si>
  <si>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</si>
  <si>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</si>
  <si>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</si>
  <si>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</si>
  <si>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</si>
  <si>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</si>
  <si>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</si>
  <si>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</si>
  <si>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</si>
  <si>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</si>
  <si>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</si>
  <si>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</si>
  <si>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</si>
  <si>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</si>
  <si>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</si>
  <si>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</si>
  <si>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</si>
  <si>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</si>
  <si>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</si>
  <si>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</si>
  <si>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</si>
  <si>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</si>
  <si>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</si>
  <si>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</si>
  <si>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</si>
  <si>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</si>
  <si>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</si>
  <si>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</si>
  <si>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</si>
  <si>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</si>
  <si>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</si>
  <si>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</si>
  <si>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</si>
  <si>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</si>
  <si>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</si>
  <si>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</si>
  <si>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</si>
  <si>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</si>
  <si>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</si>
  <si>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</si>
  <si>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</si>
  <si>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</si>
  <si>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</si>
  <si>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</si>
  <si>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</si>
  <si>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</si>
  <si>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</si>
  <si>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</si>
  <si>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</si>
  <si>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</si>
  <si>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</si>
  <si>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</si>
  <si>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</si>
  <si>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</si>
  <si>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</si>
  <si>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</si>
  <si>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</si>
  <si>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</si>
  <si>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</si>
  <si>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</si>
  <si>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</si>
  <si>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</si>
  <si>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</si>
  <si>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</si>
  <si>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</si>
  <si>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</si>
  <si>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</si>
  <si>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</si>
  <si>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</si>
  <si>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</si>
  <si>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</si>
  <si>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</si>
  <si>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</si>
  <si>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</si>
  <si>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</si>
  <si>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</si>
  <si>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</si>
  <si>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</si>
  <si>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</si>
  <si>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</si>
  <si>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</si>
  <si>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</si>
  <si>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</si>
  <si>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</si>
  <si>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</si>
  <si>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</si>
  <si>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</si>
  <si>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</si>
  <si>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</si>
  <si>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</si>
  <si>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</si>
  <si>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</si>
  <si>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</si>
  <si>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</si>
  <si>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</si>
  <si>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</si>
  <si>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</si>
  <si>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</si>
  <si>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</si>
  <si>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</si>
  <si>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</si>
  <si>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</si>
  <si>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</si>
  <si>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</si>
  <si>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</si>
  <si>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</si>
  <si>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</si>
  <si>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</si>
  <si>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</si>
  <si>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</si>
  <si>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</si>
  <si>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</si>
  <si>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</si>
  <si>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</si>
  <si>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</si>
  <si>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</si>
  <si>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</si>
  <si>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</si>
  <si>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</si>
  <si>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</si>
  <si>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</si>
  <si>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</si>
  <si>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</si>
  <si>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</si>
  <si>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</si>
  <si>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</si>
  <si>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</si>
  <si>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</si>
  <si>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</si>
  <si>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</si>
  <si>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</si>
  <si>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</si>
  <si>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</si>
  <si>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</si>
  <si>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</si>
  <si>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</si>
  <si>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</si>
  <si>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</si>
  <si>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</si>
  <si>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</si>
  <si>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</si>
  <si>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</si>
  <si>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</si>
  <si>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</si>
  <si>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</si>
  <si>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</si>
  <si>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</si>
  <si>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</si>
  <si>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</si>
  <si>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</si>
  <si>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</si>
  <si>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</si>
  <si>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</si>
  <si>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</si>
  <si>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</si>
  <si>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</si>
  <si>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</si>
  <si>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</si>
  <si>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</si>
  <si>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</si>
  <si>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</si>
  <si>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</si>
  <si>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</si>
  <si>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</si>
  <si>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</si>
  <si>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</si>
  <si>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</si>
  <si>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</si>
  <si>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</si>
  <si>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</si>
  <si>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</si>
  <si>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</si>
  <si>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</si>
  <si>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</si>
  <si>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</si>
  <si>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</si>
  <si>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</si>
  <si>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</si>
  <si>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</si>
  <si>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</si>
  <si>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</si>
  <si>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</si>
  <si>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</si>
  <si>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</si>
  <si>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</si>
  <si>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</si>
  <si>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</si>
  <si>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</si>
  <si>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</si>
  <si>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</si>
  <si>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</si>
  <si>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</si>
  <si>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</si>
  <si>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</si>
  <si>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</si>
  <si>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</si>
  <si>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</si>
  <si>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</si>
  <si>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</si>
  <si>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</si>
  <si>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</si>
  <si>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</si>
  <si>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</si>
  <si>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</si>
  <si>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</si>
  <si>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</si>
  <si>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</si>
  <si>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</si>
  <si>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</si>
  <si>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</si>
  <si>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</si>
  <si>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</si>
  <si>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</si>
  <si>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</si>
  <si>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</si>
  <si>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</si>
  <si>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</si>
  <si>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</si>
  <si>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</si>
  <si>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</si>
  <si>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</si>
  <si>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</si>
  <si>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</si>
  <si>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</si>
  <si>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</si>
  <si>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</si>
  <si>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</si>
  <si>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</si>
  <si>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</si>
  <si>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</si>
  <si>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</si>
  <si>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</si>
  <si>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</si>
  <si>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</si>
  <si>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</si>
  <si>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</si>
  <si>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</si>
  <si>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</si>
  <si>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</si>
  <si>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</si>
  <si>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</si>
  <si>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</si>
  <si>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</si>
  <si>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</si>
  <si>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</si>
  <si>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</si>
  <si>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</si>
  <si>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</si>
  <si>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</si>
  <si>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</si>
  <si>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</si>
  <si>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</si>
  <si>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</si>
  <si>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</si>
  <si>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</si>
  <si>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</si>
  <si>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</si>
  <si>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</si>
  <si>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</si>
  <si>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</si>
  <si>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</si>
  <si>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</si>
  <si>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</si>
  <si>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</si>
  <si>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</si>
  <si>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</si>
  <si>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</si>
  <si>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</si>
  <si>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</si>
  <si>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</si>
  <si>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</si>
  <si>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</si>
  <si>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</si>
  <si>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</si>
  <si>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</si>
  <si>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</si>
  <si>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</si>
  <si>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</si>
  <si>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</si>
  <si>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</si>
  <si>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</si>
  <si>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</si>
  <si>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</si>
  <si>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</si>
  <si>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</si>
  <si>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</si>
  <si>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</si>
  <si>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</si>
  <si>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</si>
  <si>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</si>
  <si>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</si>
  <si>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</si>
  <si>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</si>
  <si>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</si>
  <si>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</si>
  <si>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</si>
  <si>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</si>
  <si>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</si>
  <si>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</si>
  <si>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</si>
  <si>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</si>
  <si>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</si>
  <si>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</si>
  <si>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</si>
  <si>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</si>
  <si>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</si>
  <si>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</si>
  <si>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</si>
  <si>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</si>
  <si>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</si>
  <si>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</si>
  <si>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</si>
  <si>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</si>
  <si>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</si>
  <si>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</si>
  <si>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</si>
  <si>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</si>
  <si>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</si>
  <si>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</si>
  <si>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</si>
  <si>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</si>
  <si>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</si>
  <si>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</si>
  <si>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</si>
  <si>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</si>
  <si>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</si>
  <si>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</si>
  <si>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</si>
  <si>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</si>
  <si>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</si>
  <si>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</si>
  <si>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</si>
  <si>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</si>
  <si>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</si>
  <si>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</si>
  <si>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</si>
  <si>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</si>
  <si>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</si>
  <si>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</si>
  <si>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</si>
  <si>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</si>
  <si>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</si>
  <si>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</si>
  <si>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</si>
  <si>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</si>
  <si>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</si>
  <si>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</si>
  <si>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</si>
  <si>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</si>
  <si>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</si>
  <si>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</si>
  <si>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</si>
  <si>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</si>
  <si>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</si>
  <si>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</si>
  <si>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</si>
  <si>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</si>
  <si>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</si>
  <si>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</si>
  <si>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</si>
  <si>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</si>
  <si>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</si>
  <si>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</si>
  <si>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</si>
  <si>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</si>
  <si>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</si>
  <si>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</si>
  <si>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</si>
  <si>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</si>
  <si>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</si>
  <si>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</si>
  <si>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</si>
  <si>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</si>
  <si>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</si>
  <si>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</si>
  <si>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</si>
  <si>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</si>
  <si>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</si>
  <si>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</si>
  <si>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</si>
  <si>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</si>
  <si>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</si>
  <si>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</si>
  <si>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</si>
  <si>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</si>
  <si>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</si>
  <si>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</si>
  <si>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</si>
  <si>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</si>
  <si>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</si>
  <si>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</si>
  <si>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</si>
  <si>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</si>
  <si>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</si>
  <si>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</si>
  <si>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</si>
  <si>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</si>
  <si>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</si>
  <si>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</si>
  <si>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</si>
  <si>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</si>
  <si>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</si>
  <si>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</si>
  <si>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</si>
  <si>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</si>
  <si>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</si>
  <si>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</si>
  <si>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</si>
  <si>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</si>
  <si>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</si>
  <si>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</si>
  <si>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</si>
  <si>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</si>
  <si>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</si>
  <si>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</si>
  <si>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</si>
  <si>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</si>
  <si>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</si>
  <si>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</si>
  <si>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</si>
  <si>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</si>
  <si>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</si>
  <si>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</si>
  <si>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</si>
  <si>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</si>
  <si>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</si>
  <si>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</si>
  <si>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</si>
  <si>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</si>
  <si>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</si>
  <si>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</si>
  <si>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</si>
  <si>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</si>
  <si>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</si>
  <si>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</si>
  <si>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</si>
  <si>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</si>
  <si>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</si>
  <si>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</si>
  <si>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</si>
  <si>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</si>
  <si>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</si>
  <si>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</si>
  <si>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</si>
  <si>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</si>
  <si>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</si>
  <si>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</si>
  <si>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</si>
  <si>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</si>
  <si>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</si>
  <si>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</si>
  <si>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</si>
  <si>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</si>
  <si>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</si>
  <si>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</si>
  <si>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</si>
  <si>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</si>
  <si>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</si>
  <si>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</si>
  <si>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</si>
  <si>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</si>
  <si>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</si>
  <si>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</si>
  <si>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</si>
  <si>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</si>
  <si>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</si>
  <si>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</si>
  <si>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</si>
  <si>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</si>
  <si>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</si>
  <si>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</si>
  <si>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</si>
  <si>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</si>
  <si>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</si>
  <si>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</si>
  <si>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</si>
  <si>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</si>
  <si>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</si>
  <si>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</si>
  <si>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</si>
  <si>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</si>
  <si>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</si>
  <si>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</si>
  <si>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</si>
  <si>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</si>
  <si>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</si>
  <si>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</si>
  <si>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</si>
  <si>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</si>
  <si>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</si>
  <si>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</si>
  <si>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</si>
  <si>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</si>
  <si>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</si>
  <si>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</si>
  <si>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</si>
  <si>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</si>
  <si>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</si>
  <si>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</si>
  <si>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</si>
  <si>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</si>
  <si>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</si>
  <si>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</si>
  <si>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</si>
  <si>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</si>
  <si>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</si>
  <si>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</si>
  <si>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</si>
  <si>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</si>
  <si>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</si>
  <si>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</si>
  <si>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</si>
  <si>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</si>
  <si>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</si>
  <si>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</si>
  <si>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</si>
  <si>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</si>
  <si>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</si>
  <si>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</si>
  <si>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</si>
  <si>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</si>
  <si>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</si>
  <si>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</si>
  <si>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</si>
  <si>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</si>
  <si>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</si>
  <si>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</si>
  <si>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</si>
  <si>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</si>
  <si>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</si>
  <si>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</si>
  <si>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</si>
  <si>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</si>
  <si>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</si>
  <si>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</si>
  <si>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</si>
  <si>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</si>
  <si>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</si>
  <si>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</si>
  <si>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</si>
  <si>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</si>
  <si>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</si>
  <si>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</si>
  <si>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</si>
  <si>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</si>
  <si>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</si>
  <si>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</si>
  <si>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</si>
  <si>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</si>
  <si>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</si>
  <si>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</si>
  <si>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</si>
  <si>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</si>
  <si>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</si>
  <si>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</si>
  <si>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</si>
  <si>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</si>
  <si>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</si>
  <si>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</si>
  <si>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</si>
  <si>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</si>
  <si>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</si>
  <si>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</si>
  <si>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</si>
  <si>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</si>
  <si>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</si>
  <si>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</si>
  <si>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</si>
  <si>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</si>
  <si>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</si>
  <si>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</si>
  <si>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</si>
  <si>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</si>
  <si>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</si>
  <si>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</si>
  <si>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</si>
  <si>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</si>
  <si>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</si>
  <si>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</si>
  <si>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</si>
  <si>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</si>
  <si>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</si>
  <si>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</si>
  <si>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</si>
  <si>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</si>
  <si>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</si>
  <si>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</si>
  <si>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</si>
  <si>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</si>
  <si>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</si>
  <si>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</si>
  <si>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</si>
  <si>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</si>
  <si>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</si>
  <si>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</si>
  <si>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</si>
  <si>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</si>
  <si>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</si>
  <si>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</si>
  <si>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</si>
  <si>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</si>
  <si>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</si>
  <si>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</si>
  <si>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</si>
  <si>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</si>
  <si>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</si>
  <si>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</si>
  <si>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</si>
  <si>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</si>
  <si>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</si>
  <si>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</si>
  <si>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</si>
  <si>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</si>
  <si>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</si>
  <si>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</si>
  <si>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</si>
  <si>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</si>
  <si>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</si>
  <si>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</si>
  <si>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</si>
  <si>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</si>
  <si>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</si>
  <si>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</si>
  <si>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</si>
  <si>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</si>
  <si>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</si>
  <si>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</si>
  <si>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</si>
  <si>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</si>
  <si>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</si>
  <si>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</si>
  <si>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</si>
  <si>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</si>
  <si>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</si>
  <si>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</si>
  <si>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</si>
  <si>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</si>
  <si>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</si>
  <si>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</si>
  <si>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</si>
  <si>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</si>
  <si>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</si>
  <si>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</si>
  <si>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</si>
  <si>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</si>
  <si>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</si>
  <si>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</si>
  <si>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</si>
  <si>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</si>
  <si>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</si>
  <si>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</si>
  <si>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</si>
  <si>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</si>
  <si>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</si>
  <si>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</si>
  <si>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</si>
  <si>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</si>
  <si>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</si>
  <si>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</si>
  <si>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</si>
  <si>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</si>
  <si>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</si>
  <si>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</si>
  <si>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</si>
  <si>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</si>
  <si>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</si>
  <si>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</si>
  <si>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</si>
  <si>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</si>
  <si>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</si>
  <si>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</si>
  <si>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</si>
  <si>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</si>
  <si>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</si>
  <si>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</si>
  <si>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</si>
  <si>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</si>
  <si>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</si>
  <si>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</si>
  <si>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</si>
  <si>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</si>
  <si>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</si>
  <si>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</si>
  <si>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</si>
  <si>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</si>
  <si>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</si>
  <si>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</si>
  <si>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</si>
  <si>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</si>
  <si>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</si>
  <si>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</si>
  <si>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</si>
  <si>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</si>
  <si>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</si>
  <si>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</si>
  <si>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</si>
  <si>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</si>
  <si>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</si>
  <si>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</si>
  <si>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</si>
  <si>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</si>
  <si>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</si>
  <si>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</si>
  <si>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</si>
  <si>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</si>
  <si>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</si>
  <si>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</si>
  <si>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</si>
  <si>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</si>
  <si>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</si>
  <si>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</si>
  <si>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</si>
  <si>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</si>
  <si>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</si>
  <si>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</si>
  <si>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</si>
  <si>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</si>
  <si>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</si>
  <si>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</si>
  <si>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</si>
  <si>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</si>
  <si>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</si>
  <si>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</si>
  <si>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</si>
  <si>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</si>
  <si>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</si>
  <si>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</si>
  <si>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</si>
  <si>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</si>
  <si>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</si>
  <si>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</si>
  <si>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</si>
  <si>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</si>
  <si>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</si>
  <si>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</si>
  <si>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</si>
  <si>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</si>
  <si>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</si>
  <si>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</si>
  <si>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</si>
  <si>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</si>
  <si>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</si>
  <si>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</si>
  <si>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</si>
  <si>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</si>
  <si>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</si>
  <si>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</si>
  <si>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</si>
  <si>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</si>
  <si>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</si>
  <si>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</si>
  <si>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</si>
  <si>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</si>
  <si>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</si>
  <si>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</si>
  <si>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</si>
  <si>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</si>
  <si>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</si>
  <si>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</si>
  <si>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</si>
  <si>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</si>
  <si>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</si>
  <si>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</si>
  <si>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</si>
  <si>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</si>
  <si>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</si>
  <si>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</si>
  <si>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</si>
  <si>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</si>
  <si>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</si>
  <si>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</si>
  <si>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</si>
  <si>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</si>
  <si>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</si>
  <si>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</si>
  <si>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</si>
  <si>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</si>
  <si>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</si>
  <si>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</si>
  <si>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</si>
  <si>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</si>
  <si>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</si>
  <si>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</si>
  <si>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</si>
  <si>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</si>
  <si>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</si>
  <si>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</si>
  <si>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</si>
  <si>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</si>
  <si>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</si>
  <si>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</si>
  <si>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</si>
  <si>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</si>
  <si>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</si>
  <si>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</si>
  <si>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</si>
  <si>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</si>
  <si>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</si>
  <si>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</si>
  <si>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</si>
  <si>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</si>
  <si>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</si>
  <si>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</si>
  <si>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</si>
  <si>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</si>
  <si>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</si>
  <si>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</si>
  <si>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</si>
  <si>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</si>
  <si>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</si>
  <si>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</si>
  <si>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</si>
  <si>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</si>
  <si>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</si>
  <si>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</si>
  <si>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</si>
  <si>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</si>
  <si>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</si>
  <si>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</si>
  <si>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</si>
  <si>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</si>
  <si>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</si>
  <si>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</si>
  <si>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</si>
  <si>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</si>
  <si>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</si>
  <si>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</si>
  <si>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</si>
  <si>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</si>
  <si>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</si>
  <si>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</si>
  <si>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</si>
  <si>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</si>
  <si>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</si>
  <si>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</si>
  <si>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</si>
  <si>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</si>
  <si>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</si>
  <si>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</si>
  <si>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</si>
  <si>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</si>
  <si>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</si>
  <si>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</si>
  <si>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</si>
  <si>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</si>
  <si>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</si>
  <si>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</si>
  <si>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</si>
  <si>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</si>
  <si>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</si>
  <si>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</si>
  <si>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</si>
  <si>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</si>
  <si>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</si>
  <si>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</si>
  <si>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</si>
  <si>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</si>
  <si>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</si>
  <si>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</si>
  <si>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</si>
  <si>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</si>
  <si>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</si>
  <si>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</si>
  <si>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</si>
  <si>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</si>
  <si>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</si>
  <si>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</si>
  <si>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</si>
  <si>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</si>
  <si>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</si>
  <si>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</si>
  <si>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</si>
  <si>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</si>
  <si>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</si>
  <si>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</si>
  <si>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</si>
  <si>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</si>
  <si>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</si>
  <si>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</si>
  <si>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</si>
  <si>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</si>
  <si>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</si>
  <si>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</si>
  <si>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</si>
  <si>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</si>
  <si>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</si>
  <si>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</si>
  <si>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</si>
  <si>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</si>
  <si>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</si>
  <si>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</si>
  <si>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</si>
  <si>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</si>
  <si>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</si>
  <si>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</si>
  <si>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</si>
  <si>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</si>
  <si>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</si>
  <si>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</si>
  <si>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</si>
  <si>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</si>
  <si>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</si>
  <si>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</si>
  <si>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</si>
  <si>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</si>
  <si>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</si>
  <si>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</si>
  <si>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</si>
  <si>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</si>
  <si>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</si>
  <si>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</si>
  <si>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</si>
  <si>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</si>
  <si>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</si>
  <si>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</si>
  <si>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</si>
  <si>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</si>
  <si>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</si>
  <si>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</si>
  <si>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</si>
  <si>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</si>
  <si>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</si>
  <si>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</si>
  <si>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</si>
  <si>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</si>
  <si>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</si>
  <si>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</si>
  <si>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</si>
  <si>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</si>
  <si>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</si>
  <si>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</si>
  <si>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</si>
  <si>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</si>
  <si>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</si>
  <si>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</si>
  <si>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</si>
  <si>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</si>
  <si>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</si>
  <si>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</si>
  <si>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</si>
  <si>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</si>
  <si>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</si>
  <si>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</si>
  <si>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</si>
  <si>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</si>
  <si>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</si>
  <si>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</si>
  <si>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</si>
  <si>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</si>
  <si>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</si>
  <si>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</si>
  <si>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</si>
  <si>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</si>
  <si>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</si>
  <si>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</si>
  <si>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</si>
  <si>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</si>
  <si>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</si>
  <si>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</si>
  <si>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</si>
  <si>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</si>
  <si>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</si>
  <si>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</si>
  <si>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</si>
  <si>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</si>
  <si>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</si>
  <si>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</si>
  <si>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</si>
  <si>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</si>
  <si>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</si>
  <si>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</si>
  <si>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</si>
  <si>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</si>
  <si>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</si>
  <si>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</si>
  <si>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</si>
  <si>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</si>
  <si>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</si>
  <si>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</si>
  <si>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</si>
  <si>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</si>
  <si>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</si>
  <si>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</si>
  <si>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</si>
  <si>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</si>
  <si>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</si>
  <si>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</si>
  <si>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</si>
  <si>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</si>
  <si>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</si>
  <si>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</si>
  <si>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</si>
  <si>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</si>
  <si>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</si>
  <si>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</si>
  <si>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</si>
  <si>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</si>
  <si>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</si>
  <si>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</si>
  <si>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</si>
  <si>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</si>
  <si>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</si>
  <si>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</si>
  <si>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</si>
  <si>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</si>
  <si>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</si>
  <si>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</si>
  <si>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</si>
  <si>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</si>
  <si>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</si>
  <si>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</si>
  <si>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</si>
  <si>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</si>
  <si>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</si>
  <si>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</si>
  <si>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</si>
  <si>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</si>
  <si>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</si>
  <si>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</si>
  <si>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</si>
  <si>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</si>
  <si>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</si>
  <si>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</si>
  <si>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</si>
  <si>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</si>
  <si>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</si>
  <si>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</si>
  <si>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</si>
  <si>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</si>
  <si>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</si>
  <si>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</si>
  <si>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</si>
  <si>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</si>
  <si>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</si>
  <si>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</si>
  <si>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</si>
  <si>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</si>
  <si>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</si>
  <si>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</si>
  <si>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</si>
  <si>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</si>
  <si>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</si>
  <si>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</si>
  <si>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</si>
  <si>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</si>
  <si>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</si>
  <si>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</si>
  <si>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</si>
  <si>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</si>
  <si>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</si>
  <si>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</si>
  <si>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</si>
  <si>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</si>
  <si>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</si>
  <si>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</si>
  <si>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</si>
  <si>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</si>
  <si>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</si>
  <si>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</si>
  <si>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</si>
  <si>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</si>
  <si>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</si>
  <si>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</si>
  <si>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</si>
  <si>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</si>
  <si>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</si>
  <si>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</si>
  <si>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</si>
  <si>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</si>
  <si>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</si>
  <si>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</si>
  <si>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</si>
  <si>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</si>
  <si>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</si>
  <si>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</si>
  <si>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</si>
  <si>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</si>
  <si>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</si>
  <si>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</si>
  <si>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</si>
  <si>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</si>
  <si>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</si>
  <si>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</si>
  <si>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</si>
  <si>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</si>
  <si>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</si>
  <si>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</si>
  <si>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</si>
  <si>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</si>
  <si>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</si>
  <si>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</si>
  <si>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</si>
  <si>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</si>
  <si>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</si>
  <si>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</si>
  <si>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</si>
  <si>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</si>
  <si>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</si>
  <si>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</si>
  <si>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</si>
  <si>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</si>
  <si>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</si>
  <si>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</si>
  <si>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</si>
  <si>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</si>
  <si>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</si>
  <si>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</si>
  <si>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</si>
  <si>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</si>
  <si>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</si>
  <si>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</si>
  <si>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</si>
  <si>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</si>
  <si>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</si>
  <si>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</si>
  <si>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</si>
  <si>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</si>
  <si>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</si>
  <si>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</si>
  <si>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</si>
  <si>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</si>
  <si>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</si>
  <si>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</si>
  <si>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</si>
  <si>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</si>
  <si>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</si>
  <si>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</si>
  <si>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</si>
  <si>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</si>
  <si>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</si>
  <si>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</si>
  <si>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</si>
  <si>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</si>
  <si>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</si>
  <si>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</si>
  <si>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</si>
  <si>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</si>
  <si>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</si>
  <si>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</si>
  <si>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</si>
  <si>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</si>
  <si>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</si>
  <si>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</si>
  <si>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</si>
  <si>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</si>
  <si>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</si>
  <si>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</si>
  <si>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</si>
  <si>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</si>
  <si>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</si>
  <si>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</si>
  <si>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</si>
  <si>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</si>
  <si>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</si>
  <si>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</si>
  <si>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</si>
  <si>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</si>
  <si>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</si>
  <si>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</si>
  <si>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</si>
  <si>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</si>
  <si>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</si>
  <si>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</si>
  <si>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</si>
  <si>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</si>
  <si>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</si>
  <si>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</si>
  <si>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</si>
  <si>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</si>
  <si>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</si>
  <si>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</si>
  <si>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</si>
  <si>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</si>
  <si>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</si>
  <si>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</si>
  <si>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</si>
  <si>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</si>
  <si>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</si>
  <si>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</si>
  <si>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</si>
  <si>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</si>
  <si>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</si>
  <si>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</si>
  <si>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</si>
  <si>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</si>
  <si>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</si>
  <si>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</si>
  <si>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</si>
  <si>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</si>
  <si>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</si>
  <si>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</si>
  <si>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</si>
  <si>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</si>
  <si>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</si>
  <si>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</si>
  <si>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</si>
  <si>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</si>
  <si>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</si>
  <si>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</si>
  <si>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</si>
  <si>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</si>
  <si>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</si>
  <si>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</si>
  <si>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</si>
  <si>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</si>
  <si>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</si>
  <si>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</si>
  <si>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</si>
  <si>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</si>
  <si>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</si>
  <si>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</si>
  <si>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</si>
  <si>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</si>
  <si>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</si>
  <si>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</si>
  <si>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</si>
  <si>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</si>
  <si>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</si>
  <si>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</si>
  <si>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</si>
  <si>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</si>
  <si>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</si>
  <si>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</si>
  <si>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</si>
  <si>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</si>
  <si>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</si>
  <si>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</si>
  <si>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</si>
  <si>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</si>
  <si>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</si>
  <si>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</si>
  <si>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</si>
  <si>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</si>
  <si>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</si>
  <si>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</si>
  <si>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</si>
  <si>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</si>
  <si>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</si>
  <si>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</si>
  <si>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</si>
  <si>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</si>
  <si>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</si>
  <si>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</si>
  <si>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</si>
  <si>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</si>
  <si>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</si>
  <si>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</si>
  <si>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</si>
  <si>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</si>
  <si>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</si>
  <si>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</si>
  <si>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</si>
  <si>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</si>
  <si>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</si>
  <si>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</si>
  <si>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</si>
  <si>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</si>
  <si>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</si>
  <si>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</si>
  <si>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</si>
  <si>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</si>
  <si>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</si>
  <si>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</si>
  <si>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</si>
  <si>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</si>
  <si>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</si>
  <si>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</si>
  <si>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</si>
  <si>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</si>
  <si>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</si>
  <si>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</si>
  <si>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</si>
  <si>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</si>
  <si>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</si>
  <si>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</si>
  <si>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</si>
  <si>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</si>
  <si>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</si>
  <si>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</si>
  <si>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</si>
  <si>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</si>
  <si>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</si>
  <si>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</si>
  <si>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</si>
  <si>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</si>
  <si>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</si>
  <si>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</si>
  <si>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</si>
  <si>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</si>
  <si>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</si>
  <si>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</si>
  <si>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</si>
  <si>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</si>
  <si>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</si>
  <si>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</si>
  <si>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</si>
  <si>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</si>
  <si>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</si>
  <si>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</si>
  <si>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</si>
  <si>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</si>
  <si>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</si>
  <si>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</si>
  <si>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</si>
  <si>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</si>
  <si>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</si>
  <si>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</si>
  <si>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</si>
  <si>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</si>
  <si>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</si>
  <si>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</si>
  <si>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</si>
  <si>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</si>
  <si>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</si>
  <si>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</si>
  <si>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</si>
  <si>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</si>
  <si>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</si>
  <si>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</si>
  <si>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</si>
  <si>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</si>
  <si>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</si>
  <si>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</si>
  <si>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</si>
  <si>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</si>
  <si>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</si>
  <si>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</si>
  <si>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</si>
  <si>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</si>
  <si>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</si>
  <si>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</si>
  <si>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</si>
  <si>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</si>
  <si>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</si>
  <si>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</si>
  <si>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</si>
  <si>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</si>
  <si>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</si>
  <si>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</si>
  <si>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</si>
  <si>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</si>
  <si>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</si>
  <si>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</si>
  <si>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</si>
  <si>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</si>
  <si>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</si>
  <si>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</si>
  <si>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</si>
  <si>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</si>
  <si>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</si>
  <si>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</si>
  <si>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</si>
  <si>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</si>
  <si>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</si>
  <si>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</si>
  <si>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</si>
  <si>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</si>
  <si>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</si>
  <si>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</si>
  <si>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</si>
  <si>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</si>
  <si>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</si>
  <si>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</si>
  <si>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</si>
  <si>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</si>
  <si>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</si>
  <si>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</si>
  <si>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</si>
  <si>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</si>
  <si>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</si>
  <si>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</si>
  <si>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</si>
  <si>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</si>
  <si>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</si>
  <si>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</si>
  <si>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</si>
  <si>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</si>
  <si>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</si>
  <si>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</si>
  <si>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</si>
  <si>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</si>
  <si>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</si>
  <si>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</si>
  <si>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</si>
  <si>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</si>
  <si>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</si>
  <si>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</si>
  <si>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</si>
  <si>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</si>
  <si>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</si>
  <si>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</si>
  <si>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</si>
  <si>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</si>
  <si>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</si>
  <si>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</si>
  <si>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</si>
  <si>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</si>
  <si>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</si>
  <si>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</si>
  <si>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</si>
  <si>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</si>
  <si>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</si>
  <si>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</si>
  <si>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</si>
  <si>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</si>
  <si>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</si>
  <si>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</si>
  <si>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</si>
  <si>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</si>
  <si>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</si>
  <si>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</si>
  <si>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</si>
  <si>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</si>
  <si>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</si>
  <si>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</si>
  <si>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</si>
  <si>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</si>
  <si>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</si>
  <si>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</si>
  <si>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</si>
  <si>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</si>
  <si>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</si>
  <si>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</si>
  <si>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</si>
  <si>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</si>
  <si>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</si>
  <si>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</si>
  <si>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</si>
  <si>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</si>
  <si>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</si>
  <si>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</si>
  <si>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</si>
  <si>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</si>
  <si>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</si>
  <si>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</si>
  <si>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</si>
  <si>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</si>
  <si>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</si>
  <si>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</si>
  <si>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</si>
  <si>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</si>
  <si>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</si>
  <si>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</si>
  <si>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</si>
  <si>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</si>
  <si>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</si>
  <si>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</si>
  <si>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</si>
  <si>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</si>
  <si>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</si>
  <si>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</si>
  <si>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</si>
  <si>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</si>
  <si>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</si>
  <si>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</si>
  <si>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</si>
  <si>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</si>
  <si>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</si>
  <si>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</si>
  <si>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</si>
  <si>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</si>
  <si>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</si>
  <si>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</si>
  <si>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</si>
  <si>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</si>
  <si>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</si>
  <si>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</si>
  <si>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</si>
  <si>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</si>
  <si>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</si>
  <si>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</si>
  <si>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</si>
  <si>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</si>
  <si>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</si>
  <si>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</si>
  <si>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</si>
  <si>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</si>
  <si>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</si>
  <si>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</si>
  <si>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</si>
  <si>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</si>
  <si>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</si>
  <si>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</si>
  <si>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</si>
  <si>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</si>
  <si>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</si>
  <si>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</si>
  <si>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</si>
  <si>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</si>
  <si>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</si>
  <si>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</si>
  <si>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</si>
  <si>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</si>
  <si>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</si>
  <si>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</si>
  <si>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</si>
  <si>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</si>
  <si>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</si>
  <si>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</si>
  <si>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</si>
  <si>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</si>
  <si>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</si>
  <si>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</si>
  <si>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</si>
  <si>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</si>
  <si>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</si>
  <si>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</si>
  <si>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</si>
  <si>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</si>
  <si>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</si>
  <si>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</si>
  <si>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</si>
  <si>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</si>
  <si>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</si>
  <si>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</si>
  <si>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</si>
  <si>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</si>
  <si>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</si>
  <si>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</si>
  <si>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</si>
  <si>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</si>
  <si>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</si>
  <si>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</si>
  <si>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</si>
  <si>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</si>
  <si>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</si>
  <si>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</si>
  <si>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</si>
  <si>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</si>
  <si>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</si>
  <si>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</si>
  <si>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</si>
  <si>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</si>
  <si>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</si>
  <si>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</si>
  <si>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</si>
  <si>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</si>
  <si>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</si>
  <si>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</si>
  <si>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</si>
  <si>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</si>
  <si>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</si>
  <si>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</si>
  <si>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</si>
  <si>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</si>
  <si>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</si>
  <si>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</si>
  <si>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</si>
  <si>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</si>
  <si>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</si>
  <si>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</si>
  <si>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</si>
  <si>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</si>
  <si>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</si>
  <si>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</si>
  <si>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</si>
  <si>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</si>
  <si>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</si>
  <si>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</si>
  <si>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</si>
  <si>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</si>
  <si>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</si>
  <si>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</si>
  <si>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</si>
  <si>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</si>
  <si>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</si>
  <si>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</si>
  <si>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</si>
  <si>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</si>
  <si>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</si>
  <si>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</si>
  <si>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</si>
  <si>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</si>
  <si>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</si>
  <si>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</si>
  <si>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</si>
  <si>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</si>
  <si>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</si>
  <si>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</si>
  <si>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</si>
  <si>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</si>
  <si>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</si>
  <si>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</si>
  <si>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</si>
  <si>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</si>
  <si>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</si>
  <si>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</si>
  <si>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</si>
  <si>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</si>
  <si>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</si>
  <si>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</si>
  <si>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</si>
  <si>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</si>
  <si>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</si>
  <si>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</si>
  <si>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</si>
  <si>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</si>
  <si>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</si>
  <si>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</si>
  <si>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</si>
  <si>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</si>
  <si>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</si>
  <si>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</si>
  <si>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</si>
  <si>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</si>
  <si>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</si>
  <si>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</si>
  <si>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</si>
  <si>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</si>
  <si>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</si>
  <si>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</si>
  <si>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</si>
  <si>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</si>
  <si>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</si>
  <si>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</si>
  <si>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</si>
  <si>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</si>
  <si>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</si>
  <si>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</si>
  <si>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</si>
  <si>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</si>
  <si>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</si>
  <si>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</si>
  <si>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</si>
  <si>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</si>
  <si>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</si>
  <si>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</si>
  <si>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</si>
  <si>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</si>
  <si>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</si>
  <si>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</si>
  <si>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</si>
  <si>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</si>
  <si>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</si>
  <si>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</si>
  <si>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</si>
  <si>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</si>
  <si>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</si>
  <si>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</si>
  <si>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</si>
  <si>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</si>
  <si>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</si>
  <si>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</si>
  <si>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</si>
  <si>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</si>
  <si>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</si>
  <si>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</si>
  <si>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</si>
  <si>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</si>
  <si>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</si>
  <si>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</si>
  <si>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</si>
  <si>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</si>
  <si>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</si>
  <si>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</si>
  <si>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</si>
  <si>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</si>
  <si>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</si>
  <si>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</si>
  <si>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</si>
  <si>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</si>
  <si>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</si>
  <si>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</si>
  <si>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</si>
  <si>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</si>
  <si>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</si>
  <si>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</si>
  <si>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</si>
  <si>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</si>
  <si>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</si>
  <si>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</si>
  <si>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</si>
  <si>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</si>
  <si>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</si>
  <si>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</si>
  <si>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</si>
  <si>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</si>
  <si>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</si>
  <si>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</si>
  <si>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</si>
  <si>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</si>
  <si>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</si>
  <si>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</si>
  <si>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</si>
  <si>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</si>
  <si>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</si>
  <si>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</si>
  <si>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</si>
  <si>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</si>
  <si>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</si>
  <si>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</si>
  <si>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</si>
  <si>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</si>
  <si>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</si>
  <si>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</si>
  <si>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</si>
  <si>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</si>
  <si>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</si>
  <si>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</si>
  <si>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</si>
  <si>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</si>
  <si>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</si>
  <si>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</si>
  <si>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</si>
  <si>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</si>
  <si>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</si>
  <si>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</si>
  <si>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</si>
  <si>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</si>
  <si>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</si>
  <si>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</si>
  <si>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</si>
  <si>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</si>
  <si>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</si>
  <si>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</si>
  <si>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</si>
  <si>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</si>
  <si>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</si>
  <si>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</si>
  <si>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</si>
  <si>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</si>
  <si>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</si>
  <si>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</si>
  <si>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</si>
  <si>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</si>
  <si>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</si>
  <si>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</si>
  <si>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</si>
  <si>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</si>
  <si>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</si>
  <si>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</si>
  <si>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</si>
  <si>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</si>
  <si>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</si>
  <si>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</si>
  <si>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</si>
  <si>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</si>
  <si>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</si>
  <si>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</si>
  <si>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</si>
  <si>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</si>
  <si>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</si>
  <si>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</si>
  <si>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</si>
  <si>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</si>
  <si>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</si>
  <si>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</si>
  <si>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</si>
  <si>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</si>
  <si>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</si>
  <si>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</si>
  <si>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</si>
  <si>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</si>
  <si>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</si>
  <si>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</si>
  <si>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</si>
  <si>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</si>
  <si>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</si>
  <si>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</si>
  <si>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</si>
  <si>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</si>
  <si>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</si>
  <si>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</si>
  <si>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</si>
  <si>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</si>
  <si>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</si>
  <si>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</si>
  <si>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</si>
  <si>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</si>
  <si>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</si>
  <si>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</si>
  <si>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</si>
  <si>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</si>
  <si>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</si>
  <si>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</si>
  <si>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</si>
  <si>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</si>
  <si>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</si>
  <si>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</si>
  <si>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</si>
  <si>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</si>
  <si>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</si>
  <si>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</si>
  <si>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</si>
  <si>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</si>
  <si>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</si>
  <si>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</si>
  <si>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</si>
  <si>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</si>
  <si>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</si>
  <si>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</si>
  <si>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</si>
  <si>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</si>
  <si>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</si>
  <si>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</si>
  <si>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</si>
  <si>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</si>
  <si>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</si>
  <si>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</si>
  <si>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</si>
  <si>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</si>
  <si>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</si>
  <si>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</si>
  <si>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</si>
  <si>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</si>
  <si>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</si>
  <si>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</si>
  <si>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</si>
  <si>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</si>
  <si>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</si>
  <si>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</si>
  <si>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</si>
  <si>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</si>
  <si>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</si>
  <si>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</si>
  <si>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</si>
  <si>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</si>
  <si>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</si>
  <si>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</si>
  <si>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</si>
  <si>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</si>
  <si>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</si>
  <si>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</si>
  <si>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</si>
  <si>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</si>
  <si>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</si>
  <si>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</si>
  <si>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</si>
  <si>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</si>
  <si>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</si>
  <si>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</si>
  <si>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</si>
  <si>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</si>
  <si>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</si>
  <si>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</si>
  <si>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</si>
  <si>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</si>
  <si>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</si>
  <si>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</si>
  <si>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</si>
  <si>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</si>
  <si>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</si>
  <si>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</si>
  <si>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</si>
  <si>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</si>
  <si>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</si>
  <si>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</si>
  <si>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</si>
  <si>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</si>
  <si>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</si>
  <si>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</si>
  <si>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</si>
  <si>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</si>
  <si>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</si>
  <si>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</si>
  <si>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</si>
  <si>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</si>
  <si>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</si>
  <si>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</si>
  <si>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</si>
  <si>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</si>
  <si>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</si>
  <si>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</si>
  <si>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</si>
  <si>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</si>
  <si>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</si>
  <si>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</si>
  <si>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</si>
  <si>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</si>
  <si>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</si>
  <si>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</si>
  <si>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</si>
  <si>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</si>
  <si>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</si>
  <si>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</si>
  <si>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</si>
  <si>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</si>
  <si>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</si>
  <si>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</si>
  <si>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</si>
  <si>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</si>
  <si>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</si>
  <si>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</si>
  <si>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</si>
  <si>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</si>
  <si>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</si>
  <si>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</si>
  <si>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</si>
  <si>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</si>
  <si>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</si>
  <si>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</si>
  <si>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</si>
  <si>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</si>
  <si>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</si>
  <si>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</si>
  <si>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</si>
  <si>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</si>
  <si>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</si>
  <si>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</si>
  <si>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</si>
  <si>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</si>
  <si>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</si>
  <si>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</si>
  <si>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</si>
  <si>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</si>
  <si>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</si>
  <si>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</si>
  <si>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</si>
  <si>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</si>
  <si>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</si>
  <si>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</si>
  <si>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</si>
  <si>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</si>
  <si>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</si>
  <si>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</si>
  <si>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</si>
  <si>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</si>
  <si>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</si>
  <si>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</si>
  <si>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</si>
  <si>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</si>
  <si>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</si>
  <si>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</si>
  <si>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</si>
  <si>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</si>
  <si>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</si>
  <si>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</si>
  <si>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</si>
  <si>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</si>
  <si>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</si>
  <si>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</si>
  <si>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</si>
  <si>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</si>
  <si>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</si>
  <si>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</si>
  <si>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</si>
  <si>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</si>
  <si>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</si>
  <si>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</si>
  <si>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</si>
  <si>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</si>
  <si>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</si>
  <si>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</si>
  <si>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</si>
  <si>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</si>
  <si>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</si>
  <si>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</si>
  <si>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</si>
  <si>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</si>
  <si>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</si>
  <si>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</si>
  <si>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</si>
  <si>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</si>
  <si>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</si>
  <si>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</si>
  <si>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</si>
  <si>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</si>
  <si>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</si>
  <si>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</si>
  <si>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</si>
  <si>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</si>
  <si>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</si>
  <si>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</si>
  <si>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</si>
  <si>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</si>
  <si>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</si>
  <si>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</si>
  <si>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</si>
  <si>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</si>
  <si>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</si>
  <si>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</si>
  <si>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</si>
  <si>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</si>
  <si>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</si>
  <si>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</si>
  <si>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</si>
  <si>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</si>
  <si>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</si>
  <si>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</si>
  <si>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</si>
  <si>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</si>
  <si>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</si>
  <si>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</si>
  <si>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</si>
  <si>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</si>
  <si>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</si>
  <si>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</si>
  <si>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</si>
  <si>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</si>
  <si>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</si>
  <si>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</si>
  <si>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</si>
  <si>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</si>
  <si>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</si>
  <si>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</si>
  <si>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</si>
  <si>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</si>
  <si>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</si>
  <si>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</si>
  <si>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</si>
  <si>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</si>
  <si>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</si>
  <si>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</si>
  <si>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</si>
  <si>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</si>
  <si>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</si>
  <si>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</si>
  <si>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</si>
  <si>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</si>
  <si>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</si>
  <si>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</si>
  <si>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</si>
  <si>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</si>
  <si>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</si>
  <si>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</si>
  <si>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</si>
  <si>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</si>
  <si>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</si>
  <si>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</si>
  <si>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</si>
  <si>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</si>
  <si>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</si>
  <si>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</si>
  <si>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</si>
  <si>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</si>
  <si>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</si>
  <si>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</si>
  <si>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</si>
  <si>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</si>
  <si>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</si>
  <si>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</si>
  <si>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</si>
  <si>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</si>
  <si>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</si>
  <si>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</si>
  <si>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</si>
  <si>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</si>
  <si>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</si>
  <si>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</si>
  <si>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</si>
  <si>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</si>
  <si>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</si>
  <si>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</si>
  <si>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</si>
  <si>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</si>
  <si>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</si>
  <si>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</si>
  <si>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</si>
  <si>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</si>
  <si>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</si>
  <si>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</si>
  <si>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</si>
  <si>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</si>
  <si>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</si>
  <si>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</si>
  <si>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</si>
  <si>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</si>
  <si>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</si>
  <si>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</si>
  <si>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</si>
  <si>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</si>
  <si>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</si>
  <si>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</si>
  <si>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</si>
  <si>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</si>
  <si>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</si>
  <si>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</si>
  <si>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</si>
  <si>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</si>
  <si>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</si>
  <si>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</si>
  <si>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</si>
  <si>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</si>
  <si>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</si>
  <si>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</si>
  <si>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</si>
  <si>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</si>
  <si>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</si>
  <si>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</si>
  <si>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</si>
  <si>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</si>
  <si>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</si>
  <si>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</si>
  <si>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</si>
  <si>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</si>
  <si>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</si>
  <si>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</si>
  <si>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</si>
  <si>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</si>
  <si>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</si>
  <si>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</si>
  <si>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</si>
  <si>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</si>
  <si>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</si>
  <si>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</si>
  <si>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</si>
  <si>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</si>
  <si>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</si>
  <si>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</si>
  <si>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</si>
  <si>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</si>
  <si>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</si>
  <si>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</si>
  <si>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</si>
  <si>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</si>
  <si>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</si>
  <si>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</si>
  <si>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</si>
  <si>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</si>
  <si>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</si>
  <si>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</si>
  <si>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</si>
  <si>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</si>
  <si>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</si>
  <si>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</si>
  <si>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</si>
  <si>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</si>
  <si>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</si>
  <si>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</si>
  <si>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</si>
  <si>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</si>
  <si>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</si>
  <si>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</si>
  <si>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</si>
  <si>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</si>
  <si>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</si>
  <si>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</si>
  <si>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</si>
  <si>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</si>
  <si>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</si>
  <si>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</si>
  <si>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</si>
  <si>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</si>
  <si>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</si>
  <si>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</si>
  <si>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</si>
  <si>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</si>
  <si>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</si>
  <si>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</si>
  <si>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</si>
  <si>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</si>
  <si>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</si>
  <si>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</si>
  <si>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</si>
  <si>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</si>
  <si>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</si>
  <si>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</si>
  <si>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</si>
  <si>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</si>
  <si>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</si>
  <si>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</si>
  <si>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</si>
  <si>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</si>
  <si>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</si>
  <si>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</si>
  <si>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</si>
  <si>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</si>
  <si>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</si>
  <si>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</si>
  <si>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</si>
  <si>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</si>
  <si>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</si>
  <si>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</si>
  <si>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</si>
  <si>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</si>
  <si>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</si>
  <si>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</si>
  <si>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</si>
  <si>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</si>
  <si>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</si>
  <si>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</si>
  <si>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</si>
  <si>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</si>
  <si>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</si>
  <si>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</si>
  <si>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</si>
  <si>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</si>
  <si>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</si>
  <si>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</si>
  <si>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</si>
  <si>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</si>
  <si>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</si>
  <si>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</si>
  <si>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</si>
  <si>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</si>
  <si>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</si>
  <si>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</si>
  <si>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</si>
  <si>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</si>
  <si>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</si>
  <si>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</si>
  <si>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</si>
  <si>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</si>
  <si>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</si>
  <si>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</si>
  <si>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</si>
  <si>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</si>
  <si>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</si>
  <si>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</si>
  <si>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</si>
  <si>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</si>
  <si>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</si>
  <si>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</si>
  <si>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</si>
  <si>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</si>
  <si>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</si>
  <si>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</si>
  <si>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</si>
  <si>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</si>
  <si>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</si>
  <si>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</si>
  <si>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</si>
  <si>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</si>
  <si>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</si>
  <si>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</si>
  <si>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</si>
  <si>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</si>
  <si>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</si>
  <si>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</si>
  <si>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</si>
  <si>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</si>
  <si>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</si>
  <si>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</si>
  <si>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</si>
  <si>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</si>
  <si>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</si>
  <si>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</si>
  <si>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</si>
  <si>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</si>
  <si>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</si>
  <si>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</si>
  <si>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</si>
  <si>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</si>
  <si>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</si>
  <si>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</si>
  <si>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</si>
  <si>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</si>
  <si>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</si>
  <si>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</si>
  <si>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</si>
  <si>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</si>
  <si>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</si>
  <si>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</si>
  <si>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</si>
  <si>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</si>
  <si>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</si>
  <si>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</si>
  <si>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</si>
  <si>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</si>
  <si>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</si>
  <si>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</si>
  <si>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</si>
  <si>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</si>
  <si>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</si>
  <si>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</si>
  <si>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</si>
  <si>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</si>
  <si>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</si>
  <si>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</si>
  <si>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</si>
  <si>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</si>
  <si>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</si>
  <si>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</si>
  <si>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</si>
  <si>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</si>
  <si>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</si>
  <si>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</si>
  <si>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</si>
  <si>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</si>
  <si>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</si>
  <si>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</si>
  <si>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</si>
  <si>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</si>
  <si>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</si>
  <si>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</si>
  <si>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</si>
  <si>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</si>
  <si>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</si>
  <si>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</si>
  <si>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</si>
  <si>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</si>
  <si>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</si>
  <si>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</si>
  <si>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</si>
  <si>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</si>
  <si>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</si>
  <si>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</si>
  <si>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</si>
  <si>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</si>
  <si>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</si>
  <si>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</si>
  <si>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</si>
  <si>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</si>
  <si>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</si>
  <si>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</si>
  <si>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</si>
  <si>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</si>
  <si>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</si>
  <si>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</si>
  <si>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</si>
  <si>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</si>
  <si>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</si>
  <si>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</si>
  <si>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</si>
  <si>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</si>
  <si>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</si>
  <si>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</si>
  <si>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</si>
  <si>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</si>
  <si>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</si>
  <si>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</si>
  <si>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</si>
  <si>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</si>
  <si>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</si>
  <si>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</si>
  <si>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</si>
  <si>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</si>
  <si>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</si>
  <si>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</si>
  <si>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</si>
  <si>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</si>
  <si>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</si>
  <si>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</si>
  <si>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</si>
  <si>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</si>
  <si>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</si>
  <si>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</si>
  <si>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</si>
  <si>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</si>
  <si>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</si>
  <si>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</si>
  <si>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</si>
  <si>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</si>
  <si>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</si>
  <si>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</si>
  <si>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</si>
  <si>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</si>
  <si>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</si>
  <si>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</si>
  <si>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</si>
  <si>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</si>
  <si>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</si>
  <si>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</si>
  <si>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</si>
  <si>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</si>
  <si>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</si>
  <si>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</si>
  <si>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</si>
  <si>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</si>
  <si>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</si>
  <si>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</si>
  <si>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</si>
  <si>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</si>
  <si>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</si>
  <si>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</si>
  <si>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</si>
  <si>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</si>
  <si>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</si>
  <si>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</si>
  <si>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</si>
  <si>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</si>
  <si>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</si>
  <si>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</si>
  <si>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</si>
  <si>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</si>
  <si>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</si>
  <si>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</si>
  <si>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</si>
  <si>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</si>
  <si>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</si>
  <si>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</si>
  <si>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</si>
  <si>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</si>
  <si>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</si>
  <si>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</si>
  <si>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</si>
  <si>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</si>
  <si>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</si>
  <si>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</si>
  <si>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</si>
  <si>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</si>
  <si>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</si>
  <si>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</si>
  <si>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</si>
  <si>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</si>
  <si>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</si>
  <si>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</si>
  <si>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</si>
  <si>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</si>
  <si>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</si>
  <si>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</si>
  <si>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</si>
  <si>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</si>
  <si>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</si>
  <si>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</si>
  <si>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</si>
  <si>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</si>
  <si>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</si>
  <si>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</si>
  <si>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</si>
  <si>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</si>
  <si>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</si>
  <si>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</si>
  <si>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</si>
  <si>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</si>
  <si>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</si>
  <si>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</si>
  <si>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</si>
  <si>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</si>
  <si>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</si>
  <si>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</si>
  <si>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</si>
  <si>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</si>
  <si>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</si>
  <si>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</si>
  <si>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</si>
  <si>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</si>
  <si>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</si>
  <si>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</si>
  <si>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</si>
  <si>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</si>
  <si>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</si>
  <si>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</si>
  <si>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</si>
  <si>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</si>
  <si>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</si>
  <si>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</si>
  <si>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</si>
  <si>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</si>
  <si>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</si>
  <si>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</si>
  <si>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</si>
  <si>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</si>
  <si>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</si>
  <si>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</si>
  <si>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</si>
  <si>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</si>
  <si>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</si>
  <si>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</si>
  <si>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</si>
  <si>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</si>
  <si>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</si>
  <si>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</si>
  <si>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</si>
  <si>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</si>
  <si>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</si>
  <si>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</si>
  <si>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</si>
  <si>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</si>
  <si>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</si>
  <si>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</si>
  <si>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</si>
  <si>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</si>
  <si>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</si>
  <si>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</si>
  <si>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</si>
  <si>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</si>
  <si>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</si>
  <si>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</si>
  <si>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</si>
  <si>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</si>
  <si>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</si>
  <si>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</si>
  <si>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</si>
  <si>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</si>
  <si>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</si>
  <si>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</si>
  <si>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</si>
  <si>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</si>
  <si>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</si>
  <si>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</si>
  <si>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</si>
  <si>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</si>
  <si>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</si>
  <si>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</si>
  <si>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</si>
  <si>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</si>
  <si>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</si>
  <si>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</si>
  <si>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</si>
  <si>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</si>
  <si>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</si>
  <si>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</si>
  <si>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</si>
  <si>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</si>
  <si>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</si>
  <si>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</si>
  <si>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</si>
  <si>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</si>
  <si>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</si>
  <si>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</si>
  <si>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</si>
  <si>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</si>
  <si>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</si>
  <si>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</si>
  <si>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</si>
  <si>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</si>
  <si>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</si>
  <si>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</si>
  <si>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</si>
  <si>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</si>
  <si>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</si>
  <si>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</si>
  <si>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</si>
  <si>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</si>
  <si>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</si>
  <si>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</si>
  <si>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</si>
  <si>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</si>
  <si>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</si>
  <si>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</si>
  <si>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</si>
  <si>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</si>
  <si>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</si>
  <si>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</si>
  <si>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</si>
  <si>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</si>
  <si>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</si>
  <si>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</si>
  <si>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</si>
  <si>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</si>
  <si>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</si>
  <si>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</si>
  <si>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</si>
  <si>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</si>
  <si>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</si>
  <si>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</si>
  <si>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</si>
  <si>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</si>
  <si>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</si>
  <si>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</si>
  <si>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</si>
  <si>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</si>
  <si>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</si>
  <si>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</si>
  <si>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</si>
  <si>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</si>
  <si>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</si>
  <si>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</si>
  <si>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</si>
  <si>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</si>
  <si>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</si>
  <si>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</si>
  <si>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</si>
  <si>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</si>
  <si>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</si>
  <si>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</si>
  <si>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</si>
  <si>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</si>
  <si>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</si>
  <si>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</si>
  <si>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</si>
  <si>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</si>
  <si>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</si>
  <si>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</si>
  <si>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</si>
  <si>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</si>
  <si>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</si>
  <si>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</si>
  <si>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</si>
  <si>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</si>
  <si>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</si>
  <si>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</si>
  <si>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</si>
  <si>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</si>
  <si>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</si>
  <si>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</si>
  <si>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</si>
  <si>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</si>
  <si>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</si>
  <si>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</si>
  <si>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</si>
  <si>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</si>
  <si>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</si>
  <si>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</si>
  <si>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</si>
  <si>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</si>
  <si>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</si>
  <si>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</si>
  <si>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</si>
  <si>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</si>
  <si>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</si>
  <si>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</si>
  <si>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</si>
  <si>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</si>
  <si>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</si>
  <si>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</si>
  <si>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</si>
  <si>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</si>
  <si>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</si>
  <si>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</si>
  <si>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</si>
  <si>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</si>
  <si>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</si>
  <si>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</si>
  <si>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</si>
  <si>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</si>
  <si>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</si>
  <si>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</si>
  <si>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</si>
  <si>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</si>
  <si>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</si>
  <si>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</si>
  <si>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</si>
  <si>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</si>
  <si>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</si>
  <si>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</si>
  <si>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</si>
  <si>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</si>
  <si>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</si>
  <si>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</si>
  <si>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</si>
  <si>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</si>
  <si>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</si>
  <si>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</si>
  <si>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</si>
  <si>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</si>
  <si>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</si>
  <si>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</si>
  <si>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</si>
  <si>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</si>
  <si>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</si>
  <si>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</si>
  <si>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</si>
  <si>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</si>
  <si>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</si>
  <si>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</si>
  <si>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</si>
  <si>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</si>
  <si>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</si>
  <si>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</si>
  <si>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</si>
  <si>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</si>
  <si>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</si>
  <si>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</si>
  <si>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</si>
  <si>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</si>
  <si>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</si>
  <si>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</si>
  <si>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</si>
  <si>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</si>
  <si>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</si>
  <si>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</si>
  <si>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</si>
  <si>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</si>
  <si>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</si>
  <si>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</si>
  <si>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</si>
  <si>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</si>
  <si>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</si>
  <si>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</si>
  <si>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</si>
  <si>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</si>
  <si>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</si>
  <si>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</si>
  <si>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</si>
  <si>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</si>
  <si>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</si>
  <si>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</si>
  <si>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</si>
  <si>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</si>
  <si>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</si>
  <si>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</si>
  <si>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</si>
  <si>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</si>
  <si>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</si>
  <si>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</si>
  <si>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</si>
  <si>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</si>
  <si>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</si>
  <si>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</si>
  <si>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</si>
  <si>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</si>
  <si>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</si>
  <si>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</si>
  <si>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</si>
  <si>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</si>
  <si>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</si>
  <si>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</si>
  <si>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</si>
  <si>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</si>
  <si>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</si>
  <si>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</si>
  <si>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</si>
  <si>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</si>
  <si>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</si>
  <si>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</si>
  <si>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</si>
  <si>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</si>
  <si>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</si>
  <si>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</si>
  <si>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</si>
  <si>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</si>
  <si>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</si>
  <si>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</si>
  <si>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</si>
  <si>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</si>
  <si>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</si>
  <si>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</si>
  <si>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</si>
  <si>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</si>
  <si>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</si>
  <si>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</si>
  <si>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</si>
  <si>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</si>
  <si>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</si>
  <si>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</si>
  <si>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</si>
  <si>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</si>
  <si>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</si>
  <si>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</si>
  <si>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</si>
  <si>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</si>
  <si>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</si>
  <si>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</si>
  <si>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</si>
  <si>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</si>
  <si>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</si>
  <si>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</si>
  <si>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</si>
  <si>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</si>
  <si>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</si>
  <si>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</si>
  <si>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</si>
  <si>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</si>
  <si>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</si>
  <si>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</si>
  <si>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</si>
  <si>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</si>
  <si>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</si>
  <si>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</si>
  <si>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</si>
  <si>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</si>
  <si>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</si>
  <si>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</si>
  <si>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</si>
  <si>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</si>
  <si>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</si>
  <si>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</si>
  <si>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</si>
  <si>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</si>
  <si>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</si>
  <si>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</si>
  <si>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</si>
  <si>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</si>
  <si>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</si>
  <si>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</si>
  <si>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</si>
  <si>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</si>
  <si>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</si>
  <si>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</si>
  <si>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</si>
  <si>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</si>
  <si>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</si>
  <si>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</si>
  <si>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</si>
  <si>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</si>
  <si>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</si>
  <si>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</si>
  <si>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</si>
  <si>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</si>
  <si>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</si>
  <si>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</si>
  <si>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</si>
  <si>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</si>
  <si>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</si>
  <si>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</si>
  <si>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</si>
  <si>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</si>
  <si>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</si>
  <si>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</si>
  <si>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</si>
  <si>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</si>
  <si>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</si>
  <si>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</si>
  <si>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</si>
  <si>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</si>
  <si>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</si>
  <si>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</si>
  <si>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</si>
  <si>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</si>
  <si>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</si>
  <si>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</si>
  <si>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</si>
  <si>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</si>
  <si>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</si>
  <si>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</si>
  <si>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</si>
  <si>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</si>
  <si>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</si>
  <si>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</si>
  <si>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</si>
  <si>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</si>
  <si>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</si>
  <si>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</si>
  <si>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</si>
  <si>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</si>
  <si>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</si>
  <si>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</si>
  <si>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</si>
  <si>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</si>
  <si>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</si>
  <si>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</si>
  <si>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</si>
  <si>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</si>
  <si>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</si>
  <si>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</si>
  <si>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</si>
  <si>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</si>
  <si>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</si>
  <si>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</si>
  <si>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</si>
  <si>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</si>
  <si>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</si>
  <si>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</si>
  <si>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</si>
  <si>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</si>
  <si>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</si>
  <si>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</si>
  <si>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</si>
  <si>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</si>
  <si>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</si>
  <si>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</si>
  <si>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</si>
  <si>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</si>
  <si>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</si>
  <si>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</si>
  <si>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</si>
  <si>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</si>
  <si>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</si>
  <si>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</si>
  <si>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</si>
  <si>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</si>
  <si>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</si>
  <si>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</si>
  <si>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</si>
  <si>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</si>
  <si>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</si>
  <si>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</si>
  <si>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</si>
  <si>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</si>
  <si>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</si>
  <si>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</si>
  <si>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</si>
  <si>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</si>
  <si>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</si>
  <si>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</si>
  <si>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</si>
  <si>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</si>
  <si>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</si>
  <si>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</si>
  <si>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</si>
  <si>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</si>
  <si>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</si>
  <si>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</si>
  <si>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</si>
  <si>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</si>
  <si>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</si>
  <si>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</si>
  <si>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</si>
  <si>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</si>
  <si>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</si>
  <si>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</si>
  <si>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</si>
  <si>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</si>
  <si>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</si>
  <si>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</si>
  <si>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</si>
  <si>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</si>
  <si>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</si>
  <si>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</si>
  <si>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</si>
  <si>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</si>
  <si>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</si>
  <si>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</si>
  <si>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</si>
  <si>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</si>
  <si>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</si>
  <si>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</si>
  <si>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</si>
  <si>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</si>
  <si>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</si>
  <si>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</si>
  <si>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</si>
  <si>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</si>
  <si>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</si>
  <si>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</si>
  <si>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</si>
  <si>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</si>
  <si>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</si>
  <si>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</si>
  <si>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</si>
  <si>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</si>
  <si>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</si>
  <si>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</si>
  <si>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</si>
  <si>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</si>
  <si>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</si>
  <si>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</si>
  <si>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</si>
  <si>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</si>
  <si>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</si>
  <si>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</si>
  <si>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</si>
  <si>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</si>
  <si>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</si>
  <si>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</si>
  <si>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</si>
  <si>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</si>
  <si>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</si>
  <si>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</si>
  <si>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</si>
  <si>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</si>
  <si>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</si>
  <si>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</si>
  <si>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</si>
  <si>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</si>
  <si>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</si>
  <si>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</si>
  <si>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</si>
  <si>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</si>
  <si>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</si>
  <si>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</si>
  <si>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</si>
  <si>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</si>
  <si>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</si>
  <si>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</si>
  <si>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</si>
  <si>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</si>
  <si>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</si>
  <si>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</si>
  <si>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</si>
  <si>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</si>
  <si>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</si>
  <si>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</si>
  <si>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</si>
  <si>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</si>
  <si>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</si>
  <si>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</si>
  <si>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</si>
  <si>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</si>
  <si>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</si>
  <si>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</si>
  <si>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</si>
  <si>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</si>
  <si>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</si>
  <si>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</si>
  <si>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</si>
  <si>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</si>
  <si>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</si>
  <si>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</si>
  <si>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</si>
  <si>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</si>
  <si>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</si>
  <si>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</si>
  <si>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</si>
  <si>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</si>
  <si>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</si>
  <si>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</si>
  <si>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</si>
  <si>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</si>
  <si>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</si>
  <si>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</si>
  <si>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</si>
  <si>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</si>
  <si>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</si>
  <si>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</si>
  <si>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</si>
  <si>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</si>
  <si>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</si>
  <si>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</si>
  <si>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</si>
  <si>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</si>
  <si>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</si>
  <si>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</si>
  <si>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</si>
  <si>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</si>
  <si>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</si>
  <si>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</si>
  <si>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</si>
  <si>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</si>
  <si>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</si>
  <si>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</si>
  <si>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</si>
  <si>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</si>
  <si>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</si>
  <si>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</si>
  <si>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</si>
  <si>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</si>
  <si>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</si>
  <si>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</si>
  <si>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</si>
  <si>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</si>
  <si>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</si>
  <si>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</si>
  <si>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</si>
  <si>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</si>
  <si>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</si>
  <si>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</si>
  <si>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</si>
  <si>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</si>
  <si>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</si>
  <si>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</si>
  <si>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</si>
  <si>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</si>
  <si>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</si>
  <si>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</si>
  <si>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</si>
  <si>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</si>
  <si>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</si>
  <si>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</si>
  <si>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</si>
  <si>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</si>
  <si>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</si>
  <si>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</si>
  <si>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</si>
  <si>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</si>
  <si>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</si>
  <si>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</si>
  <si>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</si>
  <si>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</si>
  <si>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</si>
  <si>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</si>
  <si>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</si>
  <si>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</si>
  <si>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</si>
  <si>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</si>
  <si>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</si>
  <si>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</si>
  <si>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</si>
  <si>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</si>
  <si>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</si>
  <si>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</si>
  <si>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</si>
  <si>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</si>
  <si>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</si>
  <si>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</si>
  <si>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</si>
  <si>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</si>
  <si>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</si>
  <si>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</si>
  <si>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</si>
  <si>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</si>
  <si>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</si>
  <si>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</si>
  <si>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</si>
  <si>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</si>
  <si>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</si>
  <si>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</si>
  <si>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</si>
  <si>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</si>
  <si>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</si>
  <si>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</si>
  <si>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</si>
  <si>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</si>
  <si>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</si>
  <si>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</si>
  <si>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</si>
  <si>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</si>
  <si>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</si>
  <si>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</si>
  <si>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</si>
  <si>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</si>
  <si>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</si>
  <si>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</si>
  <si>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</si>
  <si>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</si>
  <si>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</si>
  <si>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</si>
  <si>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</si>
  <si>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</si>
  <si>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</si>
  <si>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</si>
  <si>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</si>
  <si>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</si>
  <si>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</si>
  <si>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</si>
  <si>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</si>
  <si>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</si>
  <si>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</si>
  <si>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</si>
  <si>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</si>
  <si>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</si>
  <si>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</si>
  <si>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</si>
  <si>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</si>
  <si>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</si>
  <si>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</si>
  <si>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</si>
  <si>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</si>
  <si>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</si>
  <si>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</si>
  <si>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</si>
  <si>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</si>
  <si>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</si>
  <si>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</si>
  <si>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</si>
  <si>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</si>
  <si>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</si>
  <si>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</si>
  <si>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</si>
  <si>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</si>
  <si>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</si>
  <si>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</si>
  <si>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</si>
  <si>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</si>
  <si>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</si>
  <si>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</si>
  <si>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</si>
  <si>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</si>
  <si>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</si>
  <si>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</si>
  <si>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</si>
  <si>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</si>
  <si>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</si>
  <si>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</si>
  <si>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</si>
  <si>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</si>
  <si>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</si>
  <si>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</si>
  <si>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</si>
  <si>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</si>
  <si>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</si>
  <si>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</si>
  <si>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</si>
  <si>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</si>
  <si>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</si>
  <si>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</si>
  <si>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</si>
  <si>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</si>
  <si>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</si>
  <si>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</si>
  <si>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</si>
  <si>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</si>
  <si>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</si>
  <si>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</si>
  <si>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</si>
  <si>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</si>
  <si>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</si>
  <si>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</si>
  <si>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</si>
  <si>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</si>
  <si>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</si>
  <si>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</si>
  <si>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</si>
  <si>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</si>
  <si>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</si>
  <si>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</si>
  <si>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</si>
  <si>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</si>
  <si>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</si>
  <si>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</si>
  <si>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</si>
  <si>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</si>
  <si>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</si>
  <si>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</si>
  <si>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</si>
  <si>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</si>
  <si>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</si>
  <si>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</si>
  <si>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</si>
  <si>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</si>
  <si>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</si>
  <si>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</si>
  <si>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</si>
  <si>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</si>
  <si>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</si>
  <si>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</si>
  <si>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</si>
  <si>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</si>
  <si>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</si>
  <si>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</si>
  <si>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</si>
  <si>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</si>
  <si>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</si>
  <si>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</si>
  <si>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</si>
  <si>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</si>
  <si>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</si>
  <si>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</si>
  <si>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</si>
  <si>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</si>
  <si>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</si>
  <si>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</si>
  <si>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</si>
  <si>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</si>
  <si>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</si>
  <si>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</si>
  <si>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</si>
  <si>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</si>
  <si>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</si>
  <si>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</si>
  <si>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</si>
  <si>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</si>
  <si>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</si>
  <si>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</si>
  <si>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</si>
  <si>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</si>
  <si>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</si>
  <si>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</si>
  <si>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</si>
  <si>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</si>
  <si>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</si>
  <si>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</si>
  <si>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</si>
  <si>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</si>
  <si>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</si>
  <si>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</si>
  <si>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</si>
  <si>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</si>
  <si>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</si>
  <si>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</si>
  <si>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</si>
  <si>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</si>
  <si>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</si>
  <si>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</si>
  <si>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</si>
  <si>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</si>
  <si>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</si>
  <si>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</si>
  <si>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</si>
  <si>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</si>
  <si>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</si>
  <si>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</si>
  <si>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</si>
  <si>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</si>
  <si>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</si>
  <si>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</si>
  <si>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</si>
  <si>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</si>
  <si>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</si>
  <si>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</si>
  <si>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</si>
  <si>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</si>
  <si>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</si>
  <si>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</si>
  <si>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</si>
  <si>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</si>
  <si>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</si>
  <si>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</si>
  <si>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</si>
  <si>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</si>
  <si>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</si>
  <si>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</si>
  <si>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</si>
  <si>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</si>
  <si>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</si>
  <si>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</si>
  <si>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</si>
  <si>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</si>
  <si>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</si>
  <si>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</si>
  <si>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</si>
  <si>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</si>
  <si>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</si>
  <si>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</si>
  <si>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</si>
  <si>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</si>
  <si>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</si>
  <si>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</si>
  <si>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</si>
  <si>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</si>
  <si>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</si>
  <si>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</si>
  <si>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</si>
  <si>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</si>
  <si>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</si>
  <si>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</si>
  <si>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</si>
  <si>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</si>
  <si>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</si>
  <si>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</si>
  <si>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</si>
  <si>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</si>
  <si>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</si>
  <si>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</si>
  <si>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</si>
  <si>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</si>
  <si>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</si>
  <si>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</si>
  <si>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</si>
  <si>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</si>
  <si>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</si>
  <si>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</si>
  <si>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</si>
  <si>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</si>
  <si>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</si>
  <si>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</si>
  <si>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</si>
  <si>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</si>
  <si>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</si>
  <si>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</si>
  <si>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</si>
  <si>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</si>
  <si>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</si>
  <si>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</si>
  <si>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</si>
  <si>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</si>
  <si>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</si>
  <si>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</si>
  <si>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</si>
  <si>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</si>
  <si>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</si>
  <si>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</si>
  <si>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</si>
  <si>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</si>
  <si>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</si>
  <si>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</si>
  <si>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</si>
  <si>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</si>
  <si>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</si>
  <si>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</si>
  <si>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</si>
  <si>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</si>
  <si>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</si>
  <si>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</si>
  <si>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</si>
  <si>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</si>
  <si>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</si>
  <si>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</si>
  <si>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</si>
  <si>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</si>
  <si>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</si>
  <si>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</si>
  <si>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</si>
  <si>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</si>
  <si>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</si>
  <si>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</si>
  <si>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</si>
  <si>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</si>
  <si>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</si>
  <si>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</si>
  <si>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</si>
  <si>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</si>
  <si>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</si>
  <si>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</si>
  <si>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</si>
  <si>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</si>
  <si>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</si>
  <si>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</si>
  <si>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</si>
  <si>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</si>
  <si>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</si>
  <si>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</si>
  <si>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</si>
  <si>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</si>
  <si>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</si>
  <si>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</si>
  <si>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</si>
  <si>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</si>
  <si>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</si>
  <si>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</si>
  <si>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</si>
  <si>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</si>
  <si>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</si>
  <si>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</si>
  <si>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</si>
  <si>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</si>
  <si>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</si>
  <si>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</si>
  <si>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</si>
  <si>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</si>
  <si>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</si>
  <si>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</si>
  <si>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</si>
  <si>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</si>
  <si>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</si>
  <si>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</si>
  <si>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</si>
  <si>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</si>
  <si>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</si>
  <si>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</si>
  <si>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</si>
  <si>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</si>
  <si>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</si>
  <si>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</si>
  <si>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</si>
  <si>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</si>
  <si>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</si>
  <si>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</si>
  <si>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</si>
  <si>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</si>
  <si>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</si>
  <si>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</si>
  <si>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</si>
  <si>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</si>
  <si>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</si>
  <si>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</si>
  <si>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</si>
  <si>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</si>
  <si>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</si>
  <si>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</si>
  <si>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</si>
  <si>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</si>
  <si>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</si>
  <si>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</si>
  <si>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</si>
  <si>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</si>
  <si>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</si>
  <si>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</si>
  <si>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</si>
  <si>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</si>
  <si>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</si>
  <si>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</si>
  <si>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</si>
  <si>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</si>
  <si>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</si>
  <si>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</si>
  <si>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</si>
  <si>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</si>
  <si>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</si>
  <si>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</si>
  <si>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</si>
  <si>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</si>
  <si>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</si>
  <si>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</si>
  <si>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</si>
  <si>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</si>
  <si>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</si>
  <si>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</si>
  <si>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</si>
  <si>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</si>
  <si>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</si>
  <si>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</si>
  <si>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</si>
  <si>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</si>
  <si>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</si>
  <si>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</si>
  <si>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</si>
  <si>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</si>
  <si>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</si>
  <si>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</si>
  <si>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</si>
  <si>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</si>
  <si>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</si>
  <si>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</si>
  <si>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</si>
  <si>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</si>
  <si>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</si>
  <si>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</si>
  <si>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</si>
  <si>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</si>
  <si>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</si>
  <si>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</si>
  <si>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</si>
  <si>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</si>
  <si>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</si>
  <si>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</si>
  <si>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</si>
  <si>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</si>
  <si>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</si>
  <si>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</si>
  <si>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</si>
  <si>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</si>
  <si>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</si>
  <si>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</si>
  <si>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</si>
  <si>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</si>
  <si>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</si>
  <si>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</si>
  <si>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</si>
  <si>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</si>
  <si>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</si>
  <si>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</si>
  <si>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</si>
  <si>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</si>
  <si>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</si>
  <si>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</si>
  <si>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</si>
  <si>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</si>
  <si>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</si>
  <si>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</si>
  <si>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</si>
  <si>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</si>
  <si>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</si>
  <si>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</si>
  <si>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</si>
  <si>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</si>
  <si>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</si>
  <si>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</si>
  <si>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</si>
  <si>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</si>
  <si>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</si>
  <si>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</si>
  <si>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</si>
  <si>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</si>
  <si>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</si>
  <si>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</si>
  <si>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</si>
  <si>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</si>
  <si>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</si>
  <si>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</si>
  <si>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</si>
  <si>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</si>
  <si>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</si>
  <si>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</si>
  <si>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</si>
  <si>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</si>
  <si>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</si>
  <si>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</si>
  <si>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</si>
  <si>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</si>
  <si>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</si>
  <si>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</si>
  <si>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</si>
  <si>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</si>
  <si>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</si>
  <si>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</si>
  <si>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</si>
  <si>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</si>
  <si>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</si>
  <si>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</si>
  <si>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</si>
  <si>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</si>
  <si>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</si>
  <si>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</si>
  <si>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</si>
  <si>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</si>
  <si>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</si>
  <si>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</si>
  <si>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</si>
  <si>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</si>
  <si>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</si>
  <si>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</si>
  <si>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</si>
  <si>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</si>
  <si>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</si>
  <si>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</si>
  <si>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</si>
  <si>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</si>
  <si>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</si>
  <si>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</si>
  <si>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</si>
  <si>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</si>
  <si>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</si>
  <si>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</si>
  <si>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</si>
  <si>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</si>
  <si>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</si>
  <si>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</si>
  <si>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</si>
  <si>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</si>
  <si>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</si>
  <si>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</si>
  <si>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</si>
  <si>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</si>
  <si>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</si>
  <si>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</si>
  <si>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</si>
  <si>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</si>
  <si>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</si>
  <si>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</si>
  <si>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</si>
  <si>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</si>
  <si>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</si>
  <si>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</si>
  <si>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</si>
  <si>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</si>
  <si>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</si>
  <si>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</si>
  <si>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</si>
  <si>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</si>
  <si>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</si>
  <si>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</si>
  <si>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</si>
  <si>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</si>
  <si>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</si>
  <si>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</si>
  <si>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</si>
  <si>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</si>
  <si>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</si>
  <si>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</si>
  <si>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</si>
  <si>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</si>
  <si>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</si>
  <si>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</si>
  <si>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</si>
  <si>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</si>
  <si>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</si>
  <si>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</si>
  <si>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</si>
  <si>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</si>
  <si>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</si>
  <si>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</si>
  <si>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</si>
  <si>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</si>
  <si>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</si>
  <si>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</si>
  <si>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</si>
  <si>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</si>
  <si>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</si>
  <si>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</si>
  <si>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</si>
  <si>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</si>
  <si>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</si>
  <si>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</si>
  <si>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</si>
  <si>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</si>
  <si>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</si>
  <si>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</si>
  <si>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</si>
  <si>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</si>
  <si>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</si>
  <si>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</si>
  <si>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</si>
  <si>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</si>
  <si>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</si>
  <si>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</si>
  <si>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</si>
  <si>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</si>
  <si>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</si>
  <si>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</si>
  <si>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</si>
  <si>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</si>
  <si>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</si>
  <si>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</si>
  <si>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</si>
  <si>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</si>
  <si>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</si>
  <si>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</si>
  <si>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</si>
  <si>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</si>
  <si>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</si>
  <si>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</si>
  <si>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</si>
  <si>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</si>
  <si>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</si>
  <si>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</si>
  <si>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</si>
  <si>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</si>
  <si>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</si>
  <si>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</si>
  <si>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</si>
  <si>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</si>
  <si>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</si>
  <si>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</si>
  <si>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</si>
  <si>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</si>
  <si>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</si>
  <si>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</si>
  <si>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</si>
  <si>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</si>
  <si>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</si>
  <si>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</si>
  <si>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</si>
  <si>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</si>
  <si>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</si>
  <si>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</si>
  <si>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</si>
  <si>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</si>
  <si>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</si>
  <si>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</si>
  <si>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</si>
  <si>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</si>
  <si>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</si>
  <si>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</si>
  <si>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</si>
  <si>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</si>
  <si>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</si>
  <si>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</si>
  <si>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</si>
  <si>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</si>
  <si>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</si>
  <si>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</si>
  <si>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</si>
  <si>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</si>
  <si>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</si>
  <si>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</si>
  <si>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</si>
  <si>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</si>
  <si>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</si>
  <si>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</si>
  <si>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</si>
  <si>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</si>
  <si>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</si>
  <si>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</si>
  <si>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</si>
  <si>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</si>
  <si>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</si>
  <si>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</si>
  <si>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</si>
  <si>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</si>
  <si>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</si>
  <si>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</si>
  <si>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</si>
  <si>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</si>
  <si>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</si>
  <si>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</si>
  <si>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</si>
  <si>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</si>
  <si>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</si>
  <si>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</si>
  <si>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</si>
  <si>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</si>
  <si>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</si>
  <si>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</si>
  <si>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</si>
  <si>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</si>
  <si>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</si>
  <si>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</si>
  <si>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</si>
  <si>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</si>
  <si>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</si>
  <si>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</si>
  <si>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</si>
  <si>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</si>
  <si>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</si>
  <si>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</si>
  <si>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</si>
  <si>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</si>
  <si>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</si>
  <si>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</si>
  <si>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</si>
  <si>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</si>
  <si>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</si>
  <si>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</si>
  <si>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</si>
  <si>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</si>
  <si>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</si>
  <si>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</si>
  <si>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</si>
  <si>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</si>
  <si>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</si>
  <si>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</si>
  <si>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</si>
  <si>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</si>
  <si>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</si>
  <si>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</si>
  <si>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</si>
  <si>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</si>
  <si>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</si>
  <si>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</si>
  <si>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</si>
  <si>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</si>
  <si>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</si>
  <si>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</si>
  <si>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</si>
  <si>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</si>
  <si>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</si>
  <si>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</si>
  <si>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</si>
  <si>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</si>
  <si>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</si>
  <si>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</si>
  <si>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</si>
  <si>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</si>
  <si>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</si>
  <si>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</si>
  <si>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</si>
  <si>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</si>
  <si>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</si>
  <si>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</si>
  <si>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</si>
  <si>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</si>
  <si>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</si>
  <si>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</si>
  <si>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</si>
  <si>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</si>
  <si>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</si>
  <si>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</si>
  <si>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</si>
  <si>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</si>
  <si>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</si>
  <si>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</si>
  <si>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</si>
  <si>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</si>
  <si>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</si>
  <si>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</si>
  <si>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</si>
  <si>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</si>
  <si>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</si>
  <si>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</si>
  <si>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</si>
  <si>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</si>
  <si>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</si>
  <si>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</si>
  <si>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</si>
  <si>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</si>
  <si>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</si>
  <si>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</si>
  <si>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</si>
  <si>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</si>
  <si>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</si>
  <si>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</si>
  <si>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</si>
  <si>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</si>
  <si>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</si>
  <si>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</si>
  <si>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</si>
  <si>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</si>
  <si>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</si>
  <si>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</si>
  <si>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</si>
  <si>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</si>
  <si>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</si>
  <si>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</si>
  <si>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</si>
  <si>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</si>
  <si>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</si>
  <si>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</si>
  <si>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</si>
  <si>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</si>
  <si>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</si>
  <si>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</si>
  <si>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</si>
  <si>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</si>
  <si>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</si>
  <si>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</si>
  <si>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</si>
  <si>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</si>
  <si>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</si>
  <si>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</si>
  <si>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</si>
  <si>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</si>
  <si>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</si>
  <si>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</si>
  <si>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</si>
  <si>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</si>
  <si>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</si>
  <si>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</si>
  <si>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</si>
  <si>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</si>
  <si>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</si>
  <si>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</si>
  <si>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</si>
  <si>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</si>
  <si>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</si>
  <si>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</si>
  <si>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</si>
  <si>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</si>
  <si>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</si>
  <si>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</si>
  <si>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</si>
  <si>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</si>
  <si>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</si>
  <si>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</si>
  <si>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</si>
  <si>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</si>
  <si>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</si>
  <si>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</si>
  <si>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</si>
  <si>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</si>
  <si>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</si>
  <si>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</si>
  <si>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</si>
  <si>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</si>
  <si>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</si>
  <si>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</si>
  <si>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</si>
  <si>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</si>
  <si>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</si>
  <si>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</si>
  <si>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</si>
  <si>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</si>
  <si>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</si>
  <si>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</si>
  <si>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</si>
  <si>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</si>
  <si>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</si>
  <si>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</si>
  <si>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</si>
  <si>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</si>
  <si>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</si>
  <si>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</si>
  <si>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</si>
  <si>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</si>
  <si>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</si>
  <si>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</si>
  <si>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</si>
  <si>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</si>
  <si>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</si>
  <si>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</si>
  <si>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</si>
  <si>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</si>
  <si>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</si>
  <si>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</si>
  <si>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</si>
  <si>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</si>
  <si>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</si>
  <si>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</si>
  <si>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</si>
  <si>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</si>
  <si>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</si>
  <si>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</si>
  <si>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</si>
  <si>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</si>
  <si>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</si>
  <si>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</si>
  <si>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</si>
  <si>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</si>
  <si>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</si>
  <si>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</si>
  <si>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</si>
  <si>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</si>
  <si>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</si>
  <si>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</si>
  <si>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</si>
  <si>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</si>
  <si>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</si>
  <si>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</si>
  <si>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</si>
  <si>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</si>
  <si>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</si>
  <si>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</si>
  <si>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</si>
  <si>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</si>
  <si>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</si>
  <si>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</si>
  <si>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</si>
  <si>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</si>
  <si>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</si>
  <si>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</si>
  <si>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</si>
  <si>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</si>
  <si>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</si>
  <si>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</si>
  <si>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</si>
  <si>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</si>
  <si>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</si>
  <si>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</si>
  <si>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</si>
  <si>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</si>
  <si>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</si>
  <si>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</si>
  <si>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</si>
  <si>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</si>
  <si>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</si>
  <si>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</si>
  <si>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</si>
  <si>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</si>
  <si>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</si>
  <si>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</si>
  <si>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</si>
  <si>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</si>
  <si>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</si>
  <si>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</si>
  <si>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</si>
  <si>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</si>
  <si>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</si>
  <si>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</si>
  <si>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</si>
  <si>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</si>
  <si>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</si>
  <si>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</si>
  <si>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</si>
  <si>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</si>
  <si>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</si>
  <si>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</si>
  <si>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</si>
  <si>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</si>
  <si>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</si>
  <si>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</si>
  <si>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</si>
  <si>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</si>
  <si>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</si>
  <si>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</si>
  <si>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</si>
  <si>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</si>
  <si>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</si>
  <si>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</si>
  <si>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</si>
  <si>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</si>
  <si>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</si>
  <si>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</si>
  <si>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</si>
  <si>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</si>
  <si>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</si>
  <si>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</si>
  <si>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</si>
  <si>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</si>
  <si>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</si>
  <si>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</si>
  <si>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</si>
  <si>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</si>
  <si>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</si>
  <si>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</si>
  <si>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</si>
  <si>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</si>
  <si>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</si>
  <si>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</si>
  <si>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</si>
  <si>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</si>
  <si>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</si>
  <si>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</si>
  <si>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</si>
  <si>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</si>
  <si>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</si>
  <si>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</si>
  <si>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</si>
  <si>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</si>
  <si>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</si>
  <si>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</si>
  <si>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</si>
  <si>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</si>
  <si>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</si>
  <si>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</si>
  <si>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</si>
  <si>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</si>
  <si>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</si>
  <si>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</si>
  <si>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</si>
  <si>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</si>
  <si>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</si>
  <si>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</si>
  <si>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</si>
  <si>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</si>
  <si>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</si>
  <si>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</si>
  <si>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</si>
  <si>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</si>
  <si>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</si>
  <si>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</si>
  <si>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</si>
  <si>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</si>
  <si>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</si>
  <si>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</si>
  <si>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</si>
  <si>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</si>
  <si>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</si>
  <si>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</si>
  <si>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</si>
  <si>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</si>
  <si>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</si>
  <si>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</si>
  <si>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</si>
  <si>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</si>
  <si>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</si>
  <si>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</si>
  <si>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</si>
  <si>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</si>
  <si>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</si>
  <si>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</si>
  <si>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</si>
  <si>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</si>
  <si>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</si>
  <si>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</si>
  <si>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</si>
  <si>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</si>
  <si>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</si>
  <si>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</si>
  <si>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</si>
  <si>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</si>
  <si>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</si>
  <si>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</si>
  <si>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</si>
  <si>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</si>
  <si>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</si>
  <si>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</si>
  <si>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</si>
  <si>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</si>
  <si>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</si>
  <si>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</si>
  <si>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</si>
  <si>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</si>
  <si>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</si>
  <si>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</si>
  <si>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</si>
  <si>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</si>
  <si>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</si>
  <si>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</si>
  <si>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</si>
  <si>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</si>
  <si>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</si>
  <si>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</si>
  <si>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</si>
  <si>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</si>
  <si>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</si>
  <si>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</si>
  <si>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</si>
  <si>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</si>
  <si>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</si>
  <si>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</si>
  <si>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</si>
  <si>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</si>
  <si>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</si>
  <si>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</si>
  <si>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</si>
  <si>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</si>
  <si>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</si>
  <si>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</si>
  <si>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</si>
  <si>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</si>
  <si>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</si>
  <si>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</si>
  <si>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</si>
  <si>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</si>
  <si>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</si>
  <si>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</si>
  <si>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</si>
  <si>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</si>
  <si>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</si>
  <si>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</si>
  <si>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</si>
  <si>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</si>
  <si>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</si>
  <si>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</si>
  <si>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</si>
  <si>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</si>
  <si>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</si>
  <si>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</si>
  <si>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</si>
  <si>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</si>
  <si>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</si>
  <si>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</si>
  <si>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</si>
  <si>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</si>
  <si>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</si>
  <si>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</si>
  <si>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</si>
  <si>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</si>
  <si>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</si>
  <si>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</si>
  <si>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</si>
  <si>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</si>
  <si>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</si>
  <si>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</si>
  <si>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</si>
  <si>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</si>
  <si>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</si>
  <si>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</si>
  <si>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</si>
  <si>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</si>
  <si>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</si>
  <si>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</si>
  <si>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</si>
  <si>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</si>
  <si>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</si>
  <si>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</si>
  <si>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</si>
  <si>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</si>
  <si>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</si>
  <si>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</si>
  <si>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</si>
  <si>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</si>
  <si>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</si>
  <si>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</si>
  <si>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</si>
  <si>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</si>
  <si>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</si>
  <si>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</si>
  <si>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</si>
  <si>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</si>
  <si>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</si>
  <si>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</si>
  <si>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</si>
  <si>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</si>
  <si>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</si>
  <si>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</si>
  <si>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</si>
  <si>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</si>
  <si>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</si>
  <si>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</si>
  <si>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</si>
  <si>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</si>
  <si>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</si>
  <si>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</si>
  <si>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</si>
  <si>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</si>
  <si>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</si>
  <si>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</si>
  <si>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</si>
  <si>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</si>
  <si>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</si>
  <si>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</si>
  <si>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</si>
  <si>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</si>
  <si>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</si>
  <si>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</si>
  <si>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</si>
  <si>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</si>
  <si>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</si>
  <si>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</si>
  <si>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</si>
  <si>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</si>
  <si>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</si>
  <si>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</si>
  <si>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</si>
  <si>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</si>
  <si>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</si>
  <si>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</si>
  <si>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</si>
  <si>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</si>
  <si>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</si>
  <si>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</si>
  <si>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</si>
  <si>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</si>
  <si>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</si>
  <si>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</si>
  <si>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</si>
  <si>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</si>
  <si>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</si>
  <si>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</si>
  <si>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</si>
  <si>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</si>
  <si>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</si>
  <si>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</si>
  <si>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</si>
  <si>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</si>
  <si>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</si>
  <si>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</si>
  <si>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</si>
  <si>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</si>
  <si>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</si>
  <si>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</si>
  <si>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</si>
  <si>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</si>
  <si>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</si>
  <si>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</si>
  <si>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</si>
  <si>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</si>
  <si>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</si>
  <si>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</si>
  <si>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</si>
  <si>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</si>
  <si>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</si>
  <si>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</si>
  <si>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</si>
  <si>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</si>
  <si>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</si>
  <si>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</si>
  <si>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</si>
  <si>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</si>
  <si>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</si>
  <si>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</si>
  <si>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</si>
  <si>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</si>
  <si>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</si>
  <si>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</si>
  <si>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</si>
  <si>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</si>
  <si>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</si>
  <si>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</si>
  <si>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</si>
  <si>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</si>
  <si>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</si>
  <si>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</si>
  <si>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</si>
  <si>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</si>
  <si>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</si>
  <si>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</si>
  <si>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</si>
  <si>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</si>
  <si>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</si>
  <si>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</si>
  <si>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</si>
  <si>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</si>
  <si>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</si>
  <si>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</si>
  <si>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</si>
  <si>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</si>
  <si>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</si>
  <si>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</si>
  <si>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</si>
  <si>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</si>
  <si>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</si>
  <si>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</si>
  <si>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</si>
  <si>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</si>
  <si>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</si>
  <si>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</si>
  <si>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</si>
  <si>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</si>
  <si>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</si>
  <si>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</si>
  <si>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</si>
  <si>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</si>
  <si>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</si>
  <si>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</si>
  <si>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</si>
  <si>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</si>
  <si>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</si>
  <si>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</si>
  <si>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</si>
  <si>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</si>
  <si>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</si>
  <si>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</si>
  <si>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</si>
  <si>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</si>
  <si>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</si>
  <si>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</si>
  <si>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</si>
  <si>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</si>
  <si>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</si>
  <si>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</si>
  <si>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</si>
  <si>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</si>
  <si>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</si>
  <si>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</si>
  <si>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</si>
  <si>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</si>
  <si>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</si>
  <si>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</si>
  <si>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</si>
  <si>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</si>
  <si>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</si>
  <si>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</si>
  <si>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</si>
  <si>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</si>
  <si>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</si>
  <si>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</si>
  <si>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</si>
  <si>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</si>
  <si>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</si>
  <si>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</si>
  <si>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</si>
  <si>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</si>
  <si>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</si>
  <si>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</si>
  <si>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</si>
  <si>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</si>
  <si>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</si>
  <si>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</si>
  <si>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</si>
  <si>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</si>
  <si>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</si>
  <si>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</si>
  <si>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</si>
  <si>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</si>
  <si>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</si>
  <si>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</si>
  <si>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</si>
  <si>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</si>
  <si>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</si>
  <si>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</si>
  <si>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</si>
  <si>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</si>
  <si>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</si>
  <si>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</si>
  <si>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</si>
  <si>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</si>
  <si>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</si>
  <si>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</si>
  <si>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</si>
  <si>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</si>
  <si>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</si>
  <si>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</si>
  <si>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</si>
  <si>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</si>
  <si>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</si>
  <si>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</si>
  <si>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</si>
  <si>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</si>
  <si>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</si>
  <si>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</si>
  <si>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</si>
  <si>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</si>
  <si>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</si>
  <si>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</si>
  <si>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</si>
  <si>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</si>
  <si>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</si>
  <si>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</si>
  <si>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</si>
  <si>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</si>
  <si>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</si>
  <si>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</si>
  <si>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</si>
  <si>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</si>
  <si>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</si>
  <si>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</si>
  <si>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</si>
  <si>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</si>
  <si>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</si>
  <si>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</si>
  <si>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</si>
  <si>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</si>
  <si>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</si>
  <si>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</si>
  <si>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</si>
  <si>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</si>
  <si>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</si>
  <si>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</si>
  <si>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</si>
  <si>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</si>
  <si>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</si>
  <si>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</si>
  <si>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</si>
  <si>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</si>
  <si>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</si>
  <si>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</si>
  <si>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</si>
  <si>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</si>
  <si>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</si>
  <si>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</si>
  <si>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</si>
  <si>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</si>
  <si>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</si>
  <si>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</si>
  <si>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</si>
  <si>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</si>
  <si>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</si>
  <si>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</si>
  <si>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</si>
  <si>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</si>
  <si>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</si>
  <si>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</si>
  <si>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</si>
  <si>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</si>
  <si>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</si>
  <si>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</si>
  <si>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</si>
  <si>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</si>
  <si>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</si>
  <si>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</si>
  <si>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</si>
  <si>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</si>
  <si>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</si>
  <si>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</si>
  <si>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</si>
  <si>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</si>
  <si>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</si>
  <si>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</si>
  <si>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</si>
  <si>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</si>
  <si>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</si>
  <si>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</si>
  <si>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</si>
  <si>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</si>
  <si>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</si>
  <si>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</si>
  <si>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</si>
  <si>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</si>
  <si>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</si>
  <si>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</si>
  <si>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</si>
  <si>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</si>
  <si>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</si>
  <si>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</si>
  <si>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</si>
  <si>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</si>
  <si>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</si>
  <si>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</si>
  <si>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</si>
  <si>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</si>
  <si>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</si>
  <si>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</si>
  <si>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</si>
  <si>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</si>
  <si>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</si>
  <si>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</si>
  <si>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</si>
  <si>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</si>
  <si>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</si>
  <si>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</si>
  <si>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</si>
  <si>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</si>
  <si>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</si>
  <si>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</si>
  <si>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</si>
  <si>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</si>
  <si>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</si>
  <si>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</si>
  <si>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</si>
  <si>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</si>
  <si>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</si>
  <si>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</si>
  <si>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</si>
  <si>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</si>
  <si>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</si>
  <si>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</si>
  <si>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</si>
  <si>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</si>
  <si>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</si>
  <si>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</si>
  <si>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</si>
  <si>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</si>
  <si>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</si>
  <si>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</si>
  <si>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</si>
  <si>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</si>
  <si>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</si>
  <si>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</si>
  <si>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</si>
  <si>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</si>
  <si>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</si>
  <si>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</si>
  <si>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</si>
  <si>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</si>
  <si>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</si>
  <si>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</si>
  <si>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</si>
  <si>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</si>
  <si>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</si>
  <si>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</si>
  <si>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</si>
  <si>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</si>
  <si>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</si>
  <si>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</si>
  <si>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</si>
  <si>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</si>
  <si>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</si>
  <si>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</si>
  <si>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</si>
  <si>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</si>
  <si>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</si>
  <si>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</si>
  <si>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</si>
  <si>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</si>
  <si>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</si>
  <si>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</si>
  <si>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</si>
  <si>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</si>
  <si>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</si>
  <si>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</si>
  <si>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</si>
  <si>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</si>
  <si>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</si>
  <si>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</si>
  <si>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</si>
  <si>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</si>
  <si>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</si>
  <si>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</si>
  <si>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</si>
  <si>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</si>
  <si>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</si>
  <si>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</si>
  <si>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</si>
  <si>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</si>
  <si>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</si>
  <si>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</si>
  <si>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</si>
  <si>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</si>
  <si>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</si>
  <si>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</si>
  <si>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</si>
  <si>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</si>
  <si>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</si>
  <si>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</si>
  <si>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</si>
  <si>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</si>
  <si>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</si>
  <si>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</si>
  <si>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</si>
  <si>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</si>
  <si>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</si>
  <si>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</si>
  <si>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</si>
  <si>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</si>
  <si>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</si>
  <si>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</si>
  <si>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</si>
  <si>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</si>
  <si>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</si>
  <si>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</si>
  <si>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</si>
  <si>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</si>
  <si>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</si>
  <si>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</si>
  <si>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</si>
  <si>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</si>
  <si>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</si>
  <si>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</si>
  <si>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</si>
  <si>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</si>
  <si>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</si>
  <si>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</si>
  <si>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</si>
  <si>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</si>
  <si>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</si>
  <si>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</si>
  <si>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</si>
  <si>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</si>
  <si>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</si>
  <si>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</si>
  <si>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</si>
  <si>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</si>
  <si>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</si>
  <si>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</si>
  <si>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</si>
  <si>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</si>
  <si>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</si>
  <si>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</si>
  <si>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</si>
  <si>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</si>
  <si>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</si>
  <si>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</si>
  <si>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</si>
  <si>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</si>
  <si>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</si>
  <si>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</si>
  <si>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</si>
  <si>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</si>
  <si>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</si>
  <si>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</si>
  <si>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</si>
  <si>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</si>
  <si>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</si>
  <si>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</si>
  <si>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</si>
  <si>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</si>
  <si>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</si>
  <si>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</si>
  <si>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</si>
  <si>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</si>
  <si>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</si>
  <si>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</si>
  <si>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</si>
  <si>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</si>
  <si>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</si>
  <si>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</si>
  <si>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</si>
  <si>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</si>
  <si>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</si>
  <si>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</si>
  <si>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</si>
  <si>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</si>
  <si>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</si>
  <si>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</si>
  <si>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</si>
  <si>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</si>
  <si>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</si>
  <si>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</si>
  <si>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</si>
  <si>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</si>
  <si>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</si>
  <si>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</si>
  <si>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</si>
  <si>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</si>
  <si>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</si>
  <si>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</si>
  <si>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</si>
  <si>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</si>
  <si>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</si>
  <si>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</si>
  <si>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</si>
  <si>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</si>
  <si>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</si>
  <si>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</si>
  <si>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</si>
  <si>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</si>
  <si>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</si>
  <si>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</si>
  <si>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</si>
  <si>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</si>
  <si>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</si>
  <si>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</si>
  <si>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</si>
  <si>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</si>
  <si>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</si>
  <si>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</si>
  <si>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</si>
  <si>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</si>
  <si>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</si>
  <si>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</si>
  <si>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</si>
  <si>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</si>
  <si>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</si>
  <si>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</si>
  <si>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</si>
  <si>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</si>
  <si>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</si>
  <si>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</si>
  <si>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</si>
  <si>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</si>
  <si>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</si>
  <si>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</si>
  <si>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</si>
  <si>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</si>
  <si>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</si>
  <si>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</si>
  <si>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</si>
  <si>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</si>
  <si>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</si>
  <si>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</si>
  <si>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</si>
  <si>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</si>
  <si>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</si>
  <si>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</si>
  <si>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</si>
  <si>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</si>
  <si>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</si>
  <si>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</si>
  <si>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</si>
  <si>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</si>
  <si>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</si>
  <si>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</si>
  <si>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</si>
  <si>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</si>
  <si>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</si>
  <si>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</si>
  <si>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</si>
  <si>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</si>
  <si>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</si>
  <si>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</si>
  <si>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</si>
  <si>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</si>
  <si>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</si>
  <si>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</si>
  <si>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</si>
  <si>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</si>
  <si>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</si>
  <si>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</si>
  <si>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</si>
  <si>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</si>
  <si>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</si>
  <si>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</si>
  <si>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</si>
  <si>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</si>
  <si>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</si>
  <si>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</si>
  <si>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</si>
  <si>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</si>
  <si>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</si>
  <si>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</si>
  <si>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</si>
  <si>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</si>
  <si>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</si>
  <si>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</si>
  <si>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</si>
  <si>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</si>
  <si>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</si>
  <si>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</si>
  <si>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</si>
  <si>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</si>
  <si>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</si>
  <si>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</si>
  <si>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</si>
  <si>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</si>
  <si>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</si>
  <si>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</si>
  <si>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</si>
  <si>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</si>
  <si>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</si>
  <si>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</si>
  <si>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</si>
  <si>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</si>
  <si>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</si>
  <si>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</si>
  <si>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</si>
  <si>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</si>
  <si>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</si>
  <si>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</si>
  <si>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</si>
  <si>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</si>
  <si>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</si>
  <si>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</si>
  <si>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</si>
  <si>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</si>
  <si>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</si>
  <si>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</si>
  <si>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</si>
  <si>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</si>
  <si>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</si>
  <si>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</si>
  <si>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</si>
  <si>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</si>
  <si>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</si>
  <si>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</si>
  <si>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</si>
  <si>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</si>
  <si>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</si>
  <si>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</si>
  <si>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</si>
  <si>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</si>
  <si>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</si>
  <si>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</si>
  <si>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</si>
  <si>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</si>
  <si>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</si>
  <si>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</si>
  <si>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</si>
  <si>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</si>
  <si>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</si>
  <si>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</si>
  <si>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</si>
  <si>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</si>
  <si>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</si>
  <si>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</si>
  <si>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</si>
  <si>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</si>
  <si>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</si>
  <si>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</si>
  <si>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</si>
  <si>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</si>
  <si>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</si>
  <si>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</si>
  <si>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</si>
  <si>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</si>
  <si>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</si>
  <si>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</si>
  <si>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</si>
  <si>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</si>
  <si>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</si>
  <si>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</si>
  <si>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</si>
  <si>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</si>
  <si>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</si>
  <si>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</si>
  <si>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</si>
  <si>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</si>
  <si>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</si>
  <si>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</si>
  <si>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</si>
  <si>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</si>
  <si>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</si>
  <si>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</si>
  <si>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</si>
  <si>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</si>
  <si>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</si>
  <si>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</si>
  <si>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</si>
  <si>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</si>
  <si>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</si>
  <si>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</si>
  <si>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</si>
  <si>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</si>
  <si>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</si>
  <si>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</si>
  <si>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</si>
  <si>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</si>
  <si>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</si>
  <si>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</si>
  <si>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</si>
  <si>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</si>
  <si>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</si>
  <si>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</si>
  <si>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</si>
  <si>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</si>
  <si>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</si>
  <si>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</si>
  <si>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</si>
  <si>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</si>
  <si>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</si>
  <si>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</si>
  <si>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</si>
  <si>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</si>
  <si>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</si>
  <si>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</si>
  <si>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</si>
  <si>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</si>
  <si>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</si>
  <si>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</si>
  <si>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</si>
  <si>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</si>
  <si>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</si>
  <si>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</si>
  <si>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</si>
  <si>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</si>
  <si>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</si>
  <si>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</si>
  <si>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</si>
  <si>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</si>
  <si>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</si>
  <si>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</si>
  <si>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</si>
  <si>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</si>
  <si>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</si>
  <si>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</si>
  <si>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</si>
  <si>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</si>
  <si>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</si>
  <si>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</si>
  <si>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</si>
  <si>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</si>
  <si>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</si>
  <si>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</si>
  <si>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</si>
  <si>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</si>
  <si>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</si>
  <si>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</si>
  <si>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</si>
  <si>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</si>
  <si>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</si>
  <si>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</si>
  <si>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</si>
  <si>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</si>
  <si>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</si>
  <si>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</si>
  <si>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</si>
  <si>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</si>
  <si>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</si>
  <si>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</si>
  <si>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</si>
  <si>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</si>
  <si>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</si>
  <si>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</si>
  <si>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</si>
  <si>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</si>
  <si>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</si>
  <si>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</si>
  <si>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</si>
  <si>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</si>
  <si>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</si>
  <si>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</si>
  <si>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</si>
  <si>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</si>
  <si>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</si>
  <si>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</si>
  <si>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</si>
  <si>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</si>
  <si>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</si>
  <si>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</si>
  <si>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</si>
  <si>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</si>
  <si>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</si>
  <si>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</si>
  <si>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</si>
  <si>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</si>
  <si>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</si>
  <si>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</si>
  <si>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</si>
  <si>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</si>
  <si>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</si>
  <si>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</si>
  <si>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</si>
  <si>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</si>
  <si>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</si>
  <si>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</si>
  <si>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</si>
  <si>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</si>
  <si>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</si>
  <si>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</si>
  <si>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</si>
  <si>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</si>
  <si>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</si>
  <si>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</si>
  <si>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</si>
  <si>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</si>
  <si>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</si>
  <si>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</si>
  <si>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</si>
  <si>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</si>
  <si>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</si>
  <si>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</si>
  <si>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</si>
  <si>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</si>
  <si>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</si>
  <si>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</si>
  <si>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</si>
  <si>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</si>
  <si>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</si>
  <si>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</si>
  <si>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</si>
  <si>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</si>
  <si>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</si>
  <si>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</si>
  <si>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</si>
  <si>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</si>
  <si>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</si>
  <si>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</si>
  <si>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</si>
  <si>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</si>
  <si>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</si>
  <si>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</si>
  <si>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</si>
  <si>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</si>
  <si>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</si>
  <si>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</si>
  <si>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</si>
  <si>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</si>
  <si>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</si>
  <si>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</si>
  <si>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</si>
  <si>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</si>
  <si>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</si>
  <si>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</si>
  <si>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</si>
  <si>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</si>
  <si>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</si>
  <si>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</si>
  <si>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</si>
  <si>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</si>
  <si>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</si>
  <si>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</si>
  <si>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</si>
  <si>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</si>
  <si>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</si>
  <si>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</si>
  <si>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</si>
  <si>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</si>
  <si>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</si>
  <si>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</si>
  <si>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</si>
  <si>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</si>
  <si>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</si>
  <si>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</si>
  <si>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</si>
  <si>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</si>
  <si>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</si>
  <si>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</si>
  <si>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</si>
  <si>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</si>
  <si>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</si>
  <si>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</si>
  <si>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</si>
  <si>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</si>
  <si>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</si>
  <si>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</si>
  <si>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</si>
  <si>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</si>
  <si>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</si>
  <si>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</si>
  <si>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</si>
  <si>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</si>
  <si>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</si>
  <si>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</si>
  <si>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</si>
  <si>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</si>
  <si>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</si>
  <si>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</si>
  <si>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</si>
  <si>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</si>
  <si>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</si>
  <si>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</si>
  <si>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</si>
  <si>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</si>
  <si>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</si>
  <si>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</si>
  <si>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</si>
  <si>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</si>
  <si>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</si>
  <si>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</si>
  <si>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</si>
  <si>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</si>
  <si>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</si>
  <si>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</si>
  <si>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</si>
  <si>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</si>
  <si>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</si>
  <si>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</si>
  <si>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</si>
  <si>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</si>
  <si>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</si>
  <si>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</si>
  <si>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</si>
  <si>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</si>
  <si>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</si>
  <si>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</si>
  <si>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</si>
  <si>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</si>
  <si>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</si>
  <si>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</si>
  <si>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</si>
  <si>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</si>
  <si>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</si>
  <si>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</si>
  <si>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</si>
  <si>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</si>
  <si>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</si>
  <si>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</si>
  <si>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</si>
  <si>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</si>
  <si>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</si>
  <si>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</si>
  <si>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</si>
  <si>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</si>
  <si>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</si>
  <si>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</si>
  <si>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</si>
  <si>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</si>
  <si>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</si>
  <si>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</si>
  <si>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</si>
  <si>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</si>
  <si>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</si>
  <si>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</si>
  <si>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</si>
  <si>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</si>
  <si>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</si>
  <si>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</si>
  <si>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</si>
  <si>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</si>
  <si>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</si>
  <si>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</si>
  <si>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</si>
  <si>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</si>
  <si>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</si>
  <si>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</si>
  <si>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</si>
  <si>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</si>
  <si>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</si>
  <si>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</si>
  <si>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</si>
  <si>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</si>
  <si>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</si>
  <si>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</si>
  <si>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</si>
  <si>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</si>
  <si>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</si>
  <si>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</si>
  <si>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</si>
  <si>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</si>
  <si>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</si>
  <si>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</si>
  <si>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</si>
  <si>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</si>
  <si>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</si>
  <si>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</si>
  <si>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</si>
  <si>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</si>
  <si>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</si>
  <si>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</si>
  <si>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</si>
  <si>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</si>
  <si>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</si>
  <si>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</si>
  <si>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</si>
  <si>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</si>
  <si>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</si>
  <si>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</si>
  <si>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</si>
  <si>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</si>
  <si>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</si>
  <si>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</si>
  <si>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</si>
  <si>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</si>
  <si>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</si>
  <si>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</si>
  <si>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</si>
  <si>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</si>
  <si>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</si>
  <si>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</si>
  <si>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</si>
  <si>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</si>
  <si>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</si>
  <si>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</si>
  <si>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</si>
  <si>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</si>
  <si>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</si>
  <si>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</si>
  <si>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</si>
  <si>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</si>
  <si>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</si>
  <si>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</si>
  <si>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</si>
  <si>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</si>
  <si>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</si>
  <si>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</si>
  <si>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</si>
  <si>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</si>
  <si>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</si>
  <si>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</si>
  <si>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</si>
  <si>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</si>
  <si>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</si>
  <si>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</si>
  <si>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</si>
  <si>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</si>
  <si>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</si>
  <si>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</si>
  <si>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</si>
  <si>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</si>
  <si>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</si>
  <si>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</si>
  <si>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</si>
  <si>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</si>
  <si>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</si>
  <si>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</si>
  <si>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</si>
  <si>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</si>
  <si>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</si>
  <si>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</si>
  <si>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</si>
  <si>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</si>
  <si>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</si>
  <si>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</si>
  <si>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</si>
  <si>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</si>
  <si>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</si>
  <si>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</si>
  <si>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</si>
  <si>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</si>
  <si>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</si>
  <si>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</si>
  <si>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</si>
  <si>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</si>
  <si>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</si>
  <si>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</si>
  <si>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</si>
  <si>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</si>
  <si>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</si>
  <si>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</si>
  <si>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</si>
  <si>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</si>
  <si>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</si>
  <si>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</si>
  <si>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</si>
  <si>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</si>
  <si>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</si>
  <si>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</si>
  <si>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</si>
  <si>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</si>
  <si>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</si>
  <si>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</si>
  <si>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</si>
  <si>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</si>
  <si>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</si>
  <si>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</si>
  <si>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</si>
  <si>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</si>
  <si>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</si>
  <si>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</si>
  <si>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</si>
  <si>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</si>
  <si>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</si>
  <si>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</si>
  <si>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</si>
  <si>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</si>
  <si>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</si>
  <si>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</si>
  <si>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</si>
  <si>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</si>
  <si>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</si>
  <si>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</si>
  <si>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</si>
  <si>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</si>
  <si>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</si>
  <si>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</si>
  <si>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</si>
  <si>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</si>
  <si>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</si>
  <si>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</si>
  <si>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</si>
  <si>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</si>
  <si>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</si>
  <si>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</si>
  <si>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</si>
  <si>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</si>
  <si>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</si>
  <si>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</si>
  <si>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</si>
  <si>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</si>
  <si>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</si>
  <si>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</si>
  <si>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</si>
  <si>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</si>
  <si>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</si>
  <si>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</si>
  <si>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</si>
  <si>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</si>
  <si>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</si>
  <si>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</si>
  <si>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</si>
  <si>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</si>
  <si>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</si>
  <si>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</si>
  <si>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</si>
  <si>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</si>
  <si>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</si>
  <si>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</si>
  <si>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</si>
  <si>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</si>
  <si>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</si>
  <si>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</si>
  <si>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</si>
  <si>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</si>
  <si>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</si>
  <si>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</si>
  <si>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</si>
  <si>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</si>
  <si>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</si>
  <si>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</si>
  <si>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</si>
  <si>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</si>
  <si>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</si>
  <si>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</si>
  <si>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</si>
  <si>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</si>
  <si>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</si>
  <si>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</si>
  <si>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</si>
  <si>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</si>
  <si>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</si>
  <si>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</si>
  <si>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</si>
  <si>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</si>
  <si>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</si>
  <si>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</si>
  <si>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</si>
  <si>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</si>
  <si>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</si>
  <si>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</si>
  <si>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</si>
  <si>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</si>
  <si>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</si>
  <si>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</si>
  <si>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</si>
  <si>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</si>
  <si>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</si>
  <si>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</si>
  <si>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</si>
  <si>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</si>
  <si>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</si>
  <si>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</si>
  <si>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</si>
  <si>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</si>
  <si>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</si>
  <si>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</si>
  <si>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</si>
  <si>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</si>
  <si>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</si>
  <si>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</si>
  <si>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</si>
  <si>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</si>
  <si>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</si>
  <si>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</si>
  <si>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</si>
  <si>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</si>
  <si>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</si>
  <si>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</si>
  <si>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</si>
  <si>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</si>
  <si>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</si>
  <si>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</si>
  <si>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</si>
  <si>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</si>
  <si>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</si>
  <si>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</si>
  <si>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</si>
  <si>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</si>
  <si>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</si>
  <si>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</si>
  <si>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</si>
  <si>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</si>
  <si>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</si>
  <si>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</si>
  <si>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</si>
  <si>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</si>
  <si>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</si>
  <si>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</si>
  <si>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</si>
  <si>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</si>
  <si>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</si>
  <si>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</si>
  <si>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</si>
  <si>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</si>
  <si>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</si>
  <si>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</si>
  <si>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</si>
  <si>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</si>
  <si>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</si>
  <si>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</si>
  <si>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</si>
  <si>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</si>
  <si>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</si>
  <si>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</si>
  <si>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</si>
  <si>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</si>
  <si>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</si>
  <si>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</si>
  <si>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</si>
  <si>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</si>
  <si>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</si>
  <si>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</si>
  <si>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</si>
  <si>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</si>
  <si>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</si>
  <si>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</si>
  <si>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</si>
  <si>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</si>
  <si>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</si>
  <si>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</si>
  <si>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</si>
  <si>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</si>
  <si>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</si>
  <si>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</si>
  <si>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</si>
  <si>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</si>
  <si>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</si>
  <si>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</si>
  <si>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</si>
  <si>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</si>
  <si>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</si>
  <si>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</si>
  <si>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</si>
  <si>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</si>
  <si>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</si>
  <si>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</si>
  <si>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</si>
  <si>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</si>
  <si>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</si>
  <si>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</si>
  <si>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</si>
  <si>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</si>
  <si>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</si>
  <si>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</si>
  <si>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</si>
  <si>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</si>
  <si>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</si>
  <si>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</si>
  <si>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</si>
  <si>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</si>
  <si>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</si>
  <si>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</si>
  <si>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</si>
  <si>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</si>
  <si>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</si>
  <si>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</si>
  <si>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</si>
  <si>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</si>
  <si>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</si>
  <si>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</si>
  <si>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</si>
  <si>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</si>
  <si>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</si>
  <si>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</si>
  <si>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</si>
  <si>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</si>
  <si>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</si>
  <si>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</si>
  <si>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</si>
  <si>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</si>
  <si>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</si>
  <si>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</si>
  <si>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</si>
  <si>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</si>
  <si>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</si>
  <si>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</si>
  <si>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</si>
  <si>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</si>
  <si>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</si>
  <si>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</si>
  <si>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</si>
  <si>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</si>
  <si>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</si>
  <si>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</si>
  <si>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</si>
  <si>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</si>
  <si>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</si>
  <si>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</si>
  <si>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</si>
  <si>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</si>
  <si>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</si>
  <si>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</si>
  <si>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</si>
  <si>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</si>
  <si>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</si>
  <si>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</si>
  <si>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</si>
  <si>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</si>
  <si>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</si>
  <si>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</si>
  <si>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</si>
  <si>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</si>
  <si>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</si>
  <si>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</si>
  <si>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</si>
  <si>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</si>
  <si>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</si>
  <si>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</si>
  <si>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</si>
  <si>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</si>
  <si>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</si>
  <si>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</si>
  <si>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</si>
  <si>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</si>
  <si>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</si>
  <si>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</si>
  <si>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</si>
  <si>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</si>
  <si>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</si>
  <si>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</si>
  <si>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</si>
  <si>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</si>
  <si>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</si>
  <si>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</si>
  <si>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</si>
  <si>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</si>
  <si>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</si>
  <si>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</si>
  <si>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</si>
  <si>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</si>
  <si>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</si>
  <si>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</si>
  <si>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</si>
  <si>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</si>
  <si>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</si>
  <si>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</si>
  <si>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</si>
  <si>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</si>
  <si>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</si>
  <si>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</si>
  <si>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</si>
  <si>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</si>
  <si>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</si>
  <si>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</si>
  <si>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</si>
  <si>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</si>
  <si>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</si>
  <si>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</si>
  <si>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</si>
  <si>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</si>
  <si>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</si>
  <si>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</si>
  <si>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</si>
  <si>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</si>
  <si>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</si>
  <si>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</si>
  <si>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</si>
  <si>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</si>
  <si>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</si>
  <si>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</si>
  <si>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</si>
  <si>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</si>
  <si>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</si>
  <si>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</si>
  <si>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</si>
  <si>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</si>
  <si>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</si>
  <si>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</si>
  <si>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</si>
  <si>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</si>
  <si>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</si>
  <si>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</si>
  <si>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</si>
  <si>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</si>
  <si>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</si>
  <si>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</si>
  <si>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</si>
  <si>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</si>
  <si>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</si>
  <si>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</si>
  <si>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</si>
  <si>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</si>
  <si>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</si>
  <si>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</si>
  <si>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</si>
  <si>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</si>
  <si>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</si>
  <si>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</si>
  <si>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</si>
  <si>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</si>
  <si>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</si>
  <si>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</si>
  <si>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</si>
  <si>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</si>
  <si>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</si>
  <si>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</si>
  <si>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</si>
  <si>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</si>
  <si>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</si>
  <si>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</si>
  <si>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</si>
  <si>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</si>
  <si>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</si>
  <si>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</si>
  <si>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</si>
  <si>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</si>
  <si>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</si>
  <si>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</si>
  <si>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</si>
  <si>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</si>
  <si>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</si>
  <si>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</si>
  <si>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</si>
  <si>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</si>
  <si>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</si>
  <si>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</si>
  <si>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</si>
  <si>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</si>
  <si>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</si>
  <si>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</si>
  <si>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</si>
  <si>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</si>
  <si>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</si>
  <si>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</si>
  <si>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</si>
  <si>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</si>
  <si>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</si>
  <si>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</si>
  <si>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</si>
  <si>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</si>
  <si>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</si>
  <si>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</si>
  <si>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</si>
  <si>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</si>
  <si>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</si>
  <si>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</si>
  <si>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</si>
  <si>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</si>
  <si>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</si>
  <si>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</si>
  <si>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</si>
  <si>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</si>
  <si>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</si>
  <si>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</si>
  <si>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</si>
  <si>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</si>
  <si>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</si>
  <si>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</si>
  <si>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</si>
  <si>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</si>
  <si>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</si>
  <si>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</si>
  <si>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</si>
  <si>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</si>
  <si>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</si>
  <si>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</si>
  <si>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</si>
  <si>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</si>
  <si>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</si>
  <si>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</si>
  <si>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</si>
  <si>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</si>
  <si>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</si>
  <si>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</si>
  <si>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</si>
  <si>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</si>
  <si>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</si>
  <si>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</si>
  <si>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</si>
  <si>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</si>
  <si>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</si>
  <si>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</si>
  <si>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</si>
  <si>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</si>
  <si>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</si>
  <si>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</si>
  <si>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</si>
  <si>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</si>
  <si>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</si>
  <si>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</si>
  <si>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</si>
  <si>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</si>
  <si>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</si>
  <si>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</si>
  <si>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</si>
  <si>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</si>
  <si>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</si>
  <si>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</si>
  <si>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</si>
  <si>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</si>
  <si>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</si>
  <si>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</si>
  <si>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</si>
  <si>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</si>
  <si>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</si>
  <si>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</si>
  <si>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</si>
  <si>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</si>
  <si>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</si>
  <si>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</si>
  <si>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</si>
  <si>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</si>
  <si>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</si>
  <si>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</si>
  <si>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</si>
  <si>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</si>
  <si>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</si>
  <si>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</si>
  <si>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</si>
  <si>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</si>
  <si>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</si>
  <si>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</si>
  <si>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</si>
  <si>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</si>
  <si>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</si>
  <si>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</si>
  <si>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</si>
  <si>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</si>
  <si>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</si>
  <si>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</si>
  <si>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</si>
  <si>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</si>
  <si>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</si>
  <si>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</si>
  <si>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</si>
  <si>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</si>
  <si>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</si>
  <si>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</si>
  <si>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</si>
  <si>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</si>
  <si>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</si>
  <si>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</si>
  <si>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</si>
  <si>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</si>
  <si>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</si>
  <si>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</si>
  <si>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</si>
  <si>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</si>
  <si>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</si>
  <si>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</si>
  <si>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</si>
  <si>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</si>
  <si>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</si>
  <si>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</si>
  <si>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</si>
  <si>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</si>
  <si>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</si>
  <si>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</si>
  <si>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</si>
  <si>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</si>
  <si>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</si>
  <si>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</si>
  <si>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</si>
  <si>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</si>
  <si>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</si>
  <si>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</si>
  <si>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</si>
  <si>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</si>
  <si>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</si>
  <si>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</si>
  <si>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</si>
  <si>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</si>
  <si>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</si>
  <si>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</si>
  <si>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</si>
  <si>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</si>
  <si>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</si>
  <si>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</si>
  <si>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</si>
  <si>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</si>
  <si>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</si>
  <si>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</si>
  <si>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</si>
  <si>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</si>
  <si>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</si>
  <si>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</si>
  <si>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</si>
  <si>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</si>
  <si>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</si>
  <si>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</si>
  <si>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</si>
  <si>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</si>
  <si>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</si>
  <si>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</si>
  <si>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</si>
  <si>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</si>
  <si>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</si>
  <si>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</si>
  <si>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</si>
  <si>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</si>
  <si>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</si>
  <si>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</si>
  <si>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</si>
  <si>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</si>
  <si>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</si>
  <si>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</si>
  <si>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</si>
  <si>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</si>
  <si>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</si>
  <si>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</si>
  <si>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</si>
  <si>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</si>
  <si>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</si>
  <si>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</si>
  <si>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</si>
  <si>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</si>
  <si>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</si>
  <si>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</si>
  <si>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</si>
  <si>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</si>
  <si>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</si>
  <si>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</si>
  <si>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</si>
  <si>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</si>
  <si>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</si>
  <si>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</si>
  <si>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</si>
  <si>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</si>
  <si>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</si>
  <si>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</si>
  <si>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</si>
  <si>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</si>
  <si>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</si>
  <si>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</si>
  <si>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</si>
  <si>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</si>
  <si>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</si>
  <si>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</si>
  <si>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</si>
  <si>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</si>
  <si>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</si>
  <si>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</si>
  <si>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</si>
  <si>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</si>
  <si>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</si>
  <si>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</si>
  <si>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</si>
  <si>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</si>
  <si>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</si>
  <si>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</si>
  <si>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</si>
  <si>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</si>
  <si>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</si>
  <si>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</si>
  <si>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</si>
  <si>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</si>
  <si>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</si>
  <si>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</si>
  <si>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</si>
  <si>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</si>
  <si>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</si>
  <si>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</si>
  <si>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</si>
  <si>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</si>
  <si>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</si>
  <si>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</si>
  <si>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</si>
  <si>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</si>
  <si>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</si>
  <si>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</si>
  <si>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</si>
  <si>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</si>
  <si>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</si>
  <si>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</si>
  <si>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</si>
  <si>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</si>
  <si>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</si>
  <si>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</si>
  <si>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</si>
  <si>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</si>
  <si>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</si>
  <si>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</si>
  <si>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</si>
  <si>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</si>
  <si>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</si>
  <si>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</si>
  <si>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</si>
  <si>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</si>
  <si>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</si>
  <si>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</si>
  <si>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</si>
  <si>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</si>
  <si>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</si>
  <si>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</si>
  <si>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</si>
  <si>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</si>
  <si>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</si>
  <si>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</si>
  <si>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</si>
  <si>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</si>
  <si>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</si>
  <si>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</si>
  <si>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</si>
  <si>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</si>
  <si>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</si>
  <si>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</si>
  <si>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</si>
  <si>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</si>
  <si>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</si>
  <si>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</si>
  <si>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</si>
  <si>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</si>
  <si>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</si>
  <si>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</si>
  <si>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</si>
  <si>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</si>
  <si>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</si>
  <si>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</si>
  <si>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</si>
  <si>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</si>
  <si>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</si>
  <si>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</si>
  <si>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</si>
  <si>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</si>
  <si>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</si>
  <si>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</si>
  <si>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</si>
  <si>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</si>
  <si>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</si>
  <si>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</si>
  <si>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</si>
  <si>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</si>
  <si>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</si>
  <si>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</si>
  <si>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</si>
  <si>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</si>
  <si>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</si>
  <si>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</si>
  <si>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</si>
  <si>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</si>
  <si>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</si>
  <si>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</si>
  <si>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</si>
  <si>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</si>
  <si>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</si>
  <si>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</si>
  <si>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</si>
  <si>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</si>
  <si>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</si>
  <si>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</si>
  <si>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</si>
  <si>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</si>
  <si>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</si>
  <si>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</si>
  <si>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</si>
  <si>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</si>
  <si>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</si>
  <si>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</si>
  <si>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</si>
  <si>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</si>
  <si>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</si>
  <si>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</si>
  <si>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</si>
  <si>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</si>
  <si>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</si>
  <si>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</si>
  <si>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</si>
  <si>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</si>
  <si>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</si>
  <si>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</si>
  <si>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</si>
  <si>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</si>
  <si>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</si>
  <si>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</si>
  <si>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</si>
  <si>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</si>
  <si>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</si>
  <si>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</si>
  <si>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</si>
  <si>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</si>
  <si>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</si>
  <si>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</si>
  <si>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</si>
  <si>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</si>
  <si>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</si>
  <si>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</si>
  <si>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</si>
  <si>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</si>
  <si>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</si>
  <si>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</si>
  <si>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</si>
  <si>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</si>
  <si>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</si>
  <si>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</si>
  <si>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</si>
  <si>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</si>
  <si>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</si>
  <si>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</si>
  <si>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</si>
  <si>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</si>
  <si>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</si>
  <si>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</si>
  <si>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</si>
  <si>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</si>
  <si>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</si>
  <si>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</si>
  <si>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</si>
  <si>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</si>
  <si>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</si>
  <si>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</si>
  <si>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</si>
  <si>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</si>
  <si>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</si>
  <si>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</si>
  <si>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</si>
  <si>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</si>
  <si>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</si>
  <si>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</si>
  <si>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</si>
  <si>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</si>
  <si>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</si>
  <si>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</si>
  <si>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</si>
  <si>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</si>
  <si>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</si>
  <si>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</si>
  <si>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</si>
  <si>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</si>
  <si>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</si>
  <si>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</si>
  <si>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</si>
  <si>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</si>
  <si>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</si>
  <si>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</si>
  <si>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</si>
  <si>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</si>
  <si>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</si>
  <si>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</si>
  <si>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</si>
  <si>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</si>
  <si>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</si>
  <si>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</si>
  <si>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</si>
  <si>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</si>
  <si>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</si>
  <si>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</si>
  <si>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</si>
  <si>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</si>
  <si>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</si>
  <si>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</si>
  <si>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</si>
  <si>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</si>
  <si>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</si>
  <si>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</si>
  <si>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</si>
  <si>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</si>
  <si>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</si>
  <si>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</si>
  <si>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</si>
  <si>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</si>
  <si>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</si>
  <si>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</si>
  <si>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</si>
  <si>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</si>
  <si>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</si>
  <si>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</si>
  <si>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</si>
  <si>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</si>
  <si>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</si>
  <si>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</si>
  <si>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</si>
  <si>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</si>
  <si>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</si>
  <si>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</si>
  <si>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</si>
  <si>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</si>
  <si>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</si>
  <si>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</si>
  <si>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</si>
  <si>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</si>
  <si>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</si>
  <si>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</si>
  <si>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</si>
  <si>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</si>
  <si>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</si>
  <si>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</si>
  <si>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</si>
  <si>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</si>
  <si>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</si>
  <si>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</si>
  <si>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</si>
  <si>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</si>
  <si>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</si>
  <si>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</si>
  <si>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</si>
  <si>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</si>
  <si>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</si>
  <si>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</si>
  <si>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</si>
  <si>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</si>
  <si>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</si>
  <si>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</si>
  <si>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</si>
  <si>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</si>
  <si>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</si>
  <si>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</si>
  <si>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</si>
  <si>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</si>
  <si>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</si>
  <si>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</si>
  <si>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</si>
  <si>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</si>
  <si>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</si>
  <si>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</si>
  <si>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</si>
  <si>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</si>
  <si>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</si>
  <si>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</si>
  <si>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</si>
  <si>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</si>
  <si>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</si>
  <si>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</si>
  <si>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</si>
  <si>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</si>
  <si>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</si>
  <si>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</si>
  <si>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</si>
  <si>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</si>
  <si>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</si>
  <si>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</si>
  <si>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</si>
  <si>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</si>
  <si>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</si>
  <si>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</si>
  <si>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</si>
  <si>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</si>
  <si>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</si>
  <si>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</si>
  <si>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</si>
  <si>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</si>
  <si>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</si>
  <si>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</si>
  <si>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</si>
  <si>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</si>
  <si>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</si>
  <si>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</si>
  <si>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</si>
  <si>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</si>
  <si>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</si>
  <si>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</si>
  <si>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</si>
  <si>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</si>
  <si>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</si>
  <si>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</si>
  <si>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</si>
  <si>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</si>
  <si>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</si>
  <si>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</si>
  <si>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</si>
  <si>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</si>
  <si>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</si>
  <si>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</si>
  <si>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</si>
  <si>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</si>
  <si>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</si>
  <si>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</si>
  <si>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</si>
  <si>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</si>
  <si>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</si>
  <si>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</si>
  <si>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</si>
  <si>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</si>
  <si>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</si>
  <si>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</si>
  <si>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</si>
  <si>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</si>
  <si>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</si>
  <si>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</si>
  <si>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</si>
  <si>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</si>
  <si>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</si>
  <si>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</si>
  <si>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</si>
  <si>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</si>
  <si>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</si>
  <si>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</si>
  <si>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</si>
  <si>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</si>
  <si>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</si>
  <si>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</si>
  <si>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</si>
  <si>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</si>
  <si>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</si>
  <si>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</si>
  <si>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</si>
  <si>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</si>
  <si>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</si>
  <si>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</si>
  <si>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</si>
  <si>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</si>
  <si>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</si>
  <si>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</si>
  <si>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</si>
  <si>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</si>
  <si>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</si>
  <si>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</si>
  <si>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</si>
  <si>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</si>
  <si>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</si>
  <si>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</si>
  <si>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</si>
  <si>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</si>
  <si>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</si>
  <si>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</si>
  <si>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</si>
  <si>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</si>
  <si>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</si>
  <si>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</si>
  <si>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</si>
  <si>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</si>
  <si>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</si>
  <si>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</si>
  <si>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</si>
  <si>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</si>
  <si>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</si>
  <si>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</si>
  <si>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</si>
  <si>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</si>
  <si>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</si>
  <si>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</si>
  <si>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</si>
  <si>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</si>
  <si>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</si>
  <si>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</si>
  <si>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</si>
  <si>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</si>
  <si>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</si>
  <si>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</si>
  <si>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</si>
  <si>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</si>
  <si>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</si>
  <si>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</si>
  <si>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</si>
  <si>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</si>
  <si>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</si>
  <si>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</si>
  <si>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</si>
  <si>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</si>
  <si>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</si>
  <si>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</si>
  <si>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</si>
  <si>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</si>
  <si>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</si>
  <si>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</si>
  <si>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</si>
  <si>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</si>
  <si>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</si>
  <si>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</si>
  <si>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</si>
  <si>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</si>
  <si>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</si>
  <si>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</si>
  <si>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</si>
  <si>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</si>
  <si>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</si>
  <si>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</si>
  <si>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</si>
  <si>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</si>
  <si>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</si>
  <si>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</si>
  <si>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</si>
  <si>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</si>
  <si>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</si>
  <si>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</si>
  <si>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</si>
  <si>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</si>
  <si>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</si>
  <si>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</si>
  <si>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</si>
  <si>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</si>
  <si>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</si>
  <si>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</si>
  <si>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</si>
  <si>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</si>
  <si>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</si>
  <si>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</si>
  <si>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</si>
  <si>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</si>
  <si>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</si>
  <si>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</si>
  <si>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</si>
  <si>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</si>
  <si>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</si>
  <si>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</si>
  <si>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</si>
  <si>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</si>
  <si>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</si>
  <si>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</si>
  <si>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</si>
  <si>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</si>
  <si>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</si>
  <si>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</si>
  <si>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</si>
  <si>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</si>
  <si>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</si>
  <si>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</si>
  <si>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</si>
  <si>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</si>
  <si>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</si>
  <si>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</si>
  <si>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</si>
  <si>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</si>
  <si>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</si>
  <si>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</si>
  <si>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</si>
  <si>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</si>
  <si>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</si>
  <si>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</si>
  <si>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</si>
  <si>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</si>
  <si>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</si>
  <si>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</si>
  <si>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</si>
  <si>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</si>
  <si>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</si>
  <si>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</si>
  <si>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</si>
  <si>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</si>
  <si>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</si>
  <si>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</si>
  <si>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</si>
  <si>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</si>
  <si>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</si>
  <si>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</si>
  <si>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</si>
  <si>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</si>
  <si>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</si>
  <si>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</si>
  <si>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</si>
  <si>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</si>
  <si>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</si>
  <si>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</si>
  <si>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</si>
  <si>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</si>
  <si>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</si>
  <si>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</si>
  <si>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</si>
  <si>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</si>
  <si>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</si>
  <si>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</si>
  <si>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</si>
  <si>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</si>
  <si>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</si>
  <si>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</si>
  <si>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</si>
  <si>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</si>
  <si>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</si>
  <si>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</si>
  <si>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</si>
  <si>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</si>
  <si>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</si>
  <si>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</si>
  <si>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</si>
  <si>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</si>
  <si>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</si>
  <si>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</si>
  <si>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</si>
  <si>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</si>
  <si>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</si>
  <si>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</si>
  <si>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</si>
  <si>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</si>
  <si>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</si>
  <si>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</si>
  <si>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</si>
  <si>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</si>
  <si>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</si>
  <si>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</si>
  <si>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</si>
  <si>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</si>
  <si>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</si>
  <si>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</si>
  <si>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</si>
  <si>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</si>
  <si>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</si>
  <si>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</si>
  <si>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</si>
  <si>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</si>
  <si>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</si>
  <si>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</si>
  <si>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</si>
  <si>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</si>
  <si>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</si>
  <si>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</si>
  <si>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</si>
  <si>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</si>
  <si>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</si>
  <si>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</si>
  <si>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</si>
  <si>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</si>
  <si>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</si>
  <si>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</si>
  <si>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</si>
  <si>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</si>
  <si>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</si>
  <si>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</si>
  <si>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</si>
  <si>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</si>
  <si>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</si>
  <si>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</si>
  <si>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</si>
  <si>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</si>
  <si>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</si>
  <si>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</si>
  <si>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</si>
  <si>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</si>
  <si>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</si>
  <si>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</si>
  <si>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</si>
  <si>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</si>
  <si>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</si>
  <si>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</si>
  <si>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</si>
  <si>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</si>
  <si>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</si>
  <si>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</si>
  <si>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</si>
  <si>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</si>
  <si>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</si>
  <si>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</si>
  <si>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</si>
  <si>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</si>
  <si>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</si>
  <si>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</si>
  <si>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</si>
  <si>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</si>
  <si>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</si>
  <si>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</si>
  <si>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</si>
  <si>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</si>
  <si>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</si>
  <si>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</si>
  <si>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</si>
  <si>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</si>
  <si>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</si>
  <si>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</si>
  <si>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</si>
  <si>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</si>
  <si>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</si>
  <si>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</si>
  <si>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</si>
  <si>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</si>
  <si>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</si>
  <si>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</si>
  <si>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</si>
  <si>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</si>
  <si>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</si>
  <si>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</si>
  <si>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</si>
  <si>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</si>
  <si>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</si>
  <si>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</si>
  <si>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</si>
  <si>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</si>
  <si>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</si>
  <si>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</si>
  <si>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</si>
  <si>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</si>
  <si>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</si>
  <si>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</si>
  <si>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</si>
  <si>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</si>
  <si>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</si>
  <si>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</si>
  <si>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</si>
  <si>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</si>
  <si>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</si>
  <si>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</si>
  <si>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</si>
  <si>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</si>
  <si>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</si>
  <si>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</si>
  <si>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</si>
  <si>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</si>
  <si>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</si>
  <si>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</si>
  <si>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</si>
  <si>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</si>
  <si>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</si>
  <si>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</si>
  <si>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</si>
  <si>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</si>
  <si>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</si>
  <si>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</si>
  <si>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</si>
  <si>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</si>
  <si>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</si>
  <si>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</si>
  <si>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</si>
  <si>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</si>
  <si>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</si>
  <si>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</si>
  <si>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</si>
  <si>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</si>
  <si>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</si>
  <si>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</si>
  <si>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</si>
  <si>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</si>
  <si>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</si>
  <si>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</si>
  <si>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</si>
  <si>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</si>
  <si>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</si>
  <si>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</si>
  <si>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</si>
  <si>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</si>
  <si>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</si>
  <si>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</si>
  <si>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</si>
  <si>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</si>
  <si>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</si>
  <si>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</si>
  <si>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</si>
  <si>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</si>
  <si>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</si>
  <si>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</si>
  <si>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</si>
  <si>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</si>
  <si>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</si>
  <si>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</si>
  <si>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</si>
  <si>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</si>
  <si>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</si>
  <si>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</si>
  <si>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</si>
  <si>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</si>
  <si>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</si>
  <si>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</si>
  <si>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</si>
  <si>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</si>
  <si>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</si>
  <si>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</si>
  <si>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</si>
  <si>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</si>
  <si>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</si>
  <si>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</si>
  <si>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</si>
  <si>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</si>
  <si>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</si>
  <si>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</si>
  <si>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</si>
  <si>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</si>
  <si>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</si>
  <si>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</si>
  <si>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</si>
  <si>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</si>
  <si>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</si>
  <si>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</si>
  <si>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</si>
  <si>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</si>
  <si>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</si>
  <si>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</si>
  <si>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</si>
  <si>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</si>
  <si>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</si>
  <si>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</si>
  <si>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</si>
  <si>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</si>
  <si>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</si>
  <si>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</si>
  <si>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</si>
  <si>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</si>
  <si>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</si>
  <si>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</si>
  <si>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</si>
  <si>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</si>
  <si>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</si>
  <si>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</si>
  <si>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</si>
  <si>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</si>
  <si>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</si>
  <si>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</si>
  <si>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</si>
  <si>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</si>
  <si>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</si>
  <si>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</si>
  <si>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</si>
  <si>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</si>
  <si>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</si>
  <si>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</si>
  <si>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</si>
  <si>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</si>
  <si>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</si>
  <si>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</si>
  <si>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</si>
  <si>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</si>
  <si>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</si>
  <si>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</si>
  <si>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</si>
  <si>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</si>
  <si>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</si>
  <si>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</si>
  <si>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</si>
  <si>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</si>
  <si>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</si>
  <si>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</si>
  <si>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</si>
  <si>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</si>
  <si>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</si>
  <si>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</si>
  <si>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</si>
  <si>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</si>
  <si>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</si>
  <si>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</si>
  <si>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</si>
  <si>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</si>
  <si>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</si>
  <si>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</si>
  <si>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</si>
  <si>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</si>
  <si>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</si>
  <si>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</si>
  <si>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</si>
  <si>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</si>
  <si>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</si>
  <si>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</si>
  <si>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</si>
  <si>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</si>
  <si>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</si>
  <si>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</si>
  <si>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</si>
  <si>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</si>
  <si>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</si>
  <si>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</si>
  <si>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</si>
  <si>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</si>
  <si>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</si>
  <si>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</si>
  <si>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</si>
  <si>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</si>
  <si>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</si>
  <si>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</si>
  <si>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</si>
  <si>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</si>
  <si>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</si>
  <si>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</si>
  <si>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</si>
  <si>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</si>
  <si>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</si>
  <si>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</si>
  <si>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</si>
  <si>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</si>
  <si>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</si>
  <si>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</si>
  <si>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</si>
  <si>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</si>
  <si>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</si>
  <si>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</si>
  <si>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</si>
  <si>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</si>
  <si>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</si>
  <si>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</si>
  <si>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</si>
  <si>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</si>
  <si>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</si>
  <si>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</si>
  <si>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</si>
  <si>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</si>
  <si>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</si>
  <si>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</si>
  <si>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</si>
  <si>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</si>
  <si>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</si>
  <si>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</si>
  <si>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</si>
  <si>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</si>
  <si>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</si>
  <si>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</si>
  <si>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</si>
  <si>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</si>
  <si>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</si>
  <si>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</si>
  <si>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</si>
  <si>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</si>
  <si>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</si>
  <si>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</si>
  <si>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</si>
  <si>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</si>
  <si>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</si>
  <si>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</si>
  <si>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</si>
  <si>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</si>
  <si>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</si>
  <si>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</si>
  <si>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</si>
  <si>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</si>
  <si>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</si>
  <si>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</si>
  <si>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</si>
  <si>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</si>
  <si>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</si>
  <si>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</si>
  <si>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</si>
  <si>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</si>
  <si>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</si>
  <si>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</si>
  <si>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</si>
  <si>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</si>
  <si>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</si>
  <si>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</si>
  <si>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</si>
  <si>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</si>
  <si>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</si>
  <si>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</si>
  <si>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</si>
  <si>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</si>
  <si>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</si>
  <si>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</si>
  <si>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</si>
  <si>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</si>
  <si>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</si>
  <si>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</si>
  <si>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</si>
  <si>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</si>
  <si>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</si>
  <si>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</si>
  <si>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</si>
  <si>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</si>
  <si>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</si>
  <si>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</si>
  <si>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</si>
  <si>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</si>
  <si>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</si>
  <si>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</si>
  <si>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</si>
  <si>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</si>
  <si>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</si>
  <si>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</si>
  <si>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</si>
  <si>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</si>
  <si>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</si>
  <si>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</si>
  <si>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</si>
  <si>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</si>
  <si>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</si>
  <si>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</si>
  <si>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</si>
  <si>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</si>
  <si>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</si>
  <si>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</si>
  <si>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</si>
  <si>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</si>
  <si>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</si>
  <si>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</si>
  <si>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</si>
  <si>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</si>
  <si>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</si>
  <si>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</si>
  <si>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</si>
  <si>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</si>
  <si>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</si>
  <si>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</si>
  <si>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</si>
  <si>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</si>
  <si>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</si>
  <si>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</si>
  <si>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</si>
  <si>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</si>
  <si>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</si>
  <si>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</si>
  <si>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</si>
  <si>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</si>
  <si>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</si>
  <si>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</si>
  <si>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</si>
  <si>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</si>
  <si>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</si>
  <si>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</si>
  <si>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</si>
  <si>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</si>
  <si>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</si>
  <si>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</si>
  <si>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</si>
  <si>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</si>
  <si>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</si>
  <si>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</si>
  <si>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</si>
  <si>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</si>
  <si>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</si>
  <si>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</si>
  <si>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</si>
  <si>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</si>
  <si>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</si>
  <si>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</si>
  <si>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</si>
  <si>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</si>
  <si>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</si>
  <si>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</si>
  <si>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</si>
  <si>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</si>
  <si>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</si>
  <si>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</si>
  <si>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</si>
  <si>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</si>
  <si>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</si>
  <si>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</si>
  <si>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</si>
  <si>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</si>
  <si>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</si>
  <si>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</si>
  <si>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</si>
  <si>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</si>
  <si>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</si>
  <si>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</si>
  <si>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</si>
  <si>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</si>
  <si>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</si>
  <si>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</si>
  <si>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</si>
  <si>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</si>
  <si>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</si>
  <si>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</si>
  <si>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</si>
  <si>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</si>
  <si>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</si>
  <si>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</si>
  <si>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</si>
  <si>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</si>
  <si>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</si>
  <si>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</si>
  <si>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</si>
  <si>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</si>
  <si>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</si>
  <si>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</si>
  <si>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</si>
  <si>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</si>
  <si>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</si>
  <si>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</si>
  <si>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</si>
  <si>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</si>
  <si>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</si>
  <si>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</si>
  <si>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</si>
  <si>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</si>
  <si>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</si>
  <si>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</si>
  <si>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</si>
  <si>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</si>
  <si>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</si>
  <si>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</si>
  <si>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</si>
  <si>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</si>
  <si>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</si>
  <si>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</si>
  <si>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</si>
  <si>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</si>
  <si>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</si>
  <si>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</si>
  <si>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</si>
  <si>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</si>
  <si>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</si>
  <si>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</si>
  <si>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</si>
  <si>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</si>
  <si>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</si>
  <si>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</si>
  <si>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</si>
  <si>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</si>
  <si>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</si>
  <si>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</si>
  <si>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</si>
  <si>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</si>
  <si>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</si>
  <si>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</si>
  <si>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</si>
  <si>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</si>
  <si>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</si>
  <si>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</si>
  <si>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</si>
  <si>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</si>
  <si>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</si>
  <si>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</si>
  <si>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</si>
  <si>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</si>
  <si>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</si>
  <si>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</si>
  <si>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</si>
  <si>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</si>
  <si>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</si>
  <si>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</si>
  <si>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</si>
  <si>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</si>
  <si>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</si>
  <si>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</si>
  <si>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</si>
  <si>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</si>
  <si>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</si>
  <si>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</si>
  <si>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</si>
  <si>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</si>
  <si>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</si>
  <si>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</si>
  <si>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</si>
  <si>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</si>
  <si>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</si>
  <si>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</si>
  <si>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</si>
  <si>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</si>
  <si>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</si>
  <si>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</si>
  <si>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</si>
  <si>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</si>
  <si>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</si>
  <si>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</si>
  <si>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</si>
  <si>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</si>
  <si>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</si>
  <si>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</si>
  <si>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</si>
  <si>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</si>
  <si>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</si>
  <si>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</si>
  <si>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</si>
  <si>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</si>
  <si>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</si>
  <si>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</si>
  <si>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</si>
  <si>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</si>
  <si>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</si>
  <si>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</si>
  <si>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</si>
  <si>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</si>
  <si>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</si>
  <si>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</si>
  <si>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</si>
  <si>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</si>
  <si>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</si>
  <si>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</si>
  <si>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</si>
  <si>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</si>
  <si>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</si>
  <si>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</si>
  <si>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</si>
  <si>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</si>
  <si>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</si>
  <si>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</si>
  <si>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</si>
  <si>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</si>
  <si>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</si>
  <si>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</si>
  <si>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</si>
  <si>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</si>
  <si>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</si>
  <si>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</si>
  <si>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</si>
  <si>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</si>
  <si>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</si>
  <si>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</si>
  <si>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</si>
  <si>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</si>
  <si>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</si>
  <si>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</si>
  <si>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</si>
  <si>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</si>
  <si>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</si>
  <si>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</si>
  <si>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</si>
  <si>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</si>
  <si>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</si>
  <si>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</si>
  <si>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</si>
  <si>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</si>
  <si>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</si>
  <si>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</si>
  <si>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</si>
  <si>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</si>
  <si>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</si>
  <si>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</si>
  <si>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</si>
  <si>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</si>
  <si>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</si>
  <si>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</si>
  <si>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</si>
  <si>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</si>
  <si>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</si>
  <si>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</si>
  <si>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</si>
  <si>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</si>
  <si>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</si>
  <si>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</si>
  <si>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</si>
  <si>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</si>
  <si>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</si>
  <si>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</si>
  <si>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</si>
  <si>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</si>
  <si>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</si>
  <si>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</si>
  <si>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</si>
  <si>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</si>
  <si>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</si>
  <si>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</si>
  <si>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</si>
  <si>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</si>
  <si>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</si>
  <si>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</si>
  <si>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</si>
  <si>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</si>
  <si>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</si>
  <si>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</si>
  <si>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</si>
  <si>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</si>
  <si>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</si>
  <si>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</si>
  <si>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</si>
  <si>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</si>
  <si>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</si>
  <si>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</si>
  <si>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</si>
  <si>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</si>
  <si>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</si>
  <si>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</si>
  <si>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</si>
  <si>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</si>
  <si>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</si>
  <si>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</si>
  <si>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</si>
  <si>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</si>
  <si>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</si>
  <si>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</si>
  <si>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</si>
  <si>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</si>
  <si>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</si>
  <si>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</si>
  <si>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</si>
  <si>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</si>
  <si>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</si>
  <si>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</si>
  <si>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</si>
  <si>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</si>
  <si>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</si>
  <si>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</si>
  <si>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</si>
  <si>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</si>
  <si>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</si>
  <si>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</si>
  <si>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</si>
  <si>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</si>
  <si>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</si>
  <si>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</si>
  <si>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</si>
  <si>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</si>
  <si>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</si>
  <si>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</si>
  <si>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</si>
  <si>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</si>
  <si>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</si>
  <si>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</si>
  <si>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</si>
  <si>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</si>
  <si>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</si>
  <si>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</si>
  <si>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</si>
  <si>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</si>
  <si>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</si>
  <si>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</si>
  <si>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</si>
  <si>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</si>
  <si>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</si>
  <si>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</si>
  <si>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</si>
  <si>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</si>
  <si>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</si>
  <si>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</si>
  <si>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</si>
  <si>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</si>
  <si>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</si>
  <si>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</si>
  <si>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</si>
  <si>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</si>
  <si>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</si>
  <si>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</si>
  <si>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</si>
  <si>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</si>
  <si>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</si>
  <si>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</si>
  <si>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</si>
  <si>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</si>
  <si>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</si>
  <si>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</si>
  <si>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</si>
  <si>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</si>
  <si>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</si>
  <si>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</si>
  <si>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</si>
  <si>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</si>
  <si>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</si>
  <si>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</si>
  <si>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</si>
  <si>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</si>
  <si>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</si>
  <si>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</si>
  <si>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</si>
  <si>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</si>
  <si>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</si>
  <si>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</si>
  <si>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</si>
  <si>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</si>
  <si>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</si>
  <si>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</si>
  <si>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</si>
  <si>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</si>
  <si>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</si>
  <si>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</si>
  <si>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</si>
  <si>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</si>
  <si>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</si>
  <si>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</si>
  <si>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</si>
  <si>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</si>
  <si>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</si>
  <si>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</si>
  <si>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</si>
  <si>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</si>
  <si>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</si>
  <si>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</si>
  <si>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</si>
  <si>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</si>
  <si>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</si>
  <si>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</si>
  <si>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</si>
  <si>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</si>
  <si>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</si>
  <si>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</si>
  <si>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</si>
  <si>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</si>
  <si>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</si>
  <si>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</si>
  <si>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</si>
  <si>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</si>
  <si>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</si>
  <si>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</si>
  <si>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</si>
  <si>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</si>
  <si>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</si>
  <si>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</si>
  <si>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</si>
  <si>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</si>
  <si>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</si>
  <si>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</si>
  <si>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</si>
  <si>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</si>
  <si>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</si>
  <si>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</si>
  <si>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</si>
  <si>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</si>
  <si>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</si>
  <si>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</si>
  <si>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</si>
  <si>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</si>
  <si>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</si>
  <si>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</si>
  <si>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</si>
  <si>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</si>
  <si>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</si>
  <si>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</si>
  <si>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</si>
  <si>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</si>
  <si>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</si>
  <si>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</si>
  <si>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</si>
  <si>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</si>
  <si>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</si>
  <si>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</si>
  <si>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</si>
  <si>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</si>
  <si>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</si>
  <si>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</si>
  <si>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</si>
  <si>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</si>
  <si>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</si>
  <si>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</si>
  <si>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</si>
  <si>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</si>
  <si>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</si>
  <si>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</si>
  <si>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</si>
  <si>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</si>
  <si>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</si>
  <si>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</si>
  <si>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</si>
  <si>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</si>
  <si>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</si>
  <si>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</si>
  <si>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</si>
  <si>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</si>
  <si>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</si>
  <si>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</si>
  <si>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</si>
  <si>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</si>
  <si>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</si>
  <si>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</si>
  <si>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</si>
  <si>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</si>
  <si>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</si>
  <si>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</si>
  <si>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</si>
  <si>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</si>
  <si>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</si>
  <si>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</si>
  <si>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</si>
  <si>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</si>
  <si>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</si>
  <si>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</si>
  <si>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</si>
  <si>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</si>
  <si>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</si>
  <si>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</si>
  <si>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</si>
  <si>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</si>
  <si>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</si>
  <si>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</si>
  <si>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</si>
  <si>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</si>
  <si>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</si>
  <si>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</si>
  <si>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</si>
  <si>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</si>
  <si>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</si>
  <si>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</si>
  <si>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</si>
  <si>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</si>
  <si>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</si>
  <si>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</si>
  <si>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</si>
  <si>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</si>
  <si>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</si>
  <si>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</si>
  <si>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</si>
  <si>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</si>
  <si>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</si>
  <si>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</si>
  <si>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</si>
  <si>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</si>
  <si>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</si>
  <si>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</si>
  <si>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</si>
  <si>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</si>
  <si>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</si>
  <si>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</si>
  <si>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</si>
  <si>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</si>
  <si>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</si>
  <si>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</si>
  <si>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</si>
  <si>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</si>
  <si>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</si>
  <si>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</si>
  <si>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</si>
  <si>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</si>
  <si>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</si>
  <si>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</si>
  <si>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</si>
  <si>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</si>
  <si>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</si>
  <si>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</si>
  <si>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</si>
  <si>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</si>
  <si>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</si>
  <si>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</si>
  <si>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</si>
  <si>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</si>
  <si>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</si>
  <si>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</si>
  <si>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</si>
  <si>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</si>
  <si>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</si>
  <si>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</si>
  <si>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</si>
  <si>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</si>
  <si>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</si>
  <si>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</si>
  <si>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</si>
  <si>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</si>
  <si>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</si>
  <si>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</si>
  <si>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</si>
  <si>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</si>
  <si>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</si>
  <si>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</si>
  <si>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</si>
  <si>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</si>
  <si>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</si>
  <si>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</si>
  <si>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</si>
  <si>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</si>
  <si>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</si>
  <si>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</si>
  <si>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</si>
  <si>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</si>
  <si>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</si>
  <si>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</si>
  <si>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</si>
  <si>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</si>
  <si>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</si>
  <si>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</si>
  <si>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</si>
  <si>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</si>
  <si>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</si>
  <si>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</si>
  <si>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</si>
  <si>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</si>
  <si>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</si>
  <si>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</si>
  <si>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</si>
  <si>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</si>
  <si>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</si>
  <si>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</si>
  <si>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</si>
  <si>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</si>
  <si>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</si>
  <si>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</si>
  <si>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</si>
  <si>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</si>
  <si>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</si>
  <si>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</si>
  <si>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</si>
  <si>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</si>
  <si>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</si>
  <si>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</si>
  <si>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</si>
  <si>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</si>
  <si>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</si>
  <si>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</si>
  <si>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</si>
  <si>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</si>
  <si>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</si>
  <si>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</si>
  <si>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</si>
  <si>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</si>
  <si>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</si>
  <si>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</si>
  <si>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</si>
  <si>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</si>
  <si>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</si>
  <si>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</si>
  <si>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</si>
  <si>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</si>
  <si>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</si>
  <si>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</si>
  <si>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</si>
  <si>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</si>
  <si>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</si>
  <si>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</si>
  <si>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</si>
  <si>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</si>
  <si>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</si>
  <si>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</si>
  <si>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</si>
  <si>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</si>
  <si>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</si>
  <si>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</si>
  <si>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</si>
  <si>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</si>
  <si>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</si>
  <si>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</si>
  <si>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</si>
  <si>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</si>
  <si>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</si>
  <si>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</si>
  <si>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</si>
  <si>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</si>
  <si>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</si>
  <si>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</si>
  <si>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</si>
  <si>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</si>
  <si>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</si>
  <si>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</si>
  <si>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</si>
  <si>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</si>
  <si>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</si>
  <si>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</si>
  <si>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</si>
  <si>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</si>
  <si>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</si>
  <si>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</si>
  <si>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</si>
  <si>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</si>
  <si>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</si>
  <si>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</si>
  <si>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</si>
  <si>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</si>
  <si>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</si>
  <si>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</si>
  <si>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</si>
  <si>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</si>
  <si>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</si>
  <si>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</si>
  <si>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</si>
  <si>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</si>
  <si>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</si>
  <si>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</si>
  <si>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</si>
  <si>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</si>
  <si>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</si>
  <si>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</si>
  <si>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</si>
  <si>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</si>
  <si>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</si>
  <si>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</si>
  <si>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</si>
  <si>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</si>
  <si>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</si>
  <si>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</si>
  <si>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</si>
  <si>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</si>
  <si>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</si>
  <si>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</si>
  <si>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</si>
  <si>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</si>
  <si>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</si>
  <si>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</si>
  <si>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</si>
  <si>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</si>
  <si>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</si>
  <si>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</si>
  <si>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</si>
  <si>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</si>
  <si>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</si>
  <si>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</si>
  <si>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</si>
  <si>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</si>
  <si>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</si>
  <si>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</si>
  <si>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</si>
  <si>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</si>
  <si>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</si>
  <si>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</si>
  <si>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</si>
  <si>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</si>
  <si>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</si>
  <si>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</si>
  <si>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</si>
  <si>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</si>
  <si>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</si>
  <si>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</si>
  <si>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</si>
  <si>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</si>
  <si>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</si>
  <si>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</si>
  <si>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</si>
  <si>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</si>
  <si>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</si>
  <si>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</si>
  <si>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</si>
  <si>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</si>
  <si>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</si>
  <si>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</si>
  <si>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</si>
  <si>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</si>
  <si>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</si>
  <si>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</si>
  <si>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</si>
  <si>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</si>
  <si>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</si>
  <si>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</si>
  <si>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</si>
  <si>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</si>
  <si>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</si>
  <si>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</si>
  <si>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</si>
  <si>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</si>
  <si>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</si>
  <si>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</si>
  <si>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</si>
  <si>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</si>
  <si>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</si>
  <si>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</si>
  <si>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</si>
  <si>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</si>
  <si>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</si>
  <si>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</si>
  <si>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</si>
  <si>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</si>
  <si>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</si>
  <si>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</si>
  <si>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</si>
  <si>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</si>
  <si>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</si>
  <si>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</si>
  <si>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</si>
  <si>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</si>
  <si>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</si>
  <si>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</si>
  <si>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</si>
  <si>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</si>
  <si>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</si>
  <si>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</si>
  <si>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</si>
  <si>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</si>
  <si>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</si>
  <si>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</si>
  <si>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</si>
  <si>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</si>
  <si>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</si>
  <si>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</si>
  <si>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</si>
  <si>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</si>
  <si>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</si>
  <si>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</si>
  <si>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</si>
  <si>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</si>
  <si>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</si>
  <si>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</si>
  <si>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</si>
  <si>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</si>
  <si>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</si>
  <si>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</si>
  <si>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</si>
  <si>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</si>
  <si>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</si>
  <si>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</si>
  <si>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</si>
  <si>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</si>
  <si>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</si>
  <si>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</si>
  <si>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</si>
  <si>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</si>
  <si>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</si>
  <si>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</si>
  <si>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</si>
  <si>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</si>
  <si>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</si>
  <si>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</si>
  <si>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</si>
  <si>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</si>
  <si>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</si>
  <si>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</si>
  <si>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</si>
  <si>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</si>
  <si>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</si>
  <si>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</si>
  <si>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</si>
  <si>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</si>
  <si>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</si>
  <si>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</si>
  <si>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</si>
  <si>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</si>
  <si>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</si>
  <si>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</si>
  <si>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</si>
  <si>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</si>
  <si>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</si>
  <si>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</si>
  <si>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</si>
  <si>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</si>
  <si>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</si>
  <si>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</si>
  <si>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</si>
  <si>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</si>
  <si>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</si>
  <si>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</si>
  <si>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</si>
  <si>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</si>
  <si>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</si>
  <si>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</si>
  <si>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</si>
  <si>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</si>
  <si>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</si>
  <si>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</si>
  <si>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</si>
  <si>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</si>
  <si>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</si>
  <si>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</si>
  <si>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</si>
  <si>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</si>
  <si>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</si>
  <si>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</si>
  <si>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</si>
  <si>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</si>
  <si>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</si>
  <si>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</si>
  <si>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</si>
  <si>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</si>
  <si>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</si>
  <si>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</si>
  <si>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</si>
  <si>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</si>
  <si>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</si>
  <si>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</si>
  <si>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</si>
  <si>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</si>
  <si>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</si>
  <si>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</si>
  <si>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</si>
  <si>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</si>
  <si>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</si>
  <si>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</si>
  <si>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</si>
  <si>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</si>
  <si>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</si>
  <si>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</si>
  <si>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</si>
  <si>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</si>
  <si>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</si>
  <si>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</si>
  <si>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</si>
  <si>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</si>
  <si>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</si>
  <si>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</si>
  <si>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</si>
  <si>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</si>
  <si>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</si>
  <si>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</si>
  <si>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</si>
  <si>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</si>
  <si>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</si>
  <si>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</si>
  <si>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</si>
  <si>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</si>
  <si>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</si>
  <si>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</si>
  <si>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</si>
  <si>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</si>
  <si>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</si>
  <si>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</si>
  <si>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</si>
  <si>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</si>
  <si>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</si>
  <si>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</si>
  <si>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</si>
  <si>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</si>
  <si>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</si>
  <si>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</si>
  <si>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</si>
  <si>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</si>
  <si>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</si>
  <si>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</si>
  <si>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</si>
  <si>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</si>
  <si>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</si>
  <si>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</si>
  <si>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</si>
  <si>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</si>
  <si>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</si>
  <si>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</si>
  <si>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</si>
  <si>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</si>
  <si>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</si>
  <si>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</si>
  <si>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</si>
  <si>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</si>
  <si>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</si>
  <si>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</si>
  <si>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</si>
  <si>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</si>
  <si>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</si>
  <si>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</si>
  <si>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</si>
  <si>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</si>
  <si>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</si>
  <si>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</si>
  <si>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</si>
  <si>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</si>
  <si>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</si>
  <si>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</si>
  <si>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</si>
  <si>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</si>
  <si>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</si>
  <si>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</si>
  <si>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</si>
  <si>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</si>
  <si>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</si>
  <si>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</si>
  <si>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</si>
  <si>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</si>
  <si>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</si>
  <si>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</si>
  <si>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</si>
  <si>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</si>
  <si>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</si>
  <si>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</si>
  <si>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</si>
  <si>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</si>
  <si>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</si>
  <si>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</si>
  <si>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</si>
  <si>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</si>
  <si>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</si>
  <si>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</si>
  <si>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</si>
  <si>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</si>
  <si>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</si>
  <si>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</si>
  <si>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</si>
  <si>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</si>
  <si>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</si>
  <si>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</si>
  <si>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</si>
  <si>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</si>
  <si>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Stopped at time stamps.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</si>
  <si>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</si>
  <si>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</si>
  <si>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</si>
  <si>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</si>
  <si>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</si>
  <si>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</si>
  <si>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</si>
  <si>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</si>
  <si>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</si>
  <si>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</si>
  <si>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</si>
  <si>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</si>
  <si>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</si>
  <si>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</si>
  <si>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</si>
  <si>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</si>
  <si>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Average donation</t>
  </si>
  <si>
    <t># of Backers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</si>
  <si>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</si>
  <si>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</si>
  <si>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</si>
  <si>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</si>
  <si>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</si>
  <si>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</si>
  <si>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</si>
  <si>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Mean % Funded</t>
  </si>
  <si>
    <t>Median % Funded</t>
  </si>
  <si>
    <t>Mean Average Donation</t>
  </si>
  <si>
    <t>Median Average Donation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</si>
  <si>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</si>
  <si>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</si>
  <si>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</si>
  <si>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</si>
  <si>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</si>
  <si>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</si>
  <si>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</si>
  <si>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</si>
  <si>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</si>
  <si>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</si>
  <si>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</si>
  <si>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</si>
  <si>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</si>
  <si>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</si>
  <si>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Total Projects*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</si>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</sst>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3" fontId="0" fillId="0" borderId="0" xfId="1" applyFont="1"/>
    <xf numFmtId="0" fontId="1" fillId="0" borderId="0" xfId="0" applyFont="1" applyAlignment="1">
      <alignment wrapText="1"/>
    </xf>
    <xf numFmtId="0" fontId="1" fillId="0" borderId="0" xfId="0" applyFont="1"/>
    <xf numFmtId="0" fontId="0" fillId="2" borderId="0" xfId="0" applyFill="1"/>
    <xf numFmtId="3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II.xlsx]Category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6-424E-BE48-9BC90CAED3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6-424E-BE48-9BC90CAED3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6-424E-BE48-9BC90CAED3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6-424E-BE48-9BC90CAED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0995584"/>
        <c:axId val="1140992304"/>
      </c:barChart>
      <c:catAx>
        <c:axId val="11409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92304"/>
        <c:crosses val="autoZero"/>
        <c:auto val="1"/>
        <c:lblAlgn val="ctr"/>
        <c:lblOffset val="100"/>
        <c:noMultiLvlLbl val="0"/>
      </c:catAx>
      <c:valAx>
        <c:axId val="11409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II.xlsx]Subcategory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E-4134-9B38-2A41AE8AE8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E-4134-9B38-2A41AE8AE8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E-4134-9B38-2A41AE8AE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8070456"/>
        <c:axId val="978071112"/>
      </c:barChart>
      <c:catAx>
        <c:axId val="97807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071112"/>
        <c:crosses val="autoZero"/>
        <c:auto val="1"/>
        <c:lblAlgn val="ctr"/>
        <c:lblOffset val="100"/>
        <c:noMultiLvlLbl val="0"/>
      </c:catAx>
      <c:valAx>
        <c:axId val="97807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0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II.xlsx]Outcomes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B9-49AB-AD69-E11E51B014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9-49AB-AD69-E11E51B014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9-49AB-AD69-E11E51B0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013568"/>
        <c:axId val="1252014552"/>
      </c:lineChart>
      <c:catAx>
        <c:axId val="12520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14552"/>
        <c:crosses val="autoZero"/>
        <c:auto val="1"/>
        <c:lblAlgn val="ctr"/>
        <c:lblOffset val="100"/>
        <c:noMultiLvlLbl val="0"/>
      </c:catAx>
      <c:valAx>
        <c:axId val="125201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II.xlsx]Theater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23897222222222222"/>
          <c:y val="0.12270295734862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54354371956607"/>
          <c:w val="0.79372585095308001"/>
          <c:h val="0.5760069383386630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5-4089-9C41-0B6326F30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5-4089-9C41-0B6326F30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5-4089-9C41-0B6326F30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40408"/>
        <c:axId val="1153736800"/>
      </c:lineChart>
      <c:catAx>
        <c:axId val="11537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36800"/>
        <c:crosses val="autoZero"/>
        <c:auto val="1"/>
        <c:lblAlgn val="ctr"/>
        <c:lblOffset val="100"/>
        <c:noMultiLvlLbl val="0"/>
      </c:catAx>
      <c:valAx>
        <c:axId val="11537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latin typeface="Arial" panose="020B0604020202020204" pitchFamily="34" charset="0"/>
                <a:cs typeface="Arial" panose="020B060402020202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'[1]Outcomes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B-453D-ADCC-2BDD5D786ADF}"/>
            </c:ext>
          </c:extLst>
        </c:ser>
        <c:ser>
          <c:idx val="5"/>
          <c:order val="5"/>
          <c:tx>
            <c:strRef>
              <c:f>'[1]Outcomes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B-453D-ADCC-2BDD5D786ADF}"/>
            </c:ext>
          </c:extLst>
        </c:ser>
        <c:ser>
          <c:idx val="6"/>
          <c:order val="6"/>
          <c:tx>
            <c:strRef>
              <c:f>'[1]Outcomes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B-453D-ADCC-2BDD5D786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517480"/>
        <c:axId val="1222512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'[1]Outcomes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'[1]Outcomes Based on Goals'!$B$3:$B$14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AEB-453D-ADCC-2BDD5D786AD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Goals'!$C$3:$C$14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AEB-453D-ADCC-2BDD5D786AD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Goals'!$D$3:$D$14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AEB-453D-ADCC-2BDD5D786AD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Projects*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Goals'!$E$3:$E$14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AEB-453D-ADCC-2BDD5D786ADF}"/>
                  </c:ext>
                </c:extLst>
              </c15:ser>
            </c15:filteredLineSeries>
          </c:ext>
        </c:extLst>
      </c:lineChart>
      <c:catAx>
        <c:axId val="1222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22512232"/>
        <c:crosses val="autoZero"/>
        <c:auto val="1"/>
        <c:lblAlgn val="ctr"/>
        <c:lblOffset val="100"/>
        <c:noMultiLvlLbl val="0"/>
      </c:catAx>
      <c:valAx>
        <c:axId val="122251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22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17150E-93AA-4EB8-BD09-11251796C3D6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B66BE0-E8E3-44B7-A426-D91A4EFCD493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9B2BC1-550C-4A54-8B4F-D16D9A1C4937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13</xdr:row>
      <xdr:rowOff>91440</xdr:rowOff>
    </xdr:from>
    <xdr:to>
      <xdr:col>17</xdr:col>
      <xdr:colOff>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72FEE-6BF5-49FB-9A0B-44BF70AA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13</xdr:row>
      <xdr:rowOff>95250</xdr:rowOff>
    </xdr:from>
    <xdr:to>
      <xdr:col>18</xdr:col>
      <xdr:colOff>600075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8F2B6-994B-4BE2-A03A-244373E26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13</xdr:row>
      <xdr:rowOff>95250</xdr:rowOff>
    </xdr:from>
    <xdr:to>
      <xdr:col>15</xdr:col>
      <xdr:colOff>601979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BBED2-8449-4732-BD7E-96B8994C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01B6AC-A3D6-4833-90F3-8253E78DAB2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9A0259-2D98-4503-BC6B-A62B6EEA5E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11</xdr:row>
      <xdr:rowOff>152400</xdr:rowOff>
    </xdr:from>
    <xdr:to>
      <xdr:col>17</xdr:col>
      <xdr:colOff>95250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395A7-C31D-4ACD-9A93-5E57275BB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16</xdr:row>
      <xdr:rowOff>20954</xdr:rowOff>
    </xdr:from>
    <xdr:to>
      <xdr:col>15</xdr:col>
      <xdr:colOff>19049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C1A18-3A9A-4938-9E8B-F9DF246E6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/>
      <sheetData sheetId="2">
        <row r="2">
          <cell r="B2" t="str">
            <v>Number Successful</v>
          </cell>
          <cell r="C2" t="str">
            <v>Number Failed</v>
          </cell>
          <cell r="D2" t="str">
            <v>Number Canceled</v>
          </cell>
          <cell r="E2" t="str">
            <v>Total Projects*</v>
          </cell>
          <cell r="F2" t="str">
            <v>Percentage Successful</v>
          </cell>
          <cell r="G2" t="str">
            <v>Percentage Failed</v>
          </cell>
          <cell r="H2" t="str">
            <v>Percentage Canceled</v>
          </cell>
        </row>
        <row r="3">
          <cell r="A3" t="str">
            <v>Less Than 1000</v>
          </cell>
          <cell r="B3">
            <v>141</v>
          </cell>
          <cell r="C3">
            <v>45</v>
          </cell>
          <cell r="D3">
            <v>0</v>
          </cell>
          <cell r="E3">
            <v>186</v>
          </cell>
          <cell r="F3">
            <v>0.75806451612903225</v>
          </cell>
          <cell r="G3">
            <v>0.24193548387096775</v>
          </cell>
          <cell r="H3">
            <v>0</v>
          </cell>
        </row>
        <row r="4">
          <cell r="A4" t="str">
            <v>1000 to 4999</v>
          </cell>
          <cell r="B4">
            <v>388</v>
          </cell>
          <cell r="C4">
            <v>146</v>
          </cell>
          <cell r="D4">
            <v>0</v>
          </cell>
          <cell r="E4">
            <v>534</v>
          </cell>
          <cell r="F4">
            <v>0.72659176029962547</v>
          </cell>
          <cell r="G4">
            <v>0.27340823970037453</v>
          </cell>
          <cell r="H4">
            <v>0</v>
          </cell>
        </row>
        <row r="5">
          <cell r="A5" t="str">
            <v>5000 to 9999</v>
          </cell>
          <cell r="B5">
            <v>93</v>
          </cell>
          <cell r="C5">
            <v>76</v>
          </cell>
          <cell r="D5">
            <v>0</v>
          </cell>
          <cell r="E5">
            <v>169</v>
          </cell>
          <cell r="F5">
            <v>0.55029585798816572</v>
          </cell>
          <cell r="G5">
            <v>0.44970414201183434</v>
          </cell>
          <cell r="H5">
            <v>0</v>
          </cell>
        </row>
        <row r="6">
          <cell r="A6" t="str">
            <v>10000 to 14999</v>
          </cell>
          <cell r="B6">
            <v>39</v>
          </cell>
          <cell r="C6">
            <v>33</v>
          </cell>
          <cell r="D6">
            <v>0</v>
          </cell>
          <cell r="E6">
            <v>72</v>
          </cell>
          <cell r="F6">
            <v>0.54166666666666663</v>
          </cell>
          <cell r="G6">
            <v>0.45833333333333331</v>
          </cell>
          <cell r="H6">
            <v>0</v>
          </cell>
        </row>
        <row r="7">
          <cell r="A7" t="str">
            <v>15000 to 19999</v>
          </cell>
          <cell r="B7">
            <v>12</v>
          </cell>
          <cell r="C7">
            <v>12</v>
          </cell>
          <cell r="D7">
            <v>0</v>
          </cell>
          <cell r="E7">
            <v>24</v>
          </cell>
          <cell r="F7">
            <v>0.5</v>
          </cell>
          <cell r="G7">
            <v>0.5</v>
          </cell>
          <cell r="H7">
            <v>0</v>
          </cell>
        </row>
        <row r="8">
          <cell r="A8" t="str">
            <v>20000 to 24999</v>
          </cell>
          <cell r="B8">
            <v>9</v>
          </cell>
          <cell r="C8">
            <v>11</v>
          </cell>
          <cell r="D8">
            <v>0</v>
          </cell>
          <cell r="E8">
            <v>20</v>
          </cell>
          <cell r="F8">
            <v>0.45</v>
          </cell>
          <cell r="G8">
            <v>0.55000000000000004</v>
          </cell>
          <cell r="H8">
            <v>0</v>
          </cell>
        </row>
        <row r="9">
          <cell r="A9" t="str">
            <v>25000 to 29999</v>
          </cell>
          <cell r="B9">
            <v>1</v>
          </cell>
          <cell r="C9">
            <v>4</v>
          </cell>
          <cell r="D9">
            <v>0</v>
          </cell>
          <cell r="E9">
            <v>5</v>
          </cell>
          <cell r="F9">
            <v>0.2</v>
          </cell>
          <cell r="G9">
            <v>0.8</v>
          </cell>
          <cell r="H9">
            <v>0</v>
          </cell>
        </row>
        <row r="10">
          <cell r="A10" t="str">
            <v>30000 to 34999</v>
          </cell>
          <cell r="B10">
            <v>3</v>
          </cell>
          <cell r="C10">
            <v>8</v>
          </cell>
          <cell r="D10">
            <v>0</v>
          </cell>
          <cell r="E10">
            <v>11</v>
          </cell>
          <cell r="F10">
            <v>0.27272727272727271</v>
          </cell>
          <cell r="G10">
            <v>0.72727272727272729</v>
          </cell>
          <cell r="H10">
            <v>0</v>
          </cell>
        </row>
        <row r="11">
          <cell r="A11" t="str">
            <v>35000 to 39999</v>
          </cell>
          <cell r="B11">
            <v>4</v>
          </cell>
          <cell r="C11">
            <v>2</v>
          </cell>
          <cell r="D11">
            <v>0</v>
          </cell>
          <cell r="E11">
            <v>6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40000 to 44999</v>
          </cell>
          <cell r="B12">
            <v>2</v>
          </cell>
          <cell r="C12">
            <v>1</v>
          </cell>
          <cell r="D12">
            <v>0</v>
          </cell>
          <cell r="E12">
            <v>3</v>
          </cell>
          <cell r="F12">
            <v>0.66666666666666663</v>
          </cell>
          <cell r="G12">
            <v>0.33333333333333331</v>
          </cell>
          <cell r="H12">
            <v>0</v>
          </cell>
        </row>
        <row r="13">
          <cell r="A13" t="str">
            <v>45000 to 49999</v>
          </cell>
          <cell r="B13">
            <v>0</v>
          </cell>
          <cell r="C13">
            <v>1</v>
          </cell>
          <cell r="D13">
            <v>0</v>
          </cell>
          <cell r="E13">
            <v>1</v>
          </cell>
          <cell r="F13">
            <v>0</v>
          </cell>
          <cell r="G13">
            <v>1</v>
          </cell>
          <cell r="H13">
            <v>0</v>
          </cell>
        </row>
        <row r="14">
          <cell r="A14" t="str">
            <v>Greater than 50000</v>
          </cell>
          <cell r="B14">
            <v>2</v>
          </cell>
          <cell r="C14">
            <v>14</v>
          </cell>
          <cell r="D14">
            <v>0</v>
          </cell>
          <cell r="E14">
            <v>16</v>
          </cell>
          <cell r="F14">
            <v>0.125</v>
          </cell>
          <cell r="G14">
            <v>0.875</v>
          </cell>
          <cell r="H14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ds" refreshedDate="44452.798692592594" createdVersion="7" refreshedVersion="7" minRefreshableVersion="3" recordCount="4114" xr:uid="{2AB78C4B-3170-448F-BDE5-44D189A78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ds" refreshedDate="44453.783546412036" createdVersion="7" refreshedVersion="7" minRefreshableVersion="3" recordCount="4114" xr:uid="{FF81E997-5F5F-4E28-867D-800B8871B7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ds" refreshedDate="44456.78718240741" createdVersion="7" refreshedVersion="7" minRefreshableVersion="3" recordCount="4114" xr:uid="{0F3A1D55-9AEC-4B57-A7CB-22958A6479BF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F424A-A413-46DC-B749-4849287E58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39547-16AF-40A1-8822-CEBAC5725AB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A1BE8-8AFF-4856-9B9B-0B5D6BCF6E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8EF41-2D9E-4B9E-BAAE-D429ED54A4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5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80" zoomScaleNormal="80" workbookViewId="0">
      <selection activeCell="S1146" sqref="S1146"/>
    </sheetView>
  </sheetViews>
  <sheetFormatPr defaultColWidth="8.77734375" defaultRowHeight="14.4" x14ac:dyDescent="0.3"/>
  <cols>
    <col min="1" max="1" width="8.33203125" bestFit="1" customWidth="1"/>
    <col min="2" max="2" width="38.44140625" style="7" customWidth="1"/>
    <col min="3" max="3" width="40.33203125" style="3" customWidth="1"/>
    <col min="4" max="4" width="16.77734375" style="4" bestFit="1" customWidth="1"/>
    <col min="5" max="5" width="16.44140625" style="5" customWidth="1"/>
    <col min="6" max="6" width="15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customWidth="1"/>
    <col min="13" max="13" width="14.109375" bestFit="1" customWidth="1"/>
    <col min="14" max="14" width="30" bestFit="1" customWidth="1"/>
    <col min="15" max="15" width="17.88671875" style="8" bestFit="1" customWidth="1"/>
    <col min="16" max="16" width="22.33203125" style="9" bestFit="1" customWidth="1"/>
    <col min="17" max="17" width="20.6640625" bestFit="1" customWidth="1"/>
    <col min="18" max="18" width="18.5546875" bestFit="1" customWidth="1"/>
    <col min="19" max="19" width="15.33203125" customWidth="1"/>
    <col min="20" max="20" width="13.21875" customWidth="1"/>
  </cols>
  <sheetData>
    <row r="1" spans="1:20" s="3" customFormat="1" x14ac:dyDescent="0.3">
      <c r="A1" s="2" t="s">
        <v>0</v>
      </c>
      <c r="B1" s="6" t="s">
        <v>1</v>
      </c>
      <c r="C1" s="2" t="s">
        <v>4110</v>
      </c>
      <c r="D1" s="15" t="s">
        <v>8216</v>
      </c>
      <c r="E1" s="16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7" t="s">
        <v>8306</v>
      </c>
      <c r="P1" s="6" t="s">
        <v>8307</v>
      </c>
      <c r="Q1" s="18" t="s">
        <v>8358</v>
      </c>
      <c r="R1" s="6" t="s">
        <v>8359</v>
      </c>
      <c r="S1" s="6" t="s">
        <v>8366</v>
      </c>
      <c r="T1" s="6" t="s">
        <v>8367</v>
      </c>
    </row>
    <row r="2" spans="1:20" ht="43.2" hidden="1" x14ac:dyDescent="0.3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 s="9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 s="9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7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 s="9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9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9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 s="9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9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9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9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9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9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9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9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9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9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9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7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9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9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9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9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9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9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9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9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9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9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7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9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9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9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9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9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9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9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9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9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7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9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9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9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9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9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9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9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9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7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9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9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7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9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9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9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9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9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9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7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9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9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9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7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9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9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9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9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 s="9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ROUND(E67/D67*100,0)</f>
        <v>108</v>
      </c>
      <c r="P67" s="9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 s="9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 s="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7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 s="9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 s="9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 s="9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 s="9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 s="9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 s="9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 s="9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 s="9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 s="9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 s="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 s="9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7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 s="9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 s="9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 s="9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 s="9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7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 s="9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 s="9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 s="9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 s="9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 s="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 s="9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 s="9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 s="9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 s="9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 s="9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 s="9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7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 s="9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 s="9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 s="9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 s="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 s="9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 s="9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 s="9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 s="9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 s="9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7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 s="9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 s="9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 s="9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 s="9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 s="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 s="9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 s="9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 s="9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 s="9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 s="9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 s="9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 s="9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 s="9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 s="9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 s="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 s="9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 s="9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 s="9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 s="9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 s="9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 s="9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 s="9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 s="9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 s="9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 s="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 s="9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ROUND(E131/D131*100,0)</f>
        <v>0</v>
      </c>
      <c r="P131" s="9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7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 s="9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 s="9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 s="9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 s="9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 s="9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 s="9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 s="9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 s="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 s="9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 s="9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 s="9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 s="9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 s="9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 s="9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 s="9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 s="9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 s="9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7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 s="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 s="9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 s="9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 s="9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 s="9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 s="9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 s="9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 s="9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 s="9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 s="9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 s="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 s="9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 s="9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 s="9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 s="9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 s="9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 s="9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 s="9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7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 s="9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 s="9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 s="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 s="9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7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 s="9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 s="9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 s="9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 s="9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7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 s="9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 s="9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7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 s="9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 s="9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 s="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 s="9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 s="9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7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 s="9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7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 s="9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 s="9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7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 s="9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 s="9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 s="9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 s="9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 s="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 s="9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 s="9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 s="9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 s="9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 s="9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7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ROUND(E195/D195*100,0)</f>
        <v>0</v>
      </c>
      <c r="P195" s="9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7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 s="9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 s="9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7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 s="9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7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 s="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 s="9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 s="9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 s="9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 s="9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 s="9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7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 s="9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 s="9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 s="9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 s="9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 s="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 s="9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 s="9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 s="9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 s="9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 s="9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 s="9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 s="9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7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 s="9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 s="9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 s="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 s="9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 s="9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 s="9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 s="9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 s="9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 s="9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 s="9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 s="9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7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 s="9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 s="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7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 s="9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 s="9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 s="9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 s="9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7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 s="9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 s="9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 s="9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 s="9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 s="9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 s="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 s="9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 s="9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 s="9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 s="9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 s="9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 s="9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 s="9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 s="9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 s="9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 s="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 s="9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 s="9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 s="9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 s="9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 s="9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 s="9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 s="9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 s="9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 s="9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ROUND(E259/D259*100,0)</f>
        <v>107</v>
      </c>
      <c r="P259" s="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 s="9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 s="9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 s="9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 s="9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 s="9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 s="9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 s="9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 s="9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 s="9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7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 s="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 s="9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 s="9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 s="9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 s="9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 s="9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 s="9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 s="9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 s="9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 s="9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 s="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 s="9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 s="9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 s="9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 s="9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 s="9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 s="9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 s="9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 s="9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 s="9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 s="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 s="9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7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 s="9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 s="9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 s="9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 s="9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 s="9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 s="9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 s="9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 s="9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 s="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 s="9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 s="9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 s="9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 s="9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 s="9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 s="9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 s="9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 s="9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 s="9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 s="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 s="9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 s="9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 s="9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 s="9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 s="9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 s="9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 s="9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 s="9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 s="9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 s="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 s="9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 s="9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7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 s="9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ROUND(E323/D323*100,0)</f>
        <v>103</v>
      </c>
      <c r="P323" s="9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 s="9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 s="9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 s="9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 s="9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 s="9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 s="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 s="9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 s="9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 s="9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 s="9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 s="9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 s="9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 s="9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 s="9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 s="9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 s="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 s="9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 s="9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 s="9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 s="9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 s="9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 s="9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 s="9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 s="9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 s="9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 s="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 s="9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 s="9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 s="9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 s="9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 s="9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 s="9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 s="9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 s="9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 s="9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 s="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 s="9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 s="9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 s="9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 s="9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 s="9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 s="9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 s="9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7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 s="9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 s="9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 s="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 s="9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 s="9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 s="9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 s="9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7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 s="9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 s="9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 s="9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 s="9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7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 s="9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 s="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 s="9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 s="9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 s="9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 s="9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 s="9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 s="9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 s="9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ROUND(E387/D387*100,0)</f>
        <v>106</v>
      </c>
      <c r="P387" s="9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 s="9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 s="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 s="9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 s="9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 s="9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 s="9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 s="9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 s="9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 s="9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 s="9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 s="9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 s="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 s="9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7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 s="9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 s="9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 s="9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 s="9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 s="9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 s="9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 s="9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 s="9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 s="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 s="9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7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 s="9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 s="9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 s="9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 s="9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 s="9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 s="9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 s="9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 s="9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 s="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 s="9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 s="9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 s="9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 s="9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 s="9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 s="9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 s="9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 s="9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 s="9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 s="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 s="9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 s="9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 s="9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7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 s="9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 s="9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 s="9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 s="9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 s="9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 s="9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 s="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 s="9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 s="9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 s="9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7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 s="9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 s="9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 s="9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 s="9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 s="9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 s="9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7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 s="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 s="9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7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ROUND(E451/D451*100,0)</f>
        <v>2</v>
      </c>
      <c r="P451" s="9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 s="9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 s="9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 s="9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 s="9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 s="9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 s="9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 s="9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 s="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7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 s="9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 s="9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 s="9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7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 s="9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 s="9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 s="9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 s="9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 s="9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 s="9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 s="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 s="9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7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 s="9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 s="9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 s="9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 s="9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 s="9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 s="9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 s="9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 s="9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 s="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 s="9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 s="9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 s="9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 s="9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 s="9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7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 s="9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7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 s="9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7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 s="9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 s="9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 s="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 s="9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 s="9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 s="9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 s="9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 s="9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7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 s="9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 s="9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 s="9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 s="9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 s="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 s="9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 s="9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 s="9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 s="9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 s="9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7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 s="9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 s="9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 s="9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 s="9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 s="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 s="9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7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 s="9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 s="9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 s="9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 s="9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ROUND(E515/D515*100,0)</f>
        <v>14</v>
      </c>
      <c r="P515" s="9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 s="9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 s="9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7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 s="9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 s="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 s="9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 s="9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7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 s="9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 s="9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 s="9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 s="9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7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 s="9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 s="9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7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 s="9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 s="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 s="9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 s="9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 s="9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 s="9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 s="9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7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 s="9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 s="9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7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 s="9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7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 s="9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 s="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 s="9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7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 s="9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 s="9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 s="9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 s="9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 s="9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 s="9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 s="9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 s="9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7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 s="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7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 s="9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7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 s="9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 s="9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 s="9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 s="9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 s="9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 s="9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7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 s="9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 s="9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 s="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 s="9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 s="9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 s="9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 s="9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 s="9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 s="9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 s="9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7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 s="9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 s="9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 s="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 s="9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 s="9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 s="9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 s="9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 s="9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 s="9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7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 s="9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 s="9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 s="9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ROUND(E579/D579*100,0)</f>
        <v>0</v>
      </c>
      <c r="P579" s="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7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 s="9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 s="9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 s="9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 s="9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 s="9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 s="9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 s="9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7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 s="9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 s="9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 s="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 s="9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 s="9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7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 s="9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 s="9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 s="9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7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 s="9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 s="9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 s="9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 s="9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 s="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 s="9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 s="9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 s="9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 s="9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 s="9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 s="9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 s="9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 s="9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 s="9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 s="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 s="9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7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 s="9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 s="9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 s="9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 s="9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 s="9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 s="9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 s="9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 s="9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7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 s="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 s="9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 s="9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 s="9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 s="9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 s="9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 s="9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 s="9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 s="9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 s="9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 s="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 s="9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 s="9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 s="9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 s="9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 s="9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 s="9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 s="9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 s="9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7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 s="9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7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 s="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 s="9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 s="9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 s="9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ROUND(E643/D643*100,0)</f>
        <v>119</v>
      </c>
      <c r="P643" s="9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3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 s="9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 s="9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 s="9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 s="9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 s="9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 s="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 s="9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 s="9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 s="9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 s="9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 s="9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 s="9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 s="9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 s="9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 s="9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 s="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 s="9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 s="9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 s="9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 s="9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 s="9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 s="9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 s="9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 s="9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 s="9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 s="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 s="9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 s="9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 s="9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 s="9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 s="9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 s="9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 s="9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 s="9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 s="9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 s="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 s="9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 s="9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 s="9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 s="9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 s="9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 s="9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 s="9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 s="9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 s="9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 s="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 s="9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 s="9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 s="9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 s="9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7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 s="9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 s="9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 s="9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 s="9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 s="9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 s="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 s="9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 s="9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 s="9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7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 s="9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 s="9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 s="9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 s="9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ROUND(E707/D707*100,0)</f>
        <v>1</v>
      </c>
      <c r="P707" s="9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 s="9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7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 s="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7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 s="9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 s="9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 s="9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 s="9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 s="9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 s="9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 s="9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 s="9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 s="9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 s="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 s="9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 s="9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 s="9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 s="9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 s="9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 s="9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 s="9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 s="9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 s="9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 s="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 s="9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 s="9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 s="9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 s="9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7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 s="9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7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 s="9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 s="9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 s="9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 s="9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 s="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 s="9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 s="9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 s="9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 s="9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 s="9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 s="9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 s="9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 s="9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 s="9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 s="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 s="9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 s="9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 s="9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 s="9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 s="9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 s="9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 s="9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 s="9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 s="9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 s="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 s="9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7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 s="9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 s="9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 s="9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 s="9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7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 s="9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 s="9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 s="9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 s="9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 s="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 s="9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ROUND(E771/D771*100,0)</f>
        <v>41</v>
      </c>
      <c r="P771" s="9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 s="9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 s="9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 s="9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7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 s="9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 s="9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 s="9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 s="9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 s="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 s="9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 s="9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 s="9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 s="9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 s="9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 s="9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 s="9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 s="9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 s="9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 s="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 s="9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 s="9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 s="9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 s="9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 s="9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 s="9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 s="9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 s="9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 s="9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 s="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 s="9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 s="9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7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 s="9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 s="9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 s="9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 s="9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 s="9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 s="9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 s="9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 s="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 s="9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 s="9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 s="9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 s="9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 s="9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 s="9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 s="9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 s="9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 s="9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 s="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 s="9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 s="9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 s="9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 s="9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 s="9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 s="9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 s="9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 s="9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 s="9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 s="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 s="9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7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 s="9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 s="9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 s="9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 s="9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ROUND(E835/D835*100,0)</f>
        <v>102</v>
      </c>
      <c r="P835" s="9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 s="9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 s="9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 s="9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 s="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 s="9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 s="9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 s="9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 s="9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 s="9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 s="9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 s="9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 s="9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7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 s="9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 s="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 s="9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 s="9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 s="9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 s="9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 s="9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 s="9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 s="9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 s="9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 s="9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 s="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7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 s="9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 s="9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 s="9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 s="9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7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 s="9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 s="9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 s="9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 s="9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 s="9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 s="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 s="9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 s="9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7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 s="9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 s="9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 s="9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 s="9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 s="9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 s="9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7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 s="9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 s="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 s="9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 s="9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 s="9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 s="9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 s="9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 s="9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 s="9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 s="9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 s="9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 s="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 s="9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 s="9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 s="9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 s="9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 s="9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 s="9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 s="9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 s="9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 s="9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ROUND(E899/D899*100,0)</f>
        <v>0</v>
      </c>
      <c r="P899" s="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 s="9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 s="9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 s="9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 s="9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 s="9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 s="9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 s="9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 s="9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 s="9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 s="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 s="9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 s="9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7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 s="9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 s="9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 s="9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 s="9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 s="9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 s="9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 s="9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 s="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7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 s="9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 s="9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 s="9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 s="9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 s="9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 s="9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 s="9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 s="9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 s="9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 s="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 s="9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 s="9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 s="9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7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 s="9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 s="9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 s="9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 s="9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 s="9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 s="9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 s="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 s="9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 s="9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 s="9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 s="9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 s="9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 s="9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 s="9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 s="9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 s="9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 s="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 s="9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 s="9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 s="9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 s="9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 s="9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 s="9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 s="9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 s="9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 s="9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 s="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 s="9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 s="9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 s="9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ROUND(E963/D963*100,0)</f>
        <v>42</v>
      </c>
      <c r="P963" s="9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 s="9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 s="9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 s="9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 s="9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 s="9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 s="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 s="9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 s="9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 s="9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 s="9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 s="9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 s="9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 s="9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 s="9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 s="9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 s="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 s="9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 s="9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 s="9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 s="9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 s="9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 s="9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 s="9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 s="9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7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 s="9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 s="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 s="9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 s="9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 s="9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7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 s="9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 s="9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 s="9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 s="9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 s="9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 s="9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 s="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 s="9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 s="9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 s="9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7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 s="9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 s="9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 s="9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 s="9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 s="9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 s="9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 s="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 s="9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 s="9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 s="9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 s="9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 s="9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 s="9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 s="9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 s="9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 s="9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 s="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 s="9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 s="9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 s="9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 s="9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 s="9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7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 s="9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 s="9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7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 s="9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 s="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7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 s="9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 s="9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 s="9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 s="9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 s="9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7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 s="9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 s="9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 s="9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 s="9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 s="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 s="9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 s="9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 s="9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 s="9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 s="9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 s="9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 s="9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 s="9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 s="9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 s="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 s="9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 s="9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 s="9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 s="9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 s="9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 s="9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 s="9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 s="9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 s="9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 s="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 s="9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 s="9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 s="9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 s="9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 s="9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 s="9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 s="9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 s="9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 s="9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 s="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 s="9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 s="9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 s="9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 s="9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 s="9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 s="9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 s="9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 s="9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 s="9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 s="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 s="9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 s="9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 s="9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 s="9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 s="9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 s="9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 s="9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 s="9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 s="9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 s="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 s="9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ROUND(E1091/D1091*100,0)</f>
        <v>8</v>
      </c>
      <c r="P1091" s="9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 s="9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7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 s="9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 s="9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 s="9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 s="9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 s="9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 s="9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 s="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 s="9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7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 s="9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 s="9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 s="9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 s="9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 s="9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7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 s="9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 s="9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 s="9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 s="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 s="9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 s="9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 s="9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 s="9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 s="9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7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 s="9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7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 s="9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 s="9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 s="9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 s="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 s="9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 s="9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 s="9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 s="9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7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 s="9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 s="9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 s="9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7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 s="9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 s="9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 s="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7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 s="9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 s="9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 s="9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 s="9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 s="9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7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 s="9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 s="9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 s="9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 s="9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 s="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 s="9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 s="9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7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 s="9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 s="9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 s="9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 s="9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 s="9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 s="9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 s="9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 s="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 s="9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 s="9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 s="9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 s="9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 s="9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ROUND(E1155/D1155*100,0)</f>
        <v>1</v>
      </c>
      <c r="P1155" s="9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 s="9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 s="9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 s="9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 s="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 s="9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 s="9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 s="9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 s="9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 s="9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 s="9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 s="9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 s="9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 s="9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 s="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 s="9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 s="9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7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 s="9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 s="9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 s="9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 s="9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 s="9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 s="9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 s="9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7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 s="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 s="9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 s="9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 s="9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 s="9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 s="9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 s="9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7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 s="9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 s="9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7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 s="9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 s="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 s="9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 s="9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 s="9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 s="9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7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 s="9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 s="9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 s="9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 s="9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7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 s="9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 s="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 s="9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7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 s="9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 s="9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7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 s="9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 s="9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 s="9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 s="9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 s="9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 s="9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 s="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 s="9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 s="9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 s="9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 s="9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 s="9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7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 s="9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 s="9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 s="9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 s="9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ROUND(E1219/D1219*100,0)</f>
        <v>103</v>
      </c>
      <c r="P1219" s="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 s="9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 s="9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 s="9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7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 s="9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 s="9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 s="9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 s="9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 s="9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 s="9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 s="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 s="9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 s="9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 s="9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 s="9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 s="9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 s="9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7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 s="9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 s="9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 s="9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 s="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 s="9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 s="9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 s="9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 s="9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 s="9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 s="9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 s="9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 s="9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 s="9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 s="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 s="9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 s="9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 s="9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 s="9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 s="9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 s="9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 s="9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 s="9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 s="9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 s="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 s="9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 s="9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 s="9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 s="9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 s="9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 s="9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 s="9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 s="9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 s="9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 s="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 s="9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 s="9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 s="9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 s="9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 s="9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 s="9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 s="9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 s="9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 s="9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 s="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 s="9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 s="9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 s="9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ROUND(E1283/D1283*100,0)</f>
        <v>111</v>
      </c>
      <c r="P1283" s="9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 s="9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 s="9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 s="9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7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 s="9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7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 s="9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7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 s="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 s="9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 s="9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 s="9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 s="9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7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 s="9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 s="9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7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 s="9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7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 s="9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7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 s="9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 s="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7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 s="9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 s="9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 s="9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 s="9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 s="9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7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 s="9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7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 s="9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 s="9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 s="9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 s="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 s="9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 s="9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 s="9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 s="9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 s="9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 s="9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 s="9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 s="9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 s="9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 s="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 s="9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7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 s="9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 s="9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 s="9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7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 s="9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 s="9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 s="9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 s="9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 s="9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 s="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 s="9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 s="9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 s="9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 s="9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 s="9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 s="9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 s="9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 s="9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 s="9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 s="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 s="9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 s="9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 s="9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7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 s="9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 s="9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 s="9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 s="9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ROUND(E1347/D1347*100,0)</f>
        <v>125</v>
      </c>
      <c r="P1347" s="9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 s="9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 s="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 s="9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 s="9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 s="9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 s="9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 s="9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 s="9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7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 s="9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7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 s="9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 s="9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 s="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 s="9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 s="9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 s="9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7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 s="9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 s="9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 s="9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 s="9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 s="9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 s="9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 s="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 s="9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 s="9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 s="9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 s="9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 s="9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 s="9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 s="9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 s="9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7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 s="9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 s="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7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 s="9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 s="9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 s="9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 s="9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 s="9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 s="9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 s="9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 s="9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 s="9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 s="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 s="9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7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 s="9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 s="9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 s="9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 s="9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 s="9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 s="9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 s="9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 s="9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 s="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 s="9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 s="9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7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 s="9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 s="9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7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 s="9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 s="9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7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 s="9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 s="9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 s="9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 s="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7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 s="9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ROUND(E1411/D1411*100,0)</f>
        <v>0</v>
      </c>
      <c r="P1411" s="9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 s="9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7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 s="9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 s="9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 s="9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 s="9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 s="9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 s="9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 s="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 s="9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 s="9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 s="9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 s="9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 s="9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 s="9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 s="9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 s="9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 s="9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 s="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 s="9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 s="9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 s="9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 s="9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 s="9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 s="9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 s="9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 s="9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 s="9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 s="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 s="9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 s="9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 s="9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7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 s="9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 s="9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 s="9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 s="9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 s="9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 s="9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 s="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 s="9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 s="9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 s="9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 s="9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 s="9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 s="9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 s="9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 s="9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 s="9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 s="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 s="9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 s="9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 s="9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 s="9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 s="9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 s="9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 s="9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 s="9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 s="9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 s="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 s="9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 s="9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 s="9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 s="9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 s="9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ROUND(E1475/D1475*100,0)</f>
        <v>121</v>
      </c>
      <c r="P1475" s="9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 s="9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 s="9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 s="9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 s="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 s="9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 s="9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 s="9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 s="9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 s="9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 s="9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 s="9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 s="9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 s="9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 s="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 s="9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 s="9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 s="9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 s="9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 s="9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 s="9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 s="9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 s="9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 s="9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 s="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 s="9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 s="9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 s="9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 s="9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7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 s="9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 s="9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7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 s="9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 s="9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7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 s="9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 s="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 s="9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 s="9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7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 s="9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 s="9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 s="9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7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 s="9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 s="9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 s="9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 s="9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 s="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 s="9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 s="9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 s="9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 s="9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 s="9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 s="9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 s="9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 s="9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 s="9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 s="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 s="9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 s="9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 s="9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 s="9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 s="9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 s="9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 s="9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 s="9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 s="9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ROUND(E1539/D1539*100,0)</f>
        <v>180</v>
      </c>
      <c r="P1539" s="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 s="9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 s="9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 s="9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 s="9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 s="9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 s="9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 s="9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 s="9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7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 s="9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 s="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 s="9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 s="9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7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 s="9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 s="9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 s="9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 s="9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 s="9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 s="9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 s="9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 s="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7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 s="9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 s="9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 s="9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 s="9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 s="9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7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 s="9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 s="9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 s="9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 s="9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 s="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 s="9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 s="9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 s="9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7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 s="9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7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 s="9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 s="9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 s="9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 s="9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 s="9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 s="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 s="9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 s="9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 s="9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7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 s="9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 s="9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7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 s="9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 s="9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 s="9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 s="9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 s="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 s="9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 s="9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 s="9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7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 s="9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 s="9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 s="9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 s="9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 s="9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7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 s="9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 s="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 s="9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7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 s="9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 s="9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ROUND(E1603/D1603*100,0)</f>
        <v>108</v>
      </c>
      <c r="P1603" s="9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 s="9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 s="9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 s="9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 s="9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 s="9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 s="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 s="9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 s="9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 s="9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 s="9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 s="9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 s="9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 s="9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 s="9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 s="9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 s="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 s="9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 s="9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 s="9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 s="9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 s="9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7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 s="9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 s="9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 s="9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 s="9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 s="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 s="9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 s="9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 s="9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 s="9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 s="9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 s="9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 s="9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 s="9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 s="9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 s="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 s="9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 s="9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 s="9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 s="9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 s="9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 s="9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 s="9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 s="9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7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 s="9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 s="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 s="9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 s="9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 s="9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 s="9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 s="9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 s="9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 s="9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 s="9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 s="9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 s="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 s="9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7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 s="9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 s="9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 s="9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 s="9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 s="9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 s="9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ROUND(E1667/D1667*100,0)</f>
        <v>119</v>
      </c>
      <c r="P1667" s="9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 s="9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 s="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 s="9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 s="9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 s="9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 s="9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 s="9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 s="9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 s="9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 s="9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 s="9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 s="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 s="9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 s="9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 s="9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 s="9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 s="9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 s="9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 s="9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 s="9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 s="9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 s="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 s="9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 s="9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 s="9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 s="9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 s="9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7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 s="9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 s="9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 s="9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 s="9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 s="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 s="9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 s="9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 s="9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 s="9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 s="9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 s="9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 s="9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 s="9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 s="9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 s="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 s="9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 s="9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 s="9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 s="9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 s="9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 s="9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 s="9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 s="9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 s="9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 s="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 s="9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 s="9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 s="9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 s="9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 s="9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 s="9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 s="9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 s="9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 s="9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7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 s="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 s="9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ROUND(E1731/D1731*100,0)</f>
        <v>0</v>
      </c>
      <c r="P1731" s="9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 s="9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 s="9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 s="9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 s="9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 s="9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 s="9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 s="9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 s="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 s="9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 s="9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 s="9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7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 s="9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 s="9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 s="9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7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 s="9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 s="9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 s="9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7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 s="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 s="9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 s="9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 s="9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 s="9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7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 s="9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 s="9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 s="9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 s="9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 s="9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 s="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 s="9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 s="9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 s="9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7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 s="9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 s="9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 s="9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7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 s="9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 s="9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 s="9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 s="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 s="9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 s="9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 s="9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7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 s="9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7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 s="9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 s="9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 s="9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 s="9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7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 s="9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 s="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 s="9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 s="9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 s="9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 s="9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 s="9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 s="9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 s="9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 s="9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 s="9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 s="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7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 s="9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 s="9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 s="9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7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 s="9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 s="9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ROUND(E1795/D1795*100,0)</f>
        <v>1</v>
      </c>
      <c r="P1795" s="9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 s="9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 s="9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7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 s="9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 s="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 s="9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7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 s="9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7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 s="9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7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 s="9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 s="9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 s="9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 s="9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 s="9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7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 s="9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 s="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 s="9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 s="9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 s="9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 s="9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7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 s="9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7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 s="9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7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 s="9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 s="9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 s="9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 s="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 s="9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 s="9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 s="9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 s="9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 s="9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 s="9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 s="9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 s="9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 s="9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 s="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 s="9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 s="9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 s="9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 s="9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 s="9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 s="9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 s="9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7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 s="9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 s="9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 s="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 s="9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 s="9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 s="9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 s="9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 s="9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 s="9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 s="9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 s="9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 s="9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 s="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 s="9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 s="9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 s="9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 s="9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 s="9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 s="9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 s="9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 s="9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 s="9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 s="9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 s="9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 s="9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7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 s="9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 s="9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 s="9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 s="9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7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 s="9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 s="9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 s="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 s="9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 s="9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 s="9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 s="9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 s="9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 s="9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 s="9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 s="9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 s="9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 s="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 s="9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 s="9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7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 s="9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 s="9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 s="9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 s="9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 s="9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 s="9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 s="9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 s="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 s="9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 s="9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 s="9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 s="9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 s="9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 s="9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 s="9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 s="9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 s="9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 s="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 s="9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 s="9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 s="9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7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 s="9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 s="9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 s="9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 s="9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 s="9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 s="9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 s="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 s="9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 s="9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 s="9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 s="9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 s="9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7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 s="9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 s="9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 s="9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 s="9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 s="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 s="9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 s="9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7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 s="9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ROUND(E1923/D1923*100,0)</f>
        <v>137</v>
      </c>
      <c r="P1923" s="9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 s="9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 s="9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 s="9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 s="9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 s="9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 s="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 s="9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 s="9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 s="9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 s="9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 s="9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 s="9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 s="9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 s="9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 s="9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 s="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 s="9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 s="9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 s="9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 s="9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 s="9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 s="9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 s="9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 s="9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 s="9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 s="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 s="9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7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 s="9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 s="9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 s="9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 s="9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 s="9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 s="9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 s="9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 s="9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 s="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 s="9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 s="9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 s="9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 s="9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 s="9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7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 s="9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 s="9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 s="9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 s="9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 s="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 s="9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7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 s="9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 s="9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 s="9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 s="9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 s="9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7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 s="9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 s="9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7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 s="9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 s="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 s="9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 s="9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 s="9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 s="9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 s="9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 s="9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 s="9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7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ROUND(E1987/D1987*100,0)</f>
        <v>3</v>
      </c>
      <c r="P1987" s="9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7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 s="9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7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 s="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 s="9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 s="9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 s="9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 s="9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 s="9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7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 s="9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 s="9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 s="9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 s="9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 s="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 s="9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7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 s="9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 s="9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 s="9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 s="9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 s="9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 s="9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 s="9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 s="9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 s="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 s="9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 s="9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 s="9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 s="9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 s="9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 s="9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7" t="s">
        <v>2015</v>
      </c>
      <c r="C2016" s="3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 s="9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7" t="s">
        <v>2016</v>
      </c>
      <c r="C2017" s="3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 s="9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7" t="s">
        <v>2017</v>
      </c>
      <c r="C2018" s="3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 s="9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7" t="s">
        <v>2018</v>
      </c>
      <c r="C2019" s="3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 s="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7" t="s">
        <v>2019</v>
      </c>
      <c r="C2020" s="3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 s="9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7" t="s">
        <v>2020</v>
      </c>
      <c r="C2021" s="3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 s="9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7" t="s">
        <v>2021</v>
      </c>
      <c r="C2022" s="3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 s="9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7" t="s">
        <v>2022</v>
      </c>
      <c r="C2023" s="3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 s="9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7" t="s">
        <v>2023</v>
      </c>
      <c r="C2024" s="3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 s="9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7" t="s">
        <v>2024</v>
      </c>
      <c r="C2025" s="3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 s="9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7" t="s">
        <v>2025</v>
      </c>
      <c r="C2026" s="3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 s="9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7" t="s">
        <v>2026</v>
      </c>
      <c r="C2027" s="3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 s="9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7" t="s">
        <v>2027</v>
      </c>
      <c r="C2028" s="3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 s="9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7" t="s">
        <v>2028</v>
      </c>
      <c r="C2029" s="3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 s="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7" t="s">
        <v>2029</v>
      </c>
      <c r="C2030" s="3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 s="9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7" t="s">
        <v>2030</v>
      </c>
      <c r="C2031" s="3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 s="9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7" t="s">
        <v>2031</v>
      </c>
      <c r="C2032" s="3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 s="9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7" t="s">
        <v>2032</v>
      </c>
      <c r="C2033" s="3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 s="9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7" t="s">
        <v>2033</v>
      </c>
      <c r="C2034" s="3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 s="9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7" t="s">
        <v>2034</v>
      </c>
      <c r="C2035" s="3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 s="9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7" t="s">
        <v>2035</v>
      </c>
      <c r="C2036" s="3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 s="9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7" t="s">
        <v>2036</v>
      </c>
      <c r="C2037" s="3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 s="9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7" t="s">
        <v>2037</v>
      </c>
      <c r="C2038" s="3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 s="9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7" t="s">
        <v>2038</v>
      </c>
      <c r="C2039" s="3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 s="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7" t="s">
        <v>2039</v>
      </c>
      <c r="C2040" s="3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 s="9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7" t="s">
        <v>2040</v>
      </c>
      <c r="C2041" s="3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 s="9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7" t="s">
        <v>2041</v>
      </c>
      <c r="C2042" s="3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 s="9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7" t="s">
        <v>2042</v>
      </c>
      <c r="C2043" s="3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 s="9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7" t="s">
        <v>2043</v>
      </c>
      <c r="C2044" s="3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 s="9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7" t="s">
        <v>2044</v>
      </c>
      <c r="C2045" s="3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 s="9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7" t="s">
        <v>2045</v>
      </c>
      <c r="C2046" s="3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 s="9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7" t="s">
        <v>2046</v>
      </c>
      <c r="C2047" s="3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 s="9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7" t="s">
        <v>2047</v>
      </c>
      <c r="C2048" s="3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 s="9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7" t="s">
        <v>2048</v>
      </c>
      <c r="C2049" s="3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 s="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7" t="s">
        <v>2049</v>
      </c>
      <c r="C2050" s="3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 s="9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7" t="s">
        <v>2050</v>
      </c>
      <c r="C2051" s="3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7" t="s">
        <v>2051</v>
      </c>
      <c r="C2052" s="3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 s="9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7" t="s">
        <v>2052</v>
      </c>
      <c r="C2053" s="3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 s="9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7" t="s">
        <v>2053</v>
      </c>
      <c r="C2054" s="3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 s="9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7" t="s">
        <v>2054</v>
      </c>
      <c r="C2055" s="3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 s="9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7" t="s">
        <v>2055</v>
      </c>
      <c r="C2056" s="3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 s="9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7" t="s">
        <v>2056</v>
      </c>
      <c r="C2057" s="3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 s="9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7" t="s">
        <v>2057</v>
      </c>
      <c r="C2058" s="3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 s="9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7" t="s">
        <v>2058</v>
      </c>
      <c r="C2059" s="3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 s="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7" t="s">
        <v>2059</v>
      </c>
      <c r="C2060" s="3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 s="9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7" t="s">
        <v>2060</v>
      </c>
      <c r="C2061" s="3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 s="9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7" t="s">
        <v>2061</v>
      </c>
      <c r="C2062" s="3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 s="9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7" t="s">
        <v>2062</v>
      </c>
      <c r="C2063" s="3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 s="9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7" t="s">
        <v>2063</v>
      </c>
      <c r="C2064" s="3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 s="9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7" t="s">
        <v>2064</v>
      </c>
      <c r="C2065" s="3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 s="9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7" t="s">
        <v>2065</v>
      </c>
      <c r="C2066" s="3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 s="9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7" t="s">
        <v>2066</v>
      </c>
      <c r="C2067" s="3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 s="9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7" t="s">
        <v>2067</v>
      </c>
      <c r="C2068" s="3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 s="9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7" t="s">
        <v>2068</v>
      </c>
      <c r="C2069" s="3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 s="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7" t="s">
        <v>2069</v>
      </c>
      <c r="C2070" s="3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 s="9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7" t="s">
        <v>2070</v>
      </c>
      <c r="C2071" s="3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 s="9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7" t="s">
        <v>2071</v>
      </c>
      <c r="C2072" s="3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 s="9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7" t="s">
        <v>2072</v>
      </c>
      <c r="C2073" s="3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 s="9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7" t="s">
        <v>2073</v>
      </c>
      <c r="C2074" s="3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 s="9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7" t="s">
        <v>2074</v>
      </c>
      <c r="C2075" s="3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 s="9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7" t="s">
        <v>2075</v>
      </c>
      <c r="C2076" s="3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 s="9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7" t="s">
        <v>2076</v>
      </c>
      <c r="C2077" s="3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 s="9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7" t="s">
        <v>2077</v>
      </c>
      <c r="C2078" s="3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 s="9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7" t="s">
        <v>2078</v>
      </c>
      <c r="C2079" s="3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 s="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7" t="s">
        <v>2079</v>
      </c>
      <c r="C2080" s="3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 s="9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7" t="s">
        <v>2080</v>
      </c>
      <c r="C2081" s="3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 s="9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7" t="s">
        <v>2081</v>
      </c>
      <c r="C2082" s="3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 s="9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7" t="s">
        <v>2082</v>
      </c>
      <c r="C2083" s="3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 s="9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7" t="s">
        <v>2083</v>
      </c>
      <c r="C2084" s="3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 s="9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7" t="s">
        <v>2084</v>
      </c>
      <c r="C2085" s="3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 s="9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7" t="s">
        <v>2085</v>
      </c>
      <c r="C2086" s="3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 s="9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7" t="s">
        <v>2086</v>
      </c>
      <c r="C2087" s="3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 s="9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7" t="s">
        <v>2087</v>
      </c>
      <c r="C2088" s="3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 s="9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7" t="s">
        <v>2088</v>
      </c>
      <c r="C2089" s="3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 s="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7" t="s">
        <v>2089</v>
      </c>
      <c r="C2090" s="3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 s="9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7" t="s">
        <v>2090</v>
      </c>
      <c r="C2091" s="3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 s="9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7" t="s">
        <v>2091</v>
      </c>
      <c r="C2092" s="3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 s="9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7" t="s">
        <v>2092</v>
      </c>
      <c r="C2093" s="3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 s="9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7" t="s">
        <v>2093</v>
      </c>
      <c r="C2094" s="3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 s="9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7" t="s">
        <v>2094</v>
      </c>
      <c r="C2095" s="3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 s="9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7" t="s">
        <v>2095</v>
      </c>
      <c r="C2096" s="3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 s="9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7" t="s">
        <v>2096</v>
      </c>
      <c r="C2097" s="3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 s="9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7" t="s">
        <v>2097</v>
      </c>
      <c r="C2098" s="3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 s="9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7" t="s">
        <v>2098</v>
      </c>
      <c r="C2099" s="3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 s="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7" t="s">
        <v>2099</v>
      </c>
      <c r="C2100" s="3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 s="9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7" t="s">
        <v>2100</v>
      </c>
      <c r="C2101" s="3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 s="9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7" t="s">
        <v>2101</v>
      </c>
      <c r="C2102" s="3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 s="9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7" t="s">
        <v>2102</v>
      </c>
      <c r="C2103" s="3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 s="9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7" t="s">
        <v>2103</v>
      </c>
      <c r="C2104" s="3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 s="9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7" t="s">
        <v>2104</v>
      </c>
      <c r="C2105" s="3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 s="9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7" t="s">
        <v>2105</v>
      </c>
      <c r="C2106" s="3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 s="9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7" t="s">
        <v>2106</v>
      </c>
      <c r="C2107" s="3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 s="9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7" t="s">
        <v>2107</v>
      </c>
      <c r="C2108" s="3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 s="9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7" t="s">
        <v>2108</v>
      </c>
      <c r="C2109" s="3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 s="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7" t="s">
        <v>2109</v>
      </c>
      <c r="C2110" s="3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 s="9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7" t="s">
        <v>2110</v>
      </c>
      <c r="C2111" s="3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 s="9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7" t="s">
        <v>2111</v>
      </c>
      <c r="C2112" s="3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 s="9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7" t="s">
        <v>2112</v>
      </c>
      <c r="C2113" s="3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 s="9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7" t="s">
        <v>2113</v>
      </c>
      <c r="C2114" s="3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 s="9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7" t="s">
        <v>2114</v>
      </c>
      <c r="C2115" s="3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7" t="s">
        <v>2115</v>
      </c>
      <c r="C2116" s="3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 s="9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7" t="s">
        <v>2116</v>
      </c>
      <c r="C2117" s="3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 s="9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7" t="s">
        <v>2117</v>
      </c>
      <c r="C2118" s="3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 s="9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7" t="s">
        <v>2118</v>
      </c>
      <c r="C2119" s="3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 s="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7" t="s">
        <v>2119</v>
      </c>
      <c r="C2120" s="3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 s="9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7" t="s">
        <v>2120</v>
      </c>
      <c r="C2121" s="3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 s="9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7" t="s">
        <v>2121</v>
      </c>
      <c r="C2122" s="3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 s="9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7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 s="9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7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 s="9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7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 s="9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7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 s="9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7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 s="9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7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 s="9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7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 s="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7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 s="9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7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 s="9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7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 s="9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7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 s="9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7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 s="9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7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 s="9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7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 s="9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7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 s="9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7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 s="9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7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 s="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7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 s="9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7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 s="9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7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 s="9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7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 s="9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7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 s="9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7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 s="9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7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 s="9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7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 s="9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7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 s="9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7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 s="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7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 s="9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7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 s="9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7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 s="9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7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 s="9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7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 s="9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7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 s="9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7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 s="9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7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 s="9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7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 s="9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7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 s="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7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 s="9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7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 s="9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7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 s="9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7" t="s">
        <v>2162</v>
      </c>
      <c r="C2163" s="3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 s="9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7" t="s">
        <v>2163</v>
      </c>
      <c r="C2164" s="3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 s="9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7" t="s">
        <v>2164</v>
      </c>
      <c r="C2165" s="3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 s="9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7" t="s">
        <v>2165</v>
      </c>
      <c r="C2166" s="3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 s="9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7" t="s">
        <v>2166</v>
      </c>
      <c r="C2167" s="3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 s="9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7" t="s">
        <v>2167</v>
      </c>
      <c r="C2168" s="3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 s="9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7" t="s">
        <v>2168</v>
      </c>
      <c r="C2169" s="3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 s="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7" t="s">
        <v>2169</v>
      </c>
      <c r="C2170" s="3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 s="9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7" t="s">
        <v>2170</v>
      </c>
      <c r="C2171" s="3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 s="9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7" t="s">
        <v>2171</v>
      </c>
      <c r="C2172" s="3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 s="9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7" t="s">
        <v>2172</v>
      </c>
      <c r="C2173" s="3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 s="9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7" t="s">
        <v>2173</v>
      </c>
      <c r="C2174" s="3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 s="9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7" t="s">
        <v>2174</v>
      </c>
      <c r="C2175" s="3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 s="9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7" t="s">
        <v>2175</v>
      </c>
      <c r="C2176" s="3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 s="9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7" t="s">
        <v>2176</v>
      </c>
      <c r="C2177" s="3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 s="9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7" t="s">
        <v>2177</v>
      </c>
      <c r="C2178" s="3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 s="9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7" t="s">
        <v>2178</v>
      </c>
      <c r="C2179" s="3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ROUND(E2179/D2179*100,0)</f>
        <v>100</v>
      </c>
      <c r="P2179" s="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7" t="s">
        <v>2179</v>
      </c>
      <c r="C2180" s="3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 s="9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7" t="s">
        <v>2180</v>
      </c>
      <c r="C2181" s="3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 s="9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7" t="s">
        <v>2181</v>
      </c>
      <c r="C2182" s="3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 s="9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7" t="s">
        <v>2182</v>
      </c>
      <c r="C2183" s="3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 s="9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7" t="s">
        <v>2183</v>
      </c>
      <c r="C2184" s="3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 s="9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7" t="s">
        <v>2184</v>
      </c>
      <c r="C2185" s="3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 s="9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7" t="s">
        <v>2185</v>
      </c>
      <c r="C2186" s="3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 s="9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7" t="s">
        <v>2186</v>
      </c>
      <c r="C2187" s="3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 s="9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7" t="s">
        <v>2187</v>
      </c>
      <c r="C2188" s="3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 s="9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7" t="s">
        <v>2188</v>
      </c>
      <c r="C2189" s="3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 s="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7" t="s">
        <v>2189</v>
      </c>
      <c r="C2190" s="3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 s="9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7" t="s">
        <v>2190</v>
      </c>
      <c r="C2191" s="3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 s="9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7" t="s">
        <v>2191</v>
      </c>
      <c r="C2192" s="3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 s="9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7" t="s">
        <v>2192</v>
      </c>
      <c r="C2193" s="3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 s="9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7" t="s">
        <v>2193</v>
      </c>
      <c r="C2194" s="3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 s="9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7" t="s">
        <v>2194</v>
      </c>
      <c r="C2195" s="3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 s="9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7" t="s">
        <v>2195</v>
      </c>
      <c r="C2196" s="3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 s="9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7" t="s">
        <v>2196</v>
      </c>
      <c r="C2197" s="3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 s="9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7" t="s">
        <v>2197</v>
      </c>
      <c r="C2198" s="3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 s="9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7" t="s">
        <v>2198</v>
      </c>
      <c r="C2199" s="3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 s="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7" t="s">
        <v>2199</v>
      </c>
      <c r="C2200" s="3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 s="9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7" t="s">
        <v>2200</v>
      </c>
      <c r="C2201" s="3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 s="9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7" t="s">
        <v>2201</v>
      </c>
      <c r="C2202" s="3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 s="9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7" t="s">
        <v>2202</v>
      </c>
      <c r="C2203" s="3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 s="9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7" t="s">
        <v>2203</v>
      </c>
      <c r="C2204" s="3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 s="9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7" t="s">
        <v>2204</v>
      </c>
      <c r="C2205" s="3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 s="9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7" t="s">
        <v>2205</v>
      </c>
      <c r="C2206" s="3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 s="9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7" t="s">
        <v>2206</v>
      </c>
      <c r="C2207" s="3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 s="9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7" t="s">
        <v>2207</v>
      </c>
      <c r="C2208" s="3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 s="9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7" t="s">
        <v>2208</v>
      </c>
      <c r="C2209" s="3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 s="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7" t="s">
        <v>2209</v>
      </c>
      <c r="C2210" s="3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 s="9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7" t="s">
        <v>2210</v>
      </c>
      <c r="C2211" s="3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 s="9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7" t="s">
        <v>2211</v>
      </c>
      <c r="C2212" s="3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 s="9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7" t="s">
        <v>2212</v>
      </c>
      <c r="C2213" s="3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 s="9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7" t="s">
        <v>2213</v>
      </c>
      <c r="C2214" s="3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 s="9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7" t="s">
        <v>2214</v>
      </c>
      <c r="C2215" s="3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 s="9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7" t="s">
        <v>2215</v>
      </c>
      <c r="C2216" s="3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 s="9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7" t="s">
        <v>2216</v>
      </c>
      <c r="C2217" s="3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 s="9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7" t="s">
        <v>2217</v>
      </c>
      <c r="C2218" s="3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 s="9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7" t="s">
        <v>2218</v>
      </c>
      <c r="C2219" s="3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 s="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7" t="s">
        <v>2219</v>
      </c>
      <c r="C2220" s="3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 s="9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7" t="s">
        <v>2220</v>
      </c>
      <c r="C2221" s="3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 s="9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7" t="s">
        <v>2221</v>
      </c>
      <c r="C2222" s="3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 s="9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7" t="s">
        <v>2222</v>
      </c>
      <c r="C2223" s="3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 s="9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7" t="s">
        <v>2223</v>
      </c>
      <c r="C2224" s="3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 s="9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7" t="s">
        <v>2224</v>
      </c>
      <c r="C2225" s="3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 s="9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7" t="s">
        <v>2225</v>
      </c>
      <c r="C2226" s="3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 s="9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7" t="s">
        <v>2226</v>
      </c>
      <c r="C2227" s="3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 s="9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7" t="s">
        <v>2227</v>
      </c>
      <c r="C2228" s="3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 s="9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7" t="s">
        <v>2228</v>
      </c>
      <c r="C2229" s="3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 s="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7" t="s">
        <v>2229</v>
      </c>
      <c r="C2230" s="3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 s="9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7" t="s">
        <v>2230</v>
      </c>
      <c r="C2231" s="3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 s="9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7" t="s">
        <v>2231</v>
      </c>
      <c r="C2232" s="3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 s="9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7" t="s">
        <v>2232</v>
      </c>
      <c r="C2233" s="3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 s="9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7" t="s">
        <v>2233</v>
      </c>
      <c r="C2234" s="3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 s="9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7" t="s">
        <v>2234</v>
      </c>
      <c r="C2235" s="3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 s="9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7" t="s">
        <v>2235</v>
      </c>
      <c r="C2236" s="3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 s="9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7" t="s">
        <v>2236</v>
      </c>
      <c r="C2237" s="3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 s="9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7" t="s">
        <v>2237</v>
      </c>
      <c r="C2238" s="3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 s="9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7" t="s">
        <v>2238</v>
      </c>
      <c r="C2239" s="3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 s="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7" t="s">
        <v>2239</v>
      </c>
      <c r="C2240" s="3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 s="9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7" t="s">
        <v>2240</v>
      </c>
      <c r="C2241" s="3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 s="9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7" t="s">
        <v>2241</v>
      </c>
      <c r="C2242" s="3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 s="9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7" t="s">
        <v>2242</v>
      </c>
      <c r="C2243" s="3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ROUND(E2243/D2243*100,0)</f>
        <v>806</v>
      </c>
      <c r="P2243" s="9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7" t="s">
        <v>2243</v>
      </c>
      <c r="C2244" s="3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 s="9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7" t="s">
        <v>2244</v>
      </c>
      <c r="C2245" s="3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 s="9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7" t="s">
        <v>2245</v>
      </c>
      <c r="C2246" s="3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 s="9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7" t="s">
        <v>2246</v>
      </c>
      <c r="C2247" s="3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 s="9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7" t="s">
        <v>2247</v>
      </c>
      <c r="C2248" s="3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 s="9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7" t="s">
        <v>2248</v>
      </c>
      <c r="C2249" s="3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 s="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7" t="s">
        <v>2249</v>
      </c>
      <c r="C2250" s="3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 s="9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7" t="s">
        <v>2250</v>
      </c>
      <c r="C2251" s="3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 s="9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7" t="s">
        <v>2251</v>
      </c>
      <c r="C2252" s="3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 s="9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7" t="s">
        <v>2252</v>
      </c>
      <c r="C2253" s="3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 s="9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7" t="s">
        <v>2253</v>
      </c>
      <c r="C2254" s="3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 s="9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7" t="s">
        <v>2254</v>
      </c>
      <c r="C2255" s="3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 s="9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7" t="s">
        <v>2255</v>
      </c>
      <c r="C2256" s="3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 s="9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7" t="s">
        <v>2256</v>
      </c>
      <c r="C2257" s="3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 s="9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7" t="s">
        <v>2257</v>
      </c>
      <c r="C2258" s="3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 s="9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7" t="s">
        <v>2258</v>
      </c>
      <c r="C2259" s="3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 s="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7" t="s">
        <v>2259</v>
      </c>
      <c r="C2260" s="3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 s="9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7" t="s">
        <v>2260</v>
      </c>
      <c r="C2261" s="3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 s="9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7" t="s">
        <v>2261</v>
      </c>
      <c r="C2262" s="3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 s="9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7" t="s">
        <v>2262</v>
      </c>
      <c r="C2263" s="3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 s="9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7" t="s">
        <v>2263</v>
      </c>
      <c r="C2264" s="3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 s="9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7" t="s">
        <v>2264</v>
      </c>
      <c r="C2265" s="3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 s="9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7" t="s">
        <v>2265</v>
      </c>
      <c r="C2266" s="3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 s="9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7" t="s">
        <v>2266</v>
      </c>
      <c r="C2267" s="3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 s="9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7" t="s">
        <v>2267</v>
      </c>
      <c r="C2268" s="3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 s="9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7" t="s">
        <v>2268</v>
      </c>
      <c r="C2269" s="3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 s="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7" t="s">
        <v>2269</v>
      </c>
      <c r="C2270" s="3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 s="9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7" t="s">
        <v>2270</v>
      </c>
      <c r="C2271" s="3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 s="9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7" t="s">
        <v>2271</v>
      </c>
      <c r="C2272" s="3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 s="9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7" t="s">
        <v>2272</v>
      </c>
      <c r="C2273" s="3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 s="9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7" t="s">
        <v>2273</v>
      </c>
      <c r="C2274" s="3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 s="9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7" t="s">
        <v>2274</v>
      </c>
      <c r="C2275" s="3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 s="9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7" t="s">
        <v>2275</v>
      </c>
      <c r="C2276" s="3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 s="9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7" t="s">
        <v>2276</v>
      </c>
      <c r="C2277" s="3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 s="9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7" t="s">
        <v>2277</v>
      </c>
      <c r="C2278" s="3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 s="9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7" t="s">
        <v>2278</v>
      </c>
      <c r="C2279" s="3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 s="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7" t="s">
        <v>2279</v>
      </c>
      <c r="C2280" s="3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 s="9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7" t="s">
        <v>2280</v>
      </c>
      <c r="C2281" s="3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 s="9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7" t="s">
        <v>2281</v>
      </c>
      <c r="C2282" s="3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 s="9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7" t="s">
        <v>2282</v>
      </c>
      <c r="C2283" s="3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 s="9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7" t="s">
        <v>2283</v>
      </c>
      <c r="C2284" s="3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 s="9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7" t="s">
        <v>2284</v>
      </c>
      <c r="C2285" s="3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 s="9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7" t="s">
        <v>2285</v>
      </c>
      <c r="C2286" s="3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 s="9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7" t="s">
        <v>2286</v>
      </c>
      <c r="C2287" s="3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 s="9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7" t="s">
        <v>2287</v>
      </c>
      <c r="C2288" s="3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 s="9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7" t="s">
        <v>2288</v>
      </c>
      <c r="C2289" s="3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 s="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7" t="s">
        <v>2289</v>
      </c>
      <c r="C2290" s="3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 s="9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7" t="s">
        <v>2290</v>
      </c>
      <c r="C2291" s="3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 s="9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7" t="s">
        <v>2291</v>
      </c>
      <c r="C2292" s="3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 s="9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7" t="s">
        <v>2292</v>
      </c>
      <c r="C2293" s="3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 s="9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7" t="s">
        <v>2293</v>
      </c>
      <c r="C2294" s="3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 s="9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7" t="s">
        <v>2294</v>
      </c>
      <c r="C2295" s="3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 s="9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7" t="s">
        <v>2295</v>
      </c>
      <c r="C2296" s="3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 s="9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7" t="s">
        <v>2296</v>
      </c>
      <c r="C2297" s="3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 s="9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7" t="s">
        <v>2297</v>
      </c>
      <c r="C2298" s="3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 s="9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7" t="s">
        <v>2298</v>
      </c>
      <c r="C2299" s="3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 s="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7" t="s">
        <v>2299</v>
      </c>
      <c r="C2300" s="3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 s="9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7" t="s">
        <v>2300</v>
      </c>
      <c r="C2301" s="3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 s="9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7" t="s">
        <v>2301</v>
      </c>
      <c r="C2302" s="3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 s="9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7" t="s">
        <v>2302</v>
      </c>
      <c r="C2303" s="3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 s="9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7" t="s">
        <v>2303</v>
      </c>
      <c r="C2304" s="3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 s="9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7" t="s">
        <v>2304</v>
      </c>
      <c r="C2305" s="3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 s="9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7" t="s">
        <v>2305</v>
      </c>
      <c r="C2306" s="3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 s="9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7" t="s">
        <v>2306</v>
      </c>
      <c r="C2307" s="3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ROUND(E2307/D2307*100,0)</f>
        <v>101</v>
      </c>
      <c r="P2307" s="9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7" t="s">
        <v>2307</v>
      </c>
      <c r="C2308" s="3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 s="9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7" t="s">
        <v>2308</v>
      </c>
      <c r="C2309" s="3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 s="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7" t="s">
        <v>2309</v>
      </c>
      <c r="C2310" s="3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 s="9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7" t="s">
        <v>2310</v>
      </c>
      <c r="C2311" s="3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 s="9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7" t="s">
        <v>2311</v>
      </c>
      <c r="C2312" s="3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 s="9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7" t="s">
        <v>2312</v>
      </c>
      <c r="C2313" s="3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 s="9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7" t="s">
        <v>2313</v>
      </c>
      <c r="C2314" s="3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 s="9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7" t="s">
        <v>2314</v>
      </c>
      <c r="C2315" s="3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 s="9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7" t="s">
        <v>2315</v>
      </c>
      <c r="C2316" s="3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 s="9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7" t="s">
        <v>2316</v>
      </c>
      <c r="C2317" s="3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 s="9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7" t="s">
        <v>2317</v>
      </c>
      <c r="C2318" s="3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 s="9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7" t="s">
        <v>2318</v>
      </c>
      <c r="C2319" s="3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 s="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7" t="s">
        <v>2319</v>
      </c>
      <c r="C2320" s="3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 s="9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7" t="s">
        <v>2320</v>
      </c>
      <c r="C2321" s="3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 s="9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7" t="s">
        <v>2321</v>
      </c>
      <c r="C2322" s="3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 s="9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7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 s="9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7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 s="9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7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 s="9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7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 s="9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7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 s="9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7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 s="9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7" t="s">
        <v>2328</v>
      </c>
      <c r="C2329" s="3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 s="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7" t="s">
        <v>2329</v>
      </c>
      <c r="C2330" s="3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 s="9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7" t="s">
        <v>2330</v>
      </c>
      <c r="C2331" s="3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 s="9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7" t="s">
        <v>2331</v>
      </c>
      <c r="C2332" s="3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 s="9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7" t="s">
        <v>2332</v>
      </c>
      <c r="C2333" s="3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 s="9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7" t="s">
        <v>2333</v>
      </c>
      <c r="C2334" s="3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 s="9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7" t="s">
        <v>2334</v>
      </c>
      <c r="C2335" s="3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 s="9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7" t="s">
        <v>2335</v>
      </c>
      <c r="C2336" s="3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 s="9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7" t="s">
        <v>2336</v>
      </c>
      <c r="C2337" s="3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 s="9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7" t="s">
        <v>2337</v>
      </c>
      <c r="C2338" s="3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 s="9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7" t="s">
        <v>2338</v>
      </c>
      <c r="C2339" s="3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 s="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7" t="s">
        <v>2339</v>
      </c>
      <c r="C2340" s="3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 s="9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7" t="s">
        <v>2340</v>
      </c>
      <c r="C2341" s="3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 s="9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7" t="s">
        <v>2341</v>
      </c>
      <c r="C2342" s="3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 s="9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7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 s="9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7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 s="9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7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 s="9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7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 s="9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7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 s="9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7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 s="9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7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 s="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7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 s="9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7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 s="9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7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 s="9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7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 s="9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7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 s="9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7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 s="9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7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 s="9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7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 s="9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7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 s="9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7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 s="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7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 s="9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7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 s="9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7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 s="9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7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 s="9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7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 s="9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7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 s="9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7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 s="9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7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 s="9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7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 s="9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7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 s="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7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 s="9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7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ROUND(E2371/D2371*100,0)</f>
        <v>0</v>
      </c>
      <c r="P2371" s="9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7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 s="9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7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 s="9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7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 s="9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7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 s="9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7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 s="9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7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 s="9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7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 s="9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7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 s="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7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 s="9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7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 s="9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7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 s="9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7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 s="9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7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 s="9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7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 s="9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7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 s="9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7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 s="9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7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 s="9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7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 s="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7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 s="9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7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 s="9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7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 s="9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7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 s="9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7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 s="9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7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 s="9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7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 s="9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7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 s="9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7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 s="9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7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 s="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7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 s="9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7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 s="9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7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 s="9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7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 s="9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7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 s="9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7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 s="9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7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 s="9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7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 s="9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7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 s="9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7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 s="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7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 s="9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7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 s="9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7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 s="9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7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 s="9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7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 s="9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7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 s="9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7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 s="9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7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 s="9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7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 s="9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7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 s="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7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 s="9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7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 s="9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7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 s="9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7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 s="9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7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 s="9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7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 s="9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7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 s="9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7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 s="9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7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 s="9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7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 s="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7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 s="9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7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 s="9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7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 s="9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7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 s="9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7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 s="9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7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ROUND(E2435/D2435*100,0)</f>
        <v>0</v>
      </c>
      <c r="P2435" s="9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7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 s="9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7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 s="9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7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 s="9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7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 s="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7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 s="9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7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 s="9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7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 s="9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7" t="s">
        <v>2442</v>
      </c>
      <c r="C2443" s="3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 s="9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7" t="s">
        <v>2443</v>
      </c>
      <c r="C2444" s="3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 s="9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7" t="s">
        <v>2444</v>
      </c>
      <c r="C2445" s="3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 s="9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7" t="s">
        <v>2445</v>
      </c>
      <c r="C2446" s="3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 s="9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7" t="s">
        <v>2446</v>
      </c>
      <c r="C2447" s="3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 s="9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7" t="s">
        <v>2447</v>
      </c>
      <c r="C2448" s="3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 s="9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7" t="s">
        <v>2448</v>
      </c>
      <c r="C2449" s="3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 s="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7" t="s">
        <v>2449</v>
      </c>
      <c r="C2450" s="3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 s="9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7" t="s">
        <v>2450</v>
      </c>
      <c r="C2451" s="3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 s="9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7" t="s">
        <v>2451</v>
      </c>
      <c r="C2452" s="3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 s="9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7" t="s">
        <v>2452</v>
      </c>
      <c r="C2453" s="3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 s="9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7" t="s">
        <v>2453</v>
      </c>
      <c r="C2454" s="3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 s="9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7" t="s">
        <v>2454</v>
      </c>
      <c r="C2455" s="3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 s="9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7" t="s">
        <v>2455</v>
      </c>
      <c r="C2456" s="3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 s="9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7" t="s">
        <v>2456</v>
      </c>
      <c r="C2457" s="3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 s="9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7" t="s">
        <v>2457</v>
      </c>
      <c r="C2458" s="3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 s="9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7" t="s">
        <v>2458</v>
      </c>
      <c r="C2459" s="3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 s="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7" t="s">
        <v>2459</v>
      </c>
      <c r="C2460" s="3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 s="9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7" t="s">
        <v>2460</v>
      </c>
      <c r="C2461" s="3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 s="9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7" t="s">
        <v>2461</v>
      </c>
      <c r="C2462" s="3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 s="9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7" t="s">
        <v>2462</v>
      </c>
      <c r="C2463" s="3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 s="9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7" t="s">
        <v>2463</v>
      </c>
      <c r="C2464" s="3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 s="9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7" t="s">
        <v>2464</v>
      </c>
      <c r="C2465" s="3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 s="9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7" t="s">
        <v>2465</v>
      </c>
      <c r="C2466" s="3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 s="9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7" t="s">
        <v>2466</v>
      </c>
      <c r="C2467" s="3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 s="9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7" t="s">
        <v>2467</v>
      </c>
      <c r="C2468" s="3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 s="9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7" t="s">
        <v>2468</v>
      </c>
      <c r="C2469" s="3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 s="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7" t="s">
        <v>2469</v>
      </c>
      <c r="C2470" s="3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 s="9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7" t="s">
        <v>2470</v>
      </c>
      <c r="C2471" s="3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 s="9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7" t="s">
        <v>2471</v>
      </c>
      <c r="C2472" s="3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 s="9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7" t="s">
        <v>2472</v>
      </c>
      <c r="C2473" s="3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 s="9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7" t="s">
        <v>2473</v>
      </c>
      <c r="C2474" s="3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 s="9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7" t="s">
        <v>2474</v>
      </c>
      <c r="C2475" s="3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 s="9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7" t="s">
        <v>2475</v>
      </c>
      <c r="C2476" s="3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 s="9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7" t="s">
        <v>2476</v>
      </c>
      <c r="C2477" s="3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 s="9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7" t="s">
        <v>2477</v>
      </c>
      <c r="C2478" s="3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 s="9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7" t="s">
        <v>824</v>
      </c>
      <c r="C2479" s="3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 s="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7" t="s">
        <v>2478</v>
      </c>
      <c r="C2480" s="3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 s="9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7" t="s">
        <v>2479</v>
      </c>
      <c r="C2481" s="3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 s="9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7" t="s">
        <v>2480</v>
      </c>
      <c r="C2482" s="3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 s="9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7" t="s">
        <v>2481</v>
      </c>
      <c r="C2483" s="3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 s="9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7" t="s">
        <v>2482</v>
      </c>
      <c r="C2484" s="3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 s="9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7" t="s">
        <v>2483</v>
      </c>
      <c r="C2485" s="3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 s="9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7" t="s">
        <v>2484</v>
      </c>
      <c r="C2486" s="3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 s="9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7" t="s">
        <v>2485</v>
      </c>
      <c r="C2487" s="3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 s="9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7" t="s">
        <v>2486</v>
      </c>
      <c r="C2488" s="3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 s="9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7" t="s">
        <v>2487</v>
      </c>
      <c r="C2489" s="3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 s="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7" t="s">
        <v>2488</v>
      </c>
      <c r="C2490" s="3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 s="9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7" t="s">
        <v>2489</v>
      </c>
      <c r="C2491" s="3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 s="9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7" t="s">
        <v>2490</v>
      </c>
      <c r="C2492" s="3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 s="9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7" t="s">
        <v>2491</v>
      </c>
      <c r="C2493" s="3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 s="9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7" t="s">
        <v>2492</v>
      </c>
      <c r="C2494" s="3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 s="9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7" t="s">
        <v>2493</v>
      </c>
      <c r="C2495" s="3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 s="9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7" t="s">
        <v>2494</v>
      </c>
      <c r="C2496" s="3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 s="9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7" t="s">
        <v>2495</v>
      </c>
      <c r="C2497" s="3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 s="9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7" t="s">
        <v>2496</v>
      </c>
      <c r="C2498" s="3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 s="9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7" t="s">
        <v>2497</v>
      </c>
      <c r="C2499" s="3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ROUND(E2499/D2499*100,0)</f>
        <v>113</v>
      </c>
      <c r="P2499" s="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7" t="s">
        <v>2498</v>
      </c>
      <c r="C2500" s="3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 s="9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7" t="s">
        <v>2499</v>
      </c>
      <c r="C2501" s="3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 s="9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7" t="s">
        <v>2500</v>
      </c>
      <c r="C2502" s="3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 s="9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7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 s="9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7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 s="9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7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 s="9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7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 s="9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7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 s="9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7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 s="9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7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 s="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7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 s="9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7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 s="9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7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 s="9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7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 s="9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7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 s="9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7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 s="9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7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 s="9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7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 s="9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7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 s="9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7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 s="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7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 s="9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7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 s="9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7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 s="9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7" t="s">
        <v>2521</v>
      </c>
      <c r="C2523" s="3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 s="9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7" t="s">
        <v>2522</v>
      </c>
      <c r="C2524" s="3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 s="9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7" t="s">
        <v>2523</v>
      </c>
      <c r="C2525" s="3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 s="9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7" t="s">
        <v>2524</v>
      </c>
      <c r="C2526" s="3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 s="9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7" t="s">
        <v>2525</v>
      </c>
      <c r="C2527" s="3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 s="9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7" t="s">
        <v>2526</v>
      </c>
      <c r="C2528" s="3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 s="9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7" t="s">
        <v>2527</v>
      </c>
      <c r="C2529" s="3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 s="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7" t="s">
        <v>2528</v>
      </c>
      <c r="C2530" s="3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 s="9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7" t="s">
        <v>2529</v>
      </c>
      <c r="C2531" s="3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 s="9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7" t="s">
        <v>2530</v>
      </c>
      <c r="C2532" s="3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 s="9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7" t="s">
        <v>2531</v>
      </c>
      <c r="C2533" s="3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 s="9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7" t="s">
        <v>2532</v>
      </c>
      <c r="C2534" s="3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 s="9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7" t="s">
        <v>2533</v>
      </c>
      <c r="C2535" s="3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 s="9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7" t="s">
        <v>2534</v>
      </c>
      <c r="C2536" s="3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 s="9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7" t="s">
        <v>2535</v>
      </c>
      <c r="C2537" s="3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 s="9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7" t="s">
        <v>2536</v>
      </c>
      <c r="C2538" s="3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 s="9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7" t="s">
        <v>2537</v>
      </c>
      <c r="C2539" s="3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 s="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7" t="s">
        <v>2538</v>
      </c>
      <c r="C2540" s="3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 s="9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7" t="s">
        <v>2539</v>
      </c>
      <c r="C2541" s="3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 s="9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7" t="s">
        <v>2540</v>
      </c>
      <c r="C2542" s="3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 s="9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7" t="s">
        <v>2541</v>
      </c>
      <c r="C2543" s="3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 s="9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7" t="s">
        <v>2542</v>
      </c>
      <c r="C2544" s="3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 s="9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7" t="s">
        <v>2543</v>
      </c>
      <c r="C2545" s="3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 s="9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7" t="s">
        <v>2544</v>
      </c>
      <c r="C2546" s="3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 s="9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7" t="s">
        <v>2545</v>
      </c>
      <c r="C2547" s="3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 s="9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7" t="s">
        <v>2546</v>
      </c>
      <c r="C2548" s="3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 s="9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7" t="s">
        <v>2547</v>
      </c>
      <c r="C2549" s="3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 s="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7" t="s">
        <v>2548</v>
      </c>
      <c r="C2550" s="3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 s="9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7" t="s">
        <v>2549</v>
      </c>
      <c r="C2551" s="3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 s="9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7" t="s">
        <v>2550</v>
      </c>
      <c r="C2552" s="3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 s="9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7" t="s">
        <v>2551</v>
      </c>
      <c r="C2553" s="3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 s="9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7" t="s">
        <v>2552</v>
      </c>
      <c r="C2554" s="3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 s="9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7" t="s">
        <v>2553</v>
      </c>
      <c r="C2555" s="3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 s="9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7" t="s">
        <v>2554</v>
      </c>
      <c r="C2556" s="3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 s="9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7" t="s">
        <v>2555</v>
      </c>
      <c r="C2557" s="3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 s="9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7" t="s">
        <v>2556</v>
      </c>
      <c r="C2558" s="3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 s="9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7" t="s">
        <v>2557</v>
      </c>
      <c r="C2559" s="3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 s="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7" t="s">
        <v>2558</v>
      </c>
      <c r="C2560" s="3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 s="9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7" t="s">
        <v>2559</v>
      </c>
      <c r="C2561" s="3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 s="9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7" t="s">
        <v>2560</v>
      </c>
      <c r="C2562" s="3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 s="9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7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ROUND(E2563/D2563*100,0)</f>
        <v>0</v>
      </c>
      <c r="P2563" s="9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7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 s="9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7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 s="9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7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 s="9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7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 s="9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7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 s="9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7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 s="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7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 s="9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7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 s="9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7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 s="9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7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 s="9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7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 s="9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7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 s="9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7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 s="9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7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 s="9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7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 s="9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7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 s="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7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 s="9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7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 s="9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7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 s="9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7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 s="9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7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 s="9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7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 s="9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7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 s="9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7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 s="9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7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 s="9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7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 s="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7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 s="9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7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 s="9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7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 s="9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7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 s="9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7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 s="9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7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 s="9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7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 s="9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7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 s="9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7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 s="9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7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 s="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7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 s="9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7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 s="9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7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 s="9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7" t="s">
        <v>2601</v>
      </c>
      <c r="C2603" s="3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 s="9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7" t="s">
        <v>2602</v>
      </c>
      <c r="C2604" s="3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 s="9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7" t="s">
        <v>2603</v>
      </c>
      <c r="C2605" s="3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 s="9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7" t="s">
        <v>2604</v>
      </c>
      <c r="C2606" s="3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 s="9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7" t="s">
        <v>2605</v>
      </c>
      <c r="C2607" s="3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 s="9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7" t="s">
        <v>2606</v>
      </c>
      <c r="C2608" s="3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 s="9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7" t="s">
        <v>2607</v>
      </c>
      <c r="C2609" s="3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 s="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7" t="s">
        <v>2608</v>
      </c>
      <c r="C2610" s="3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 s="9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7" t="s">
        <v>2609</v>
      </c>
      <c r="C2611" s="3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 s="9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7" t="s">
        <v>2610</v>
      </c>
      <c r="C2612" s="3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 s="9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7" t="s">
        <v>2611</v>
      </c>
      <c r="C2613" s="3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 s="9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7" t="s">
        <v>2612</v>
      </c>
      <c r="C2614" s="3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 s="9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7" t="s">
        <v>2613</v>
      </c>
      <c r="C2615" s="3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 s="9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7" t="s">
        <v>2614</v>
      </c>
      <c r="C2616" s="3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 s="9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7" t="s">
        <v>2615</v>
      </c>
      <c r="C2617" s="3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 s="9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7" t="s">
        <v>2616</v>
      </c>
      <c r="C2618" s="3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 s="9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7" t="s">
        <v>2617</v>
      </c>
      <c r="C2619" s="3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 s="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7" t="s">
        <v>2618</v>
      </c>
      <c r="C2620" s="3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 s="9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7" t="s">
        <v>2619</v>
      </c>
      <c r="C2621" s="3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 s="9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7" t="s">
        <v>2620</v>
      </c>
      <c r="C2622" s="3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 s="9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7" t="s">
        <v>2621</v>
      </c>
      <c r="C2623" s="3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 s="9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7" t="s">
        <v>2622</v>
      </c>
      <c r="C2624" s="3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 s="9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7" t="s">
        <v>2623</v>
      </c>
      <c r="C2625" s="3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 s="9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7" t="s">
        <v>2624</v>
      </c>
      <c r="C2626" s="3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 s="9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7" t="s">
        <v>2625</v>
      </c>
      <c r="C2627" s="3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ROUND(E2627/D2627*100,0)</f>
        <v>956</v>
      </c>
      <c r="P2627" s="9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7" t="s">
        <v>2626</v>
      </c>
      <c r="C2628" s="3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 s="9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7" t="s">
        <v>2627</v>
      </c>
      <c r="C2629" s="3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 s="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7" t="s">
        <v>2628</v>
      </c>
      <c r="C2630" s="3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 s="9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7" t="s">
        <v>2629</v>
      </c>
      <c r="C2631" s="3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 s="9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7" t="s">
        <v>2630</v>
      </c>
      <c r="C2632" s="3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 s="9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7" t="s">
        <v>2631</v>
      </c>
      <c r="C2633" s="3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 s="9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7" t="s">
        <v>2632</v>
      </c>
      <c r="C2634" s="3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 s="9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7" t="s">
        <v>2633</v>
      </c>
      <c r="C2635" s="3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 s="9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7" t="s">
        <v>2634</v>
      </c>
      <c r="C2636" s="3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 s="9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7" t="s">
        <v>2635</v>
      </c>
      <c r="C2637" s="3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 s="9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7" t="s">
        <v>2636</v>
      </c>
      <c r="C2638" s="3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 s="9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7" t="s">
        <v>2637</v>
      </c>
      <c r="C2639" s="3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 s="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7" t="s">
        <v>2638</v>
      </c>
      <c r="C2640" s="3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 s="9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7" t="s">
        <v>2639</v>
      </c>
      <c r="C2641" s="3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 s="9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7" t="s">
        <v>2640</v>
      </c>
      <c r="C2642" s="3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 s="9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7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 s="9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7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 s="9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7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 s="9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7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 s="9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7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 s="9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7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 s="9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7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 s="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7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 s="9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7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 s="9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7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 s="9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7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 s="9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7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 s="9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7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 s="9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7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 s="9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7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 s="9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7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 s="9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7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 s="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7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 s="9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7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 s="9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7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 s="9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7" t="s">
        <v>2661</v>
      </c>
      <c r="C2663" s="3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 s="9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7" t="s">
        <v>2662</v>
      </c>
      <c r="C2664" s="3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 s="9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7" t="s">
        <v>2663</v>
      </c>
      <c r="C2665" s="3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 s="9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7" t="s">
        <v>2664</v>
      </c>
      <c r="C2666" s="3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 s="9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7" t="s">
        <v>2665</v>
      </c>
      <c r="C2667" s="3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 s="9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7" t="s">
        <v>2666</v>
      </c>
      <c r="C2668" s="3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 s="9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7" t="s">
        <v>2667</v>
      </c>
      <c r="C2669" s="3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 s="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7" t="s">
        <v>2668</v>
      </c>
      <c r="C2670" s="3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 s="9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7" t="s">
        <v>2669</v>
      </c>
      <c r="C2671" s="3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 s="9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7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 s="9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7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 s="9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7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 s="9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7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 s="9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7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 s="9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7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 s="9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7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 s="9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7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 s="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7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 s="9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7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 s="9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7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 s="9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7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 s="9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7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 s="9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7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 s="9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7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 s="9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7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 s="9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7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 s="9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7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 s="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7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 s="9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7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ROUND(E2691/D2691*100,0)</f>
        <v>0</v>
      </c>
      <c r="P2691" s="9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7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 s="9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7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 s="9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7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 s="9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7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 s="9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7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 s="9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7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 s="9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7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 s="9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7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 s="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7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 s="9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7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 s="9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7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 s="9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7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 s="9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7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 s="9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7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 s="9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7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 s="9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7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 s="9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7" t="s">
        <v>2706</v>
      </c>
      <c r="C2708" s="3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 s="9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7" t="s">
        <v>2707</v>
      </c>
      <c r="C2709" s="3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 s="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7" t="s">
        <v>2708</v>
      </c>
      <c r="C2710" s="3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 s="9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7" t="s">
        <v>2709</v>
      </c>
      <c r="C2711" s="3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 s="9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7" t="s">
        <v>2710</v>
      </c>
      <c r="C2712" s="3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 s="9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7" t="s">
        <v>2711</v>
      </c>
      <c r="C2713" s="3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 s="9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7" t="s">
        <v>2712</v>
      </c>
      <c r="C2714" s="3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 s="9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7" t="s">
        <v>2713</v>
      </c>
      <c r="C2715" s="3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 s="9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7" t="s">
        <v>2714</v>
      </c>
      <c r="C2716" s="3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 s="9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7" t="s">
        <v>2715</v>
      </c>
      <c r="C2717" s="3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 s="9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7" t="s">
        <v>2716</v>
      </c>
      <c r="C2718" s="3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 s="9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7" t="s">
        <v>2717</v>
      </c>
      <c r="C2719" s="3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 s="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7" t="s">
        <v>2718</v>
      </c>
      <c r="C2720" s="3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 s="9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7" t="s">
        <v>2719</v>
      </c>
      <c r="C2721" s="3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 s="9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7" t="s">
        <v>2720</v>
      </c>
      <c r="C2722" s="3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 s="9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7" t="s">
        <v>2721</v>
      </c>
      <c r="C2723" s="3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 s="9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7" t="s">
        <v>2722</v>
      </c>
      <c r="C2724" s="3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 s="9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7" t="s">
        <v>2723</v>
      </c>
      <c r="C2725" s="3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 s="9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7" t="s">
        <v>2724</v>
      </c>
      <c r="C2726" s="3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 s="9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7" t="s">
        <v>2725</v>
      </c>
      <c r="C2727" s="3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 s="9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7" t="s">
        <v>2726</v>
      </c>
      <c r="C2728" s="3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 s="9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7" t="s">
        <v>2727</v>
      </c>
      <c r="C2729" s="3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 s="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7" t="s">
        <v>2728</v>
      </c>
      <c r="C2730" s="3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 s="9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7" t="s">
        <v>2729</v>
      </c>
      <c r="C2731" s="3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 s="9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7" t="s">
        <v>2730</v>
      </c>
      <c r="C2732" s="3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 s="9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7" t="s">
        <v>2731</v>
      </c>
      <c r="C2733" s="3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 s="9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7" t="s">
        <v>2732</v>
      </c>
      <c r="C2734" s="3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 s="9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7" t="s">
        <v>2733</v>
      </c>
      <c r="C2735" s="3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 s="9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7" t="s">
        <v>2734</v>
      </c>
      <c r="C2736" s="3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 s="9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7" t="s">
        <v>2735</v>
      </c>
      <c r="C2737" s="3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 s="9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7" t="s">
        <v>2736</v>
      </c>
      <c r="C2738" s="3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 s="9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7" t="s">
        <v>2737</v>
      </c>
      <c r="C2739" s="3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 s="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7" t="s">
        <v>2738</v>
      </c>
      <c r="C2740" s="3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 s="9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7" t="s">
        <v>2739</v>
      </c>
      <c r="C2741" s="3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 s="9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7" t="s">
        <v>2740</v>
      </c>
      <c r="C2742" s="3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 s="9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7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 s="9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7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 s="9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7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 s="9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7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 s="9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7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 s="9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7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 s="9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7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 s="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7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 s="9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7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 s="9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7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 s="9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7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 s="9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7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 s="9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7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ROUND(E2755/D2755*100,0)</f>
        <v>19</v>
      </c>
      <c r="P2755" s="9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7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 s="9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7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 s="9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7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 s="9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7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 s="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7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 s="9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7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 s="9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7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 s="9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7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 s="9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7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 s="9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7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 s="9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7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 s="9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7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 s="9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7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 s="9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7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 s="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7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 s="9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7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 s="9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7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 s="9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7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 s="9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7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 s="9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7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 s="9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7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 s="9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7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 s="9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7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 s="9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7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 s="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7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 s="9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7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 s="9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7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 s="9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7" t="s">
        <v>2781</v>
      </c>
      <c r="C2783" s="3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 s="9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7" t="s">
        <v>2782</v>
      </c>
      <c r="C2784" s="3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 s="9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7" t="s">
        <v>2783</v>
      </c>
      <c r="C2785" s="3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 s="9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7" t="s">
        <v>2784</v>
      </c>
      <c r="C2786" s="3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 s="9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7" t="s">
        <v>2785</v>
      </c>
      <c r="C2787" s="3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 s="9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7" t="s">
        <v>2786</v>
      </c>
      <c r="C2788" s="3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 s="9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7" t="s">
        <v>2787</v>
      </c>
      <c r="C2789" s="3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 s="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7" t="s">
        <v>2788</v>
      </c>
      <c r="C2790" s="3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 s="9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7" t="s">
        <v>2789</v>
      </c>
      <c r="C2791" s="3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 s="9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7" t="s">
        <v>2790</v>
      </c>
      <c r="C2792" s="3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 s="9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7" t="s">
        <v>2791</v>
      </c>
      <c r="C2793" s="3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 s="9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7" t="s">
        <v>2792</v>
      </c>
      <c r="C2794" s="3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 s="9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7" t="s">
        <v>2793</v>
      </c>
      <c r="C2795" s="3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 s="9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7" t="s">
        <v>2794</v>
      </c>
      <c r="C2796" s="3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 s="9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7" t="s">
        <v>2795</v>
      </c>
      <c r="C2797" s="3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 s="9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7" t="s">
        <v>2796</v>
      </c>
      <c r="C2798" s="3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 s="9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7" t="s">
        <v>2797</v>
      </c>
      <c r="C2799" s="3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 s="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7" t="s">
        <v>2798</v>
      </c>
      <c r="C2800" s="3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 s="9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7" t="s">
        <v>2799</v>
      </c>
      <c r="C2801" s="3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 s="9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7" t="s">
        <v>2800</v>
      </c>
      <c r="C2802" s="3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 s="9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7" t="s">
        <v>2801</v>
      </c>
      <c r="C2803" s="3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 s="9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7" t="s">
        <v>2802</v>
      </c>
      <c r="C2804" s="3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 s="9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7" t="s">
        <v>2803</v>
      </c>
      <c r="C2805" s="3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 s="9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7" t="s">
        <v>2804</v>
      </c>
      <c r="C2806" s="3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 s="9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7" t="s">
        <v>2805</v>
      </c>
      <c r="C2807" s="3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 s="9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7" t="s">
        <v>2806</v>
      </c>
      <c r="C2808" s="3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 s="9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7" t="s">
        <v>2807</v>
      </c>
      <c r="C2809" s="3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 s="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7" t="s">
        <v>2808</v>
      </c>
      <c r="C2810" s="3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 s="9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7" t="s">
        <v>2809</v>
      </c>
      <c r="C2811" s="3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 s="9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7" t="s">
        <v>2810</v>
      </c>
      <c r="C2812" s="3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 s="9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7" t="s">
        <v>2811</v>
      </c>
      <c r="C2813" s="3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 s="9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7" t="s">
        <v>2812</v>
      </c>
      <c r="C2814" s="3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 s="9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7" t="s">
        <v>2813</v>
      </c>
      <c r="C2815" s="3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 s="9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7" t="s">
        <v>2814</v>
      </c>
      <c r="C2816" s="3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 s="9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7" t="s">
        <v>2815</v>
      </c>
      <c r="C2817" s="3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 s="9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7" t="s">
        <v>2816</v>
      </c>
      <c r="C2818" s="3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 s="9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7" t="s">
        <v>2817</v>
      </c>
      <c r="C2819" s="3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ROUND(E2819/D2819*100,0)</f>
        <v>130</v>
      </c>
      <c r="P2819" s="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7" t="s">
        <v>2818</v>
      </c>
      <c r="C2820" s="3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 s="9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7" t="s">
        <v>2819</v>
      </c>
      <c r="C2821" s="3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 s="9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7" t="s">
        <v>2820</v>
      </c>
      <c r="C2822" s="3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 s="9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7" t="s">
        <v>2821</v>
      </c>
      <c r="C2823" s="3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 s="9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7" t="s">
        <v>2822</v>
      </c>
      <c r="C2824" s="3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 s="9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7" t="s">
        <v>2823</v>
      </c>
      <c r="C2825" s="3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 s="9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7" t="s">
        <v>2824</v>
      </c>
      <c r="C2826" s="3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 s="9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7" t="s">
        <v>2825</v>
      </c>
      <c r="C2827" s="3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 s="9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7" t="s">
        <v>2826</v>
      </c>
      <c r="C2828" s="3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 s="9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7" t="s">
        <v>2827</v>
      </c>
      <c r="C2829" s="3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 s="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7" t="s">
        <v>2828</v>
      </c>
      <c r="C2830" s="3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 s="9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7" t="s">
        <v>2829</v>
      </c>
      <c r="C2831" s="3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 s="9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7" t="s">
        <v>2830</v>
      </c>
      <c r="C2832" s="3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 s="9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7" t="s">
        <v>2831</v>
      </c>
      <c r="C2833" s="3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 s="9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7" t="s">
        <v>2832</v>
      </c>
      <c r="C2834" s="3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 s="9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7" t="s">
        <v>2833</v>
      </c>
      <c r="C2835" s="3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 s="9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7" t="s">
        <v>2834</v>
      </c>
      <c r="C2836" s="3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 s="9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7" t="s">
        <v>2835</v>
      </c>
      <c r="C2837" s="3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 s="9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7" t="s">
        <v>2836</v>
      </c>
      <c r="C2838" s="3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 s="9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7" t="s">
        <v>2837</v>
      </c>
      <c r="C2839" s="3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 s="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7" t="s">
        <v>2838</v>
      </c>
      <c r="C2840" s="3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 s="9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7" t="s">
        <v>2839</v>
      </c>
      <c r="C2841" s="3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 s="9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7" t="s">
        <v>2840</v>
      </c>
      <c r="C2842" s="3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 s="9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7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 s="9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7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 s="9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7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 s="9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7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 s="9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7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 s="9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7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 s="9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7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 s="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7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 s="9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7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 s="9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7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 s="9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7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 s="9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7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 s="9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7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 s="9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7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 s="9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7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 s="9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7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 s="9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7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 s="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7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 s="9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7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 s="9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7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 s="9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7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 s="9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7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 s="9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7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 s="9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7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 s="9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7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 s="9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7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 s="9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7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 s="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7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 s="9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7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 s="9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7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 s="9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7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 s="9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7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 s="9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7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 s="9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7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 s="9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7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 s="9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7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 s="9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7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 s="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7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 s="9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7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 s="9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7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 s="9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7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ROUND(E2883/D2883*100,0)</f>
        <v>0</v>
      </c>
      <c r="P2883" s="9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7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 s="9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7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 s="9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7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 s="9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7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 s="9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7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 s="9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7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 s="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7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 s="9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7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 s="9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7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 s="9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7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 s="9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7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 s="9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7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 s="9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7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 s="9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7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 s="9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7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 s="9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7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 s="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7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 s="9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7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 s="9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7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 s="9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7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 s="9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7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 s="9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7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 s="9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7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 s="9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7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 s="9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7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 s="9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7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 s="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7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 s="9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7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 s="9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7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 s="9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7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 s="9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7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 s="9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7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 s="9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7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 s="9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7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 s="9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7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 s="9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7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 s="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7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 s="9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7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 s="9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7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 s="9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7" t="s">
        <v>2921</v>
      </c>
      <c r="C2923" s="3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 s="9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hidden="1" x14ac:dyDescent="0.3">
      <c r="A2924">
        <v>2922</v>
      </c>
      <c r="B2924" s="7" t="s">
        <v>2922</v>
      </c>
      <c r="C2924" s="3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 s="9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7" t="s">
        <v>2923</v>
      </c>
      <c r="C2925" s="3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 s="9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7" t="s">
        <v>2924</v>
      </c>
      <c r="C2926" s="3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 s="9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7" t="s">
        <v>2925</v>
      </c>
      <c r="C2927" s="3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 s="9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7" t="s">
        <v>2926</v>
      </c>
      <c r="C2928" s="3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 s="9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7" t="s">
        <v>2927</v>
      </c>
      <c r="C2929" s="3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 s="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7" t="s">
        <v>2928</v>
      </c>
      <c r="C2930" s="3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 s="9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7" t="s">
        <v>2929</v>
      </c>
      <c r="C2931" s="3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 s="9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hidden="1" x14ac:dyDescent="0.3">
      <c r="A2932">
        <v>2930</v>
      </c>
      <c r="B2932" s="7" t="s">
        <v>2930</v>
      </c>
      <c r="C2932" s="3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 s="9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7" t="s">
        <v>2931</v>
      </c>
      <c r="C2933" s="3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 s="9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7" t="s">
        <v>2932</v>
      </c>
      <c r="C2934" s="3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 s="9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7" t="s">
        <v>2933</v>
      </c>
      <c r="C2935" s="3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 s="9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7" t="s">
        <v>2934</v>
      </c>
      <c r="C2936" s="3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 s="9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7" t="s">
        <v>2935</v>
      </c>
      <c r="C2937" s="3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 s="9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7" t="s">
        <v>2936</v>
      </c>
      <c r="C2938" s="3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 s="9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hidden="1" x14ac:dyDescent="0.3">
      <c r="A2939">
        <v>2937</v>
      </c>
      <c r="B2939" s="7" t="s">
        <v>2937</v>
      </c>
      <c r="C2939" s="3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 s="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7" t="s">
        <v>2938</v>
      </c>
      <c r="C2940" s="3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 s="9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7" t="s">
        <v>2939</v>
      </c>
      <c r="C2941" s="3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 s="9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7" t="s">
        <v>2940</v>
      </c>
      <c r="C2942" s="3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 s="9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7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 s="9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7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 s="9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7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 s="9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7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 s="9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7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ROUND(E2947/D2947*100,0)</f>
        <v>0</v>
      </c>
      <c r="P2947" s="9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7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 s="9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7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 s="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7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 s="9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7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 s="9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7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 s="9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7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 s="9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7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 s="9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7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 s="9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7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 s="9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7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 s="9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7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 s="9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7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 s="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7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 s="9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7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 s="9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7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 s="9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7" t="s">
        <v>2961</v>
      </c>
      <c r="C2963" s="3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 s="9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7" t="s">
        <v>2962</v>
      </c>
      <c r="C2964" s="3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 s="9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7" t="s">
        <v>2963</v>
      </c>
      <c r="C2965" s="3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 s="9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7" t="s">
        <v>2964</v>
      </c>
      <c r="C2966" s="3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 s="9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7" t="s">
        <v>2965</v>
      </c>
      <c r="C2967" s="3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 s="9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7" t="s">
        <v>2966</v>
      </c>
      <c r="C2968" s="3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 s="9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7" t="s">
        <v>2967</v>
      </c>
      <c r="C2969" s="3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 s="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7" t="s">
        <v>2968</v>
      </c>
      <c r="C2970" s="3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 s="9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7" t="s">
        <v>2969</v>
      </c>
      <c r="C2971" s="3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 s="9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7" t="s">
        <v>2970</v>
      </c>
      <c r="C2972" s="3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 s="9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7" t="s">
        <v>2971</v>
      </c>
      <c r="C2973" s="3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 s="9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7" t="s">
        <v>2972</v>
      </c>
      <c r="C2974" s="3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 s="9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7" t="s">
        <v>2973</v>
      </c>
      <c r="C2975" s="3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 s="9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7" t="s">
        <v>2974</v>
      </c>
      <c r="C2976" s="3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 s="9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7" t="s">
        <v>2975</v>
      </c>
      <c r="C2977" s="3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 s="9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7" t="s">
        <v>2976</v>
      </c>
      <c r="C2978" s="3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 s="9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7" t="s">
        <v>2977</v>
      </c>
      <c r="C2979" s="3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 s="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7" t="s">
        <v>2978</v>
      </c>
      <c r="C2980" s="3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 s="9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7" t="s">
        <v>2979</v>
      </c>
      <c r="C2981" s="3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 s="9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7" t="s">
        <v>2980</v>
      </c>
      <c r="C2982" s="3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 s="9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7" t="s">
        <v>2981</v>
      </c>
      <c r="C2983" s="3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 s="9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7" t="s">
        <v>2982</v>
      </c>
      <c r="C2984" s="3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 s="9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7" t="s">
        <v>2983</v>
      </c>
      <c r="C2985" s="3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 s="9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7" t="s">
        <v>2984</v>
      </c>
      <c r="C2986" s="3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 s="9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7" t="s">
        <v>2985</v>
      </c>
      <c r="C2987" s="3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 s="9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7" t="s">
        <v>2986</v>
      </c>
      <c r="C2988" s="3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 s="9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7" t="s">
        <v>2987</v>
      </c>
      <c r="C2989" s="3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 s="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7" t="s">
        <v>2988</v>
      </c>
      <c r="C2990" s="3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 s="9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7" t="s">
        <v>2989</v>
      </c>
      <c r="C2991" s="3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 s="9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7" t="s">
        <v>2990</v>
      </c>
      <c r="C2992" s="3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 s="9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7" t="s">
        <v>2991</v>
      </c>
      <c r="C2993" s="3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 s="9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7" t="s">
        <v>2992</v>
      </c>
      <c r="C2994" s="3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 s="9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7" t="s">
        <v>2993</v>
      </c>
      <c r="C2995" s="3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 s="9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7" t="s">
        <v>2994</v>
      </c>
      <c r="C2996" s="3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 s="9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7" t="s">
        <v>2995</v>
      </c>
      <c r="C2997" s="3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 s="9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7" t="s">
        <v>2996</v>
      </c>
      <c r="C2998" s="3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 s="9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7" t="s">
        <v>2997</v>
      </c>
      <c r="C2999" s="3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 s="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7" t="s">
        <v>2998</v>
      </c>
      <c r="C3000" s="3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 s="9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7" t="s">
        <v>2999</v>
      </c>
      <c r="C3001" s="3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 s="9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7" t="s">
        <v>3000</v>
      </c>
      <c r="C3002" s="3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 s="9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7" t="s">
        <v>3001</v>
      </c>
      <c r="C3003" s="3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 s="9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7" t="s">
        <v>3002</v>
      </c>
      <c r="C3004" s="3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 s="9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7" t="s">
        <v>3003</v>
      </c>
      <c r="C3005" s="3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 s="9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7" t="s">
        <v>3004</v>
      </c>
      <c r="C3006" s="3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 s="9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7" t="s">
        <v>3005</v>
      </c>
      <c r="C3007" s="3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 s="9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7" t="s">
        <v>3006</v>
      </c>
      <c r="C3008" s="3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 s="9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7" t="s">
        <v>3007</v>
      </c>
      <c r="C3009" s="3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 s="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7" t="s">
        <v>3008</v>
      </c>
      <c r="C3010" s="3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 s="9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7" t="s">
        <v>3009</v>
      </c>
      <c r="C3011" s="3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ROUND(E3011/D3011*100,0)</f>
        <v>120</v>
      </c>
      <c r="P3011" s="9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7" t="s">
        <v>3010</v>
      </c>
      <c r="C3012" s="3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 s="9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7" t="s">
        <v>3011</v>
      </c>
      <c r="C3013" s="3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 s="9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7" t="s">
        <v>3012</v>
      </c>
      <c r="C3014" s="3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 s="9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7" t="s">
        <v>3013</v>
      </c>
      <c r="C3015" s="3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 s="9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7" t="s">
        <v>3014</v>
      </c>
      <c r="C3016" s="3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 s="9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7" t="s">
        <v>3015</v>
      </c>
      <c r="C3017" s="3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 s="9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7" t="s">
        <v>3016</v>
      </c>
      <c r="C3018" s="3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 s="9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7" t="s">
        <v>3017</v>
      </c>
      <c r="C3019" s="3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 s="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7" t="s">
        <v>3018</v>
      </c>
      <c r="C3020" s="3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 s="9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7" t="s">
        <v>3019</v>
      </c>
      <c r="C3021" s="3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 s="9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7" t="s">
        <v>3020</v>
      </c>
      <c r="C3022" s="3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 s="9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7" t="s">
        <v>3021</v>
      </c>
      <c r="C3023" s="3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 s="9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7" t="s">
        <v>3022</v>
      </c>
      <c r="C3024" s="3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 s="9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7" t="s">
        <v>3023</v>
      </c>
      <c r="C3025" s="3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 s="9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7" t="s">
        <v>3024</v>
      </c>
      <c r="C3026" s="3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 s="9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7" t="s">
        <v>3025</v>
      </c>
      <c r="C3027" s="3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 s="9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7" t="s">
        <v>3026</v>
      </c>
      <c r="C3028" s="3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 s="9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7" t="s">
        <v>3027</v>
      </c>
      <c r="C3029" s="3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 s="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7" t="s">
        <v>3028</v>
      </c>
      <c r="C3030" s="3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 s="9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7" t="s">
        <v>3029</v>
      </c>
      <c r="C3031" s="3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 s="9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7" t="s">
        <v>3030</v>
      </c>
      <c r="C3032" s="3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 s="9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7" t="s">
        <v>3031</v>
      </c>
      <c r="C3033" s="3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 s="9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7" t="s">
        <v>3032</v>
      </c>
      <c r="C3034" s="3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 s="9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7" t="s">
        <v>3033</v>
      </c>
      <c r="C3035" s="3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 s="9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7" t="s">
        <v>3034</v>
      </c>
      <c r="C3036" s="3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 s="9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7" t="s">
        <v>3035</v>
      </c>
      <c r="C3037" s="3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 s="9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7" t="s">
        <v>3036</v>
      </c>
      <c r="C3038" s="3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 s="9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7" t="s">
        <v>3037</v>
      </c>
      <c r="C3039" s="3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 s="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7" t="s">
        <v>3038</v>
      </c>
      <c r="C3040" s="3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 s="9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7" t="s">
        <v>3039</v>
      </c>
      <c r="C3041" s="3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 s="9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7" t="s">
        <v>3040</v>
      </c>
      <c r="C3042" s="3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 s="9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7" t="s">
        <v>3041</v>
      </c>
      <c r="C3043" s="3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 s="9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7" t="s">
        <v>3042</v>
      </c>
      <c r="C3044" s="3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 s="9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7" t="s">
        <v>3043</v>
      </c>
      <c r="C3045" s="3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 s="9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7" t="s">
        <v>3044</v>
      </c>
      <c r="C3046" s="3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 s="9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7" t="s">
        <v>3045</v>
      </c>
      <c r="C3047" s="3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 s="9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7" t="s">
        <v>3046</v>
      </c>
      <c r="C3048" s="3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 s="9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7" t="s">
        <v>3047</v>
      </c>
      <c r="C3049" s="3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 s="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7" t="s">
        <v>3048</v>
      </c>
      <c r="C3050" s="3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 s="9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7" t="s">
        <v>3049</v>
      </c>
      <c r="C3051" s="3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 s="9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7" t="s">
        <v>3050</v>
      </c>
      <c r="C3052" s="3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 s="9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7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 s="9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7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 s="9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7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 s="9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7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 s="9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7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 s="9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7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 s="9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7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 s="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7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 s="9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7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 s="9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7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 s="9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7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 s="9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7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 s="9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7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 s="9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7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 s="9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7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 s="9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7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 s="9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7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 s="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7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 s="9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7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 s="9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7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 s="9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7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 s="9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7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 s="9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7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ROUND(E3075/D3075*100,0)</f>
        <v>0</v>
      </c>
      <c r="P3075" s="9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7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 s="9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7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 s="9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7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 s="9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7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 s="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7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 s="9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7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 s="9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7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 s="9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7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 s="9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7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 s="9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7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 s="9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7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 s="9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7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 s="9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7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 s="9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7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 s="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7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 s="9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7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 s="9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7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 s="9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7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 s="9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7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 s="9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7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 s="9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7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 s="9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7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 s="9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7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 s="9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7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 s="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7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 s="9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7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 s="9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7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 s="9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7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 s="9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7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 s="9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7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 s="9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7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 s="9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7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 s="9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7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 s="9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7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 s="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7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 s="9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7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 s="9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7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 s="9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7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 s="9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7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 s="9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7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 s="9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7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 s="9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7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 s="9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7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 s="9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7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 s="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7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 s="9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7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 s="9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7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 s="9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7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 s="9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7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 s="9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7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 s="9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7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 s="9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7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 s="9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7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 s="9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7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 s="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7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 s="9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7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 s="9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7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 s="9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7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 s="9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7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9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7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 s="9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7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 s="9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7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 s="9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7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 s="9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7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ROUND(E3139/D3139*100,0)</f>
        <v>3</v>
      </c>
      <c r="P3139" s="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7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 s="9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7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 s="9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7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 s="9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7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 s="9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7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 s="9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7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 s="9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7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 s="9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7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 s="9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7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 s="9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7" t="s">
        <v>3147</v>
      </c>
      <c r="C3149" s="3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 s="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7" t="s">
        <v>3148</v>
      </c>
      <c r="C3150" s="3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 s="9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7" t="s">
        <v>3149</v>
      </c>
      <c r="C3151" s="3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 s="9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7" t="s">
        <v>3150</v>
      </c>
      <c r="C3152" s="3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 s="9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7" t="s">
        <v>3151</v>
      </c>
      <c r="C3153" s="3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 s="9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7" t="s">
        <v>3152</v>
      </c>
      <c r="C3154" s="3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 s="9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7" t="s">
        <v>3153</v>
      </c>
      <c r="C3155" s="3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 s="9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7" t="s">
        <v>3154</v>
      </c>
      <c r="C3156" s="3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 s="9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7" t="s">
        <v>3155</v>
      </c>
      <c r="C3157" s="3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 s="9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7" t="s">
        <v>3156</v>
      </c>
      <c r="C3158" s="3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 s="9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7" t="s">
        <v>3157</v>
      </c>
      <c r="C3159" s="3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 s="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7" t="s">
        <v>3158</v>
      </c>
      <c r="C3160" s="3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 s="9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7" t="s">
        <v>3159</v>
      </c>
      <c r="C3161" s="3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 s="9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7" t="s">
        <v>3160</v>
      </c>
      <c r="C3162" s="3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 s="9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7" t="s">
        <v>3161</v>
      </c>
      <c r="C3163" s="3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 s="9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7" t="s">
        <v>3162</v>
      </c>
      <c r="C3164" s="3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 s="9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7" t="s">
        <v>3163</v>
      </c>
      <c r="C3165" s="3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 s="9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7" t="s">
        <v>3164</v>
      </c>
      <c r="C3166" s="3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 s="9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7" t="s">
        <v>3165</v>
      </c>
      <c r="C3167" s="3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 s="9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7" t="s">
        <v>3166</v>
      </c>
      <c r="C3168" s="3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 s="9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7" t="s">
        <v>3167</v>
      </c>
      <c r="C3169" s="3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 s="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7" t="s">
        <v>3168</v>
      </c>
      <c r="C3170" s="3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 s="9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7" t="s">
        <v>3169</v>
      </c>
      <c r="C3171" s="3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 s="9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7" t="s">
        <v>3170</v>
      </c>
      <c r="C3172" s="3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 s="9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7" t="s">
        <v>3171</v>
      </c>
      <c r="C3173" s="3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 s="9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7" t="s">
        <v>3172</v>
      </c>
      <c r="C3174" s="3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 s="9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7" t="s">
        <v>3173</v>
      </c>
      <c r="C3175" s="3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 s="9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7" t="s">
        <v>3174</v>
      </c>
      <c r="C3176" s="3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 s="9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7" t="s">
        <v>3175</v>
      </c>
      <c r="C3177" s="3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 s="9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7" t="s">
        <v>3176</v>
      </c>
      <c r="C3178" s="3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 s="9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7" t="s">
        <v>3177</v>
      </c>
      <c r="C3179" s="3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 s="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7" t="s">
        <v>3178</v>
      </c>
      <c r="C3180" s="3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 s="9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7" t="s">
        <v>3179</v>
      </c>
      <c r="C3181" s="3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 s="9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7" t="s">
        <v>3180</v>
      </c>
      <c r="C3182" s="3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 s="9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7" t="s">
        <v>3181</v>
      </c>
      <c r="C3183" s="3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 s="9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7" t="s">
        <v>3182</v>
      </c>
      <c r="C3184" s="3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 s="9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7" t="s">
        <v>3183</v>
      </c>
      <c r="C3185" s="3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 s="9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7" t="s">
        <v>3184</v>
      </c>
      <c r="C3186" s="3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 s="9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7" t="s">
        <v>3185</v>
      </c>
      <c r="C3187" s="3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 s="9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7" t="s">
        <v>3186</v>
      </c>
      <c r="C3188" s="3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 s="9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7" t="s">
        <v>3187</v>
      </c>
      <c r="C3189" s="3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 s="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hidden="1" x14ac:dyDescent="0.3">
      <c r="A3190">
        <v>3188</v>
      </c>
      <c r="B3190" s="7" t="s">
        <v>3188</v>
      </c>
      <c r="C3190" s="3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 s="9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7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 s="9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7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 s="9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7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 s="9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hidden="1" x14ac:dyDescent="0.3">
      <c r="A3194">
        <v>3192</v>
      </c>
      <c r="B3194" s="7" t="s">
        <v>3192</v>
      </c>
      <c r="C3194" s="3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 s="9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hidden="1" x14ac:dyDescent="0.3">
      <c r="A3195">
        <v>3193</v>
      </c>
      <c r="B3195" s="7" t="s">
        <v>3193</v>
      </c>
      <c r="C3195" s="3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 s="9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7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 s="9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7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 s="9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7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 s="9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7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 s="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7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 s="9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7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 s="9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7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 s="9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hidden="1" x14ac:dyDescent="0.3">
      <c r="A3203">
        <v>3201</v>
      </c>
      <c r="B3203" s="7" t="s">
        <v>3201</v>
      </c>
      <c r="C3203" s="3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ROUND(E3203/D3203*100,0)</f>
        <v>1</v>
      </c>
      <c r="P3203" s="9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7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 s="9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7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 s="9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7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 s="9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hidden="1" x14ac:dyDescent="0.3">
      <c r="A3207">
        <v>3205</v>
      </c>
      <c r="B3207" s="7" t="s">
        <v>3205</v>
      </c>
      <c r="C3207" s="3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 s="9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7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 s="9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7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 s="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7" t="s">
        <v>3208</v>
      </c>
      <c r="C3210" s="3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 s="9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7" t="s">
        <v>3209</v>
      </c>
      <c r="C3211" s="3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 s="9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7" t="s">
        <v>3210</v>
      </c>
      <c r="C3212" s="3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 s="9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7" t="s">
        <v>3211</v>
      </c>
      <c r="C3213" s="3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 s="9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7" t="s">
        <v>3212</v>
      </c>
      <c r="C3214" s="3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 s="9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7" t="s">
        <v>3213</v>
      </c>
      <c r="C3215" s="3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 s="9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7" t="s">
        <v>3214</v>
      </c>
      <c r="C3216" s="3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 s="9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7" t="s">
        <v>3215</v>
      </c>
      <c r="C3217" s="3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 s="9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7" t="s">
        <v>3216</v>
      </c>
      <c r="C3218" s="3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 s="9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7" t="s">
        <v>3217</v>
      </c>
      <c r="C3219" s="3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 s="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7" t="s">
        <v>3218</v>
      </c>
      <c r="C3220" s="3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 s="9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7" t="s">
        <v>3219</v>
      </c>
      <c r="C3221" s="3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 s="9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7" t="s">
        <v>3220</v>
      </c>
      <c r="C3222" s="3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 s="9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7" t="s">
        <v>3221</v>
      </c>
      <c r="C3223" s="3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 s="9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7" t="s">
        <v>3222</v>
      </c>
      <c r="C3224" s="3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 s="9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7" t="s">
        <v>3223</v>
      </c>
      <c r="C3225" s="3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 s="9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7" t="s">
        <v>3224</v>
      </c>
      <c r="C3226" s="3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 s="9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7" t="s">
        <v>3225</v>
      </c>
      <c r="C3227" s="3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 s="9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7" t="s">
        <v>3226</v>
      </c>
      <c r="C3228" s="3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 s="9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7" t="s">
        <v>3227</v>
      </c>
      <c r="C3229" s="3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 s="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7" t="s">
        <v>3228</v>
      </c>
      <c r="C3230" s="3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 s="9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7" t="s">
        <v>3229</v>
      </c>
      <c r="C3231" s="3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 s="9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7" t="s">
        <v>3230</v>
      </c>
      <c r="C3232" s="3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 s="9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7" t="s">
        <v>3231</v>
      </c>
      <c r="C3233" s="3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 s="9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7" t="s">
        <v>3232</v>
      </c>
      <c r="C3234" s="3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 s="9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7" t="s">
        <v>3233</v>
      </c>
      <c r="C3235" s="3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 s="9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7" t="s">
        <v>3234</v>
      </c>
      <c r="C3236" s="3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 s="9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7" t="s">
        <v>3235</v>
      </c>
      <c r="C3237" s="3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 s="9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7" t="s">
        <v>3236</v>
      </c>
      <c r="C3238" s="3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 s="9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7" t="s">
        <v>3237</v>
      </c>
      <c r="C3239" s="3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 s="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7" t="s">
        <v>3238</v>
      </c>
      <c r="C3240" s="3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 s="9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7" t="s">
        <v>3239</v>
      </c>
      <c r="C3241" s="3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 s="9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7" t="s">
        <v>3240</v>
      </c>
      <c r="C3242" s="3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 s="9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7" t="s">
        <v>3241</v>
      </c>
      <c r="C3243" s="3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 s="9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7" t="s">
        <v>3242</v>
      </c>
      <c r="C3244" s="3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 s="9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7" t="s">
        <v>3243</v>
      </c>
      <c r="C3245" s="3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 s="9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7" t="s">
        <v>3244</v>
      </c>
      <c r="C3246" s="3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 s="9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7" t="s">
        <v>3245</v>
      </c>
      <c r="C3247" s="3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 s="9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7" t="s">
        <v>3246</v>
      </c>
      <c r="C3248" s="3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 s="9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7" t="s">
        <v>3247</v>
      </c>
      <c r="C3249" s="3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 s="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7" t="s">
        <v>3248</v>
      </c>
      <c r="C3250" s="3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 s="9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7" t="s">
        <v>3249</v>
      </c>
      <c r="C3251" s="3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 s="9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7" t="s">
        <v>3250</v>
      </c>
      <c r="C3252" s="3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 s="9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7" t="s">
        <v>3251</v>
      </c>
      <c r="C3253" s="3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 s="9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7" t="s">
        <v>3252</v>
      </c>
      <c r="C3254" s="3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 s="9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7" t="s">
        <v>3253</v>
      </c>
      <c r="C3255" s="3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 s="9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7" t="s">
        <v>3254</v>
      </c>
      <c r="C3256" s="3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 s="9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7" t="s">
        <v>3255</v>
      </c>
      <c r="C3257" s="3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 s="9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7" t="s">
        <v>3256</v>
      </c>
      <c r="C3258" s="3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 s="9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7" t="s">
        <v>3257</v>
      </c>
      <c r="C3259" s="3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 s="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7" t="s">
        <v>3258</v>
      </c>
      <c r="C3260" s="3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 s="9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7" t="s">
        <v>3259</v>
      </c>
      <c r="C3261" s="3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 s="9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7" t="s">
        <v>3260</v>
      </c>
      <c r="C3262" s="3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 s="9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7" t="s">
        <v>3261</v>
      </c>
      <c r="C3263" s="3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 s="9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7" t="s">
        <v>3262</v>
      </c>
      <c r="C3264" s="3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 s="9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7" t="s">
        <v>3263</v>
      </c>
      <c r="C3265" s="3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 s="9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7" t="s">
        <v>3264</v>
      </c>
      <c r="C3266" s="3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 s="9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7" t="s">
        <v>3265</v>
      </c>
      <c r="C3267" s="3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7" t="s">
        <v>3266</v>
      </c>
      <c r="C3268" s="3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 s="9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7" t="s">
        <v>3267</v>
      </c>
      <c r="C3269" s="3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 s="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7" t="s">
        <v>3268</v>
      </c>
      <c r="C3270" s="3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 s="9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7" t="s">
        <v>3269</v>
      </c>
      <c r="C3271" s="3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 s="9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7" t="s">
        <v>3270</v>
      </c>
      <c r="C3272" s="3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 s="9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7" t="s">
        <v>3271</v>
      </c>
      <c r="C3273" s="3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 s="9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7" t="s">
        <v>3272</v>
      </c>
      <c r="C3274" s="3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 s="9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7" t="s">
        <v>3273</v>
      </c>
      <c r="C3275" s="3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 s="9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7" t="s">
        <v>3274</v>
      </c>
      <c r="C3276" s="3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 s="9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7" t="s">
        <v>3275</v>
      </c>
      <c r="C3277" s="3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 s="9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7" t="s">
        <v>3276</v>
      </c>
      <c r="C3278" s="3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 s="9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7" t="s">
        <v>3277</v>
      </c>
      <c r="C3279" s="3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 s="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7" t="s">
        <v>3278</v>
      </c>
      <c r="C3280" s="3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 s="9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7" t="s">
        <v>3279</v>
      </c>
      <c r="C3281" s="3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 s="9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7" t="s">
        <v>3280</v>
      </c>
      <c r="C3282" s="3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 s="9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7" t="s">
        <v>3281</v>
      </c>
      <c r="C3283" s="3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 s="9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7" t="s">
        <v>3282</v>
      </c>
      <c r="C3284" s="3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 s="9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7" t="s">
        <v>3283</v>
      </c>
      <c r="C3285" s="3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 s="9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7" t="s">
        <v>3284</v>
      </c>
      <c r="C3286" s="3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 s="9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7" t="s">
        <v>3285</v>
      </c>
      <c r="C3287" s="3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 s="9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7" t="s">
        <v>3286</v>
      </c>
      <c r="C3288" s="3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 s="9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7" t="s">
        <v>3287</v>
      </c>
      <c r="C3289" s="3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 s="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7" t="s">
        <v>3288</v>
      </c>
      <c r="C3290" s="3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 s="9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7" t="s">
        <v>3289</v>
      </c>
      <c r="C3291" s="3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 s="9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7" t="s">
        <v>3290</v>
      </c>
      <c r="C3292" s="3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 s="9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7" t="s">
        <v>3291</v>
      </c>
      <c r="C3293" s="3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 s="9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7" t="s">
        <v>3292</v>
      </c>
      <c r="C3294" s="3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 s="9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7" t="s">
        <v>3293</v>
      </c>
      <c r="C3295" s="3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 s="9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7" t="s">
        <v>3294</v>
      </c>
      <c r="C3296" s="3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 s="9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7" t="s">
        <v>3295</v>
      </c>
      <c r="C3297" s="3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 s="9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7" t="s">
        <v>3296</v>
      </c>
      <c r="C3298" s="3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 s="9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7" t="s">
        <v>3297</v>
      </c>
      <c r="C3299" s="3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 s="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7" t="s">
        <v>3298</v>
      </c>
      <c r="C3300" s="3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 s="9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7" t="s">
        <v>3299</v>
      </c>
      <c r="C3301" s="3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 s="9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7" t="s">
        <v>3300</v>
      </c>
      <c r="C3302" s="3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 s="9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7" t="s">
        <v>3301</v>
      </c>
      <c r="C3303" s="3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 s="9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7" t="s">
        <v>3302</v>
      </c>
      <c r="C3304" s="3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 s="9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7" t="s">
        <v>3303</v>
      </c>
      <c r="C3305" s="3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 s="9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7" t="s">
        <v>3304</v>
      </c>
      <c r="C3306" s="3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 s="9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7" t="s">
        <v>3305</v>
      </c>
      <c r="C3307" s="3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 s="9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7" t="s">
        <v>3306</v>
      </c>
      <c r="C3308" s="3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 s="9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7" t="s">
        <v>3307</v>
      </c>
      <c r="C3309" s="3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 s="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7" t="s">
        <v>3308</v>
      </c>
      <c r="C3310" s="3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 s="9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7" t="s">
        <v>3309</v>
      </c>
      <c r="C3311" s="3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 s="9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7" t="s">
        <v>3310</v>
      </c>
      <c r="C3312" s="3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 s="9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7" t="s">
        <v>3311</v>
      </c>
      <c r="C3313" s="3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 s="9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7" t="s">
        <v>3312</v>
      </c>
      <c r="C3314" s="3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 s="9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7" t="s">
        <v>3313</v>
      </c>
      <c r="C3315" s="3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 s="9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7" t="s">
        <v>3314</v>
      </c>
      <c r="C3316" s="3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 s="9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7" t="s">
        <v>3315</v>
      </c>
      <c r="C3317" s="3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 s="9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7" t="s">
        <v>3316</v>
      </c>
      <c r="C3318" s="3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 s="9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7" t="s">
        <v>3317</v>
      </c>
      <c r="C3319" s="3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 s="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7" t="s">
        <v>3318</v>
      </c>
      <c r="C3320" s="3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 s="9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7" t="s">
        <v>3319</v>
      </c>
      <c r="C3321" s="3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 s="9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7" t="s">
        <v>3320</v>
      </c>
      <c r="C3322" s="3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 s="9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7" t="s">
        <v>3321</v>
      </c>
      <c r="C3323" s="3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 s="9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7" t="s">
        <v>3322</v>
      </c>
      <c r="C3324" s="3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 s="9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7" t="s">
        <v>3323</v>
      </c>
      <c r="C3325" s="3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 s="9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7" t="s">
        <v>3324</v>
      </c>
      <c r="C3326" s="3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 s="9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7" t="s">
        <v>3325</v>
      </c>
      <c r="C3327" s="3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 s="9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7" t="s">
        <v>3326</v>
      </c>
      <c r="C3328" s="3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 s="9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7" t="s">
        <v>3327</v>
      </c>
      <c r="C3329" s="3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 s="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7" t="s">
        <v>3328</v>
      </c>
      <c r="C3330" s="3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 s="9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7" t="s">
        <v>3329</v>
      </c>
      <c r="C3331" s="3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ROUND(E3331/D3331*100,0)</f>
        <v>117</v>
      </c>
      <c r="P3331" s="9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7" t="s">
        <v>3330</v>
      </c>
      <c r="C3332" s="3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 s="9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7" t="s">
        <v>3331</v>
      </c>
      <c r="C3333" s="3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 s="9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7" t="s">
        <v>3332</v>
      </c>
      <c r="C3334" s="3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 s="9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7" t="s">
        <v>3333</v>
      </c>
      <c r="C3335" s="3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 s="9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7" t="s">
        <v>3334</v>
      </c>
      <c r="C3336" s="3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 s="9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7" t="s">
        <v>3335</v>
      </c>
      <c r="C3337" s="3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 s="9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7" t="s">
        <v>3336</v>
      </c>
      <c r="C3338" s="3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 s="9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7" t="s">
        <v>3337</v>
      </c>
      <c r="C3339" s="3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 s="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7" t="s">
        <v>3338</v>
      </c>
      <c r="C3340" s="3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 s="9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7" t="s">
        <v>3339</v>
      </c>
      <c r="C3341" s="3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 s="9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7" t="s">
        <v>3340</v>
      </c>
      <c r="C3342" s="3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 s="9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7" t="s">
        <v>3341</v>
      </c>
      <c r="C3343" s="3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 s="9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7" t="s">
        <v>3342</v>
      </c>
      <c r="C3344" s="3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 s="9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7" t="s">
        <v>3343</v>
      </c>
      <c r="C3345" s="3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 s="9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7" t="s">
        <v>3344</v>
      </c>
      <c r="C3346" s="3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 s="9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7" t="s">
        <v>3345</v>
      </c>
      <c r="C3347" s="3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 s="9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7" t="s">
        <v>3346</v>
      </c>
      <c r="C3348" s="3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 s="9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7" t="s">
        <v>3347</v>
      </c>
      <c r="C3349" s="3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 s="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7" t="s">
        <v>3266</v>
      </c>
      <c r="C3350" s="3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 s="9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7" t="s">
        <v>3348</v>
      </c>
      <c r="C3351" s="3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 s="9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7" t="s">
        <v>3349</v>
      </c>
      <c r="C3352" s="3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 s="9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7" t="s">
        <v>3350</v>
      </c>
      <c r="C3353" s="3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 s="9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7" t="s">
        <v>3351</v>
      </c>
      <c r="C3354" s="3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 s="9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7" t="s">
        <v>3352</v>
      </c>
      <c r="C3355" s="3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 s="9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7" t="s">
        <v>3353</v>
      </c>
      <c r="C3356" s="3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 s="9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7" t="s">
        <v>3354</v>
      </c>
      <c r="C3357" s="3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 s="9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7" t="s">
        <v>3355</v>
      </c>
      <c r="C3358" s="3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 s="9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7" t="s">
        <v>3356</v>
      </c>
      <c r="C3359" s="3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 s="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7" t="s">
        <v>3357</v>
      </c>
      <c r="C3360" s="3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 s="9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7" t="s">
        <v>3358</v>
      </c>
      <c r="C3361" s="3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 s="9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7" t="s">
        <v>3359</v>
      </c>
      <c r="C3362" s="3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 s="9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7" t="s">
        <v>3360</v>
      </c>
      <c r="C3363" s="3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 s="9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7" t="s">
        <v>3361</v>
      </c>
      <c r="C3364" s="3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 s="9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7" t="s">
        <v>3362</v>
      </c>
      <c r="C3365" s="3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 s="9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7" t="s">
        <v>3363</v>
      </c>
      <c r="C3366" s="3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 s="9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7" t="s">
        <v>3364</v>
      </c>
      <c r="C3367" s="3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 s="9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7" t="s">
        <v>3365</v>
      </c>
      <c r="C3368" s="3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 s="9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7" t="s">
        <v>3366</v>
      </c>
      <c r="C3369" s="3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 s="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7" t="s">
        <v>3367</v>
      </c>
      <c r="C3370" s="3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 s="9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7" t="s">
        <v>3368</v>
      </c>
      <c r="C3371" s="3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 s="9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7" t="s">
        <v>3369</v>
      </c>
      <c r="C3372" s="3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 s="9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7" t="s">
        <v>3370</v>
      </c>
      <c r="C3373" s="3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 s="9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7" t="s">
        <v>3371</v>
      </c>
      <c r="C3374" s="3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 s="9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7" t="s">
        <v>3372</v>
      </c>
      <c r="C3375" s="3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 s="9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7" t="s">
        <v>3373</v>
      </c>
      <c r="C3376" s="3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 s="9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7" t="s">
        <v>3374</v>
      </c>
      <c r="C3377" s="3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 s="9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7" t="s">
        <v>3375</v>
      </c>
      <c r="C3378" s="3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 s="9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7" t="s">
        <v>3376</v>
      </c>
      <c r="C3379" s="3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 s="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7" t="s">
        <v>3377</v>
      </c>
      <c r="C3380" s="3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 s="9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7" t="s">
        <v>3378</v>
      </c>
      <c r="C3381" s="3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 s="9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7" t="s">
        <v>3379</v>
      </c>
      <c r="C3382" s="3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 s="9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7" t="s">
        <v>3380</v>
      </c>
      <c r="C3383" s="3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 s="9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7" t="s">
        <v>3381</v>
      </c>
      <c r="C3384" s="3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 s="9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7" t="s">
        <v>3382</v>
      </c>
      <c r="C3385" s="3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 s="9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7" t="s">
        <v>3383</v>
      </c>
      <c r="C3386" s="3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 s="9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7" t="s">
        <v>3384</v>
      </c>
      <c r="C3387" s="3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 s="9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7" t="s">
        <v>3385</v>
      </c>
      <c r="C3388" s="3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 s="9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7" t="s">
        <v>3386</v>
      </c>
      <c r="C3389" s="3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 s="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7" t="s">
        <v>3387</v>
      </c>
      <c r="C3390" s="3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 s="9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7" t="s">
        <v>3388</v>
      </c>
      <c r="C3391" s="3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 s="9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7" t="s">
        <v>3389</v>
      </c>
      <c r="C3392" s="3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 s="9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7" t="s">
        <v>3390</v>
      </c>
      <c r="C3393" s="3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 s="9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7" t="s">
        <v>3391</v>
      </c>
      <c r="C3394" s="3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 s="9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7" t="s">
        <v>3392</v>
      </c>
      <c r="C3395" s="3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ROUND(E3395/D3395*100,0)</f>
        <v>106</v>
      </c>
      <c r="P3395" s="9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7" t="s">
        <v>3393</v>
      </c>
      <c r="C3396" s="3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 s="9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7" t="s">
        <v>3394</v>
      </c>
      <c r="C3397" s="3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 s="9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7" t="s">
        <v>3395</v>
      </c>
      <c r="C3398" s="3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 s="9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7" t="s">
        <v>3396</v>
      </c>
      <c r="C3399" s="3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 s="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7" t="s">
        <v>3397</v>
      </c>
      <c r="C3400" s="3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 s="9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7" t="s">
        <v>3398</v>
      </c>
      <c r="C3401" s="3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 s="9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7" t="s">
        <v>3399</v>
      </c>
      <c r="C3402" s="3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 s="9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7" t="s">
        <v>3400</v>
      </c>
      <c r="C3403" s="3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 s="9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7" t="s">
        <v>3401</v>
      </c>
      <c r="C3404" s="3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 s="9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7" t="s">
        <v>3402</v>
      </c>
      <c r="C3405" s="3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 s="9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7" t="s">
        <v>3403</v>
      </c>
      <c r="C3406" s="3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 s="9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7" t="s">
        <v>3404</v>
      </c>
      <c r="C3407" s="3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 s="9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7" t="s">
        <v>3405</v>
      </c>
      <c r="C3408" s="3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 s="9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7" t="s">
        <v>3406</v>
      </c>
      <c r="C3409" s="3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 s="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7" t="s">
        <v>3407</v>
      </c>
      <c r="C3410" s="3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 s="9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7" t="s">
        <v>3408</v>
      </c>
      <c r="C3411" s="3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 s="9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7" t="s">
        <v>3409</v>
      </c>
      <c r="C3412" s="3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 s="9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7" t="s">
        <v>3410</v>
      </c>
      <c r="C3413" s="3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 s="9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7" t="s">
        <v>3411</v>
      </c>
      <c r="C3414" s="3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 s="9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7" t="s">
        <v>3412</v>
      </c>
      <c r="C3415" s="3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 s="9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7" t="s">
        <v>3413</v>
      </c>
      <c r="C3416" s="3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 s="9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7" t="s">
        <v>3414</v>
      </c>
      <c r="C3417" s="3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 s="9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7" t="s">
        <v>3415</v>
      </c>
      <c r="C3418" s="3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 s="9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7" t="s">
        <v>3416</v>
      </c>
      <c r="C3419" s="3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 s="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7" t="s">
        <v>3417</v>
      </c>
      <c r="C3420" s="3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 s="9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7" t="s">
        <v>3418</v>
      </c>
      <c r="C3421" s="3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 s="9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7" t="s">
        <v>3419</v>
      </c>
      <c r="C3422" s="3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 s="9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7" t="s">
        <v>3420</v>
      </c>
      <c r="C3423" s="3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 s="9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7" t="s">
        <v>3421</v>
      </c>
      <c r="C3424" s="3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 s="9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7" t="s">
        <v>3422</v>
      </c>
      <c r="C3425" s="3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 s="9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7" t="s">
        <v>3423</v>
      </c>
      <c r="C3426" s="3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 s="9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7" t="s">
        <v>3424</v>
      </c>
      <c r="C3427" s="3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 s="9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7" t="s">
        <v>3425</v>
      </c>
      <c r="C3428" s="3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 s="9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7" t="s">
        <v>3426</v>
      </c>
      <c r="C3429" s="3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 s="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7" t="s">
        <v>3427</v>
      </c>
      <c r="C3430" s="3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 s="9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7" t="s">
        <v>3428</v>
      </c>
      <c r="C3431" s="3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 s="9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7" t="s">
        <v>3429</v>
      </c>
      <c r="C3432" s="3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 s="9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7" t="s">
        <v>3430</v>
      </c>
      <c r="C3433" s="3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 s="9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7" t="s">
        <v>3431</v>
      </c>
      <c r="C3434" s="3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 s="9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7" t="s">
        <v>3432</v>
      </c>
      <c r="C3435" s="3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 s="9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7" t="s">
        <v>3433</v>
      </c>
      <c r="C3436" s="3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 s="9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7" t="s">
        <v>3434</v>
      </c>
      <c r="C3437" s="3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 s="9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7" t="s">
        <v>3435</v>
      </c>
      <c r="C3438" s="3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 s="9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7" t="s">
        <v>3436</v>
      </c>
      <c r="C3439" s="3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 s="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7" t="s">
        <v>3437</v>
      </c>
      <c r="C3440" s="3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 s="9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7" t="s">
        <v>3438</v>
      </c>
      <c r="C3441" s="3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 s="9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7" t="s">
        <v>3439</v>
      </c>
      <c r="C3442" s="3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 s="9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7" t="s">
        <v>3440</v>
      </c>
      <c r="C3443" s="3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 s="9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7" t="s">
        <v>3441</v>
      </c>
      <c r="C3444" s="3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 s="9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7" t="s">
        <v>3442</v>
      </c>
      <c r="C3445" s="3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 s="9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7" t="s">
        <v>3443</v>
      </c>
      <c r="C3446" s="3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 s="9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7" t="s">
        <v>3444</v>
      </c>
      <c r="C3447" s="3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 s="9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7" t="s">
        <v>3445</v>
      </c>
      <c r="C3448" s="3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 s="9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7" t="s">
        <v>3446</v>
      </c>
      <c r="C3449" s="3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 s="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7" t="s">
        <v>3447</v>
      </c>
      <c r="C3450" s="3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 s="9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7" t="s">
        <v>3448</v>
      </c>
      <c r="C3451" s="3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 s="9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7" t="s">
        <v>3449</v>
      </c>
      <c r="C3452" s="3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 s="9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7" t="s">
        <v>3450</v>
      </c>
      <c r="C3453" s="3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 s="9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7" t="s">
        <v>3451</v>
      </c>
      <c r="C3454" s="3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 s="9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7" t="s">
        <v>3452</v>
      </c>
      <c r="C3455" s="3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 s="9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7" t="s">
        <v>3453</v>
      </c>
      <c r="C3456" s="3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 s="9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7" t="s">
        <v>3454</v>
      </c>
      <c r="C3457" s="3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 s="9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7" t="s">
        <v>3455</v>
      </c>
      <c r="C3458" s="3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 s="9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7" t="s">
        <v>3456</v>
      </c>
      <c r="C3459" s="3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ROUND(E3459/D3459*100,0)</f>
        <v>140</v>
      </c>
      <c r="P3459" s="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7" t="s">
        <v>3457</v>
      </c>
      <c r="C3460" s="3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 s="9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7" t="s">
        <v>3458</v>
      </c>
      <c r="C3461" s="3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 s="9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7" t="s">
        <v>3459</v>
      </c>
      <c r="C3462" s="3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 s="9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7" t="s">
        <v>3460</v>
      </c>
      <c r="C3463" s="3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 s="9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7" t="s">
        <v>3461</v>
      </c>
      <c r="C3464" s="3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 s="9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7" t="s">
        <v>3462</v>
      </c>
      <c r="C3465" s="3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 s="9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7" t="s">
        <v>3463</v>
      </c>
      <c r="C3466" s="3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 s="9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7" t="s">
        <v>3464</v>
      </c>
      <c r="C3467" s="3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 s="9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7" t="s">
        <v>3465</v>
      </c>
      <c r="C3468" s="3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 s="9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7" t="s">
        <v>3466</v>
      </c>
      <c r="C3469" s="3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 s="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7" t="s">
        <v>3467</v>
      </c>
      <c r="C3470" s="3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 s="9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7" t="s">
        <v>3468</v>
      </c>
      <c r="C3471" s="3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 s="9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7" t="s">
        <v>3469</v>
      </c>
      <c r="C3472" s="3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 s="9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7" t="s">
        <v>3470</v>
      </c>
      <c r="C3473" s="3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 s="9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7" t="s">
        <v>3471</v>
      </c>
      <c r="C3474" s="3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 s="9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7" t="s">
        <v>3472</v>
      </c>
      <c r="C3475" s="3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 s="9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7" t="s">
        <v>3473</v>
      </c>
      <c r="C3476" s="3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 s="9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7" t="s">
        <v>3474</v>
      </c>
      <c r="C3477" s="3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 s="9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7" t="s">
        <v>3475</v>
      </c>
      <c r="C3478" s="3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 s="9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7" t="s">
        <v>3476</v>
      </c>
      <c r="C3479" s="3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 s="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7" t="s">
        <v>3477</v>
      </c>
      <c r="C3480" s="3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 s="9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7" t="s">
        <v>3478</v>
      </c>
      <c r="C3481" s="3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 s="9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7" t="s">
        <v>3479</v>
      </c>
      <c r="C3482" s="3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 s="9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7" t="s">
        <v>3480</v>
      </c>
      <c r="C3483" s="3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 s="9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7" t="s">
        <v>3481</v>
      </c>
      <c r="C3484" s="3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 s="9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7" t="s">
        <v>3482</v>
      </c>
      <c r="C3485" s="3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 s="9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7" t="s">
        <v>3483</v>
      </c>
      <c r="C3486" s="3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 s="9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7" t="s">
        <v>3484</v>
      </c>
      <c r="C3487" s="3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 s="9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7" t="s">
        <v>3485</v>
      </c>
      <c r="C3488" s="3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 s="9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7" t="s">
        <v>3486</v>
      </c>
      <c r="C3489" s="3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 s="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7" t="s">
        <v>3487</v>
      </c>
      <c r="C3490" s="3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 s="9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7" t="s">
        <v>3488</v>
      </c>
      <c r="C3491" s="3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 s="9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7" t="s">
        <v>3489</v>
      </c>
      <c r="C3492" s="3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 s="9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7" t="s">
        <v>3490</v>
      </c>
      <c r="C3493" s="3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 s="9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7" t="s">
        <v>3491</v>
      </c>
      <c r="C3494" s="3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 s="9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7" t="s">
        <v>3492</v>
      </c>
      <c r="C3495" s="3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 s="9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7" t="s">
        <v>3493</v>
      </c>
      <c r="C3496" s="3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 s="9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7" t="s">
        <v>3494</v>
      </c>
      <c r="C3497" s="3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 s="9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7" t="s">
        <v>3495</v>
      </c>
      <c r="C3498" s="3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 s="9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7" t="s">
        <v>3496</v>
      </c>
      <c r="C3499" s="3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 s="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7" t="s">
        <v>3497</v>
      </c>
      <c r="C3500" s="3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 s="9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7" t="s">
        <v>3498</v>
      </c>
      <c r="C3501" s="3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 s="9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7" t="s">
        <v>3499</v>
      </c>
      <c r="C3502" s="3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 s="9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7" t="s">
        <v>3500</v>
      </c>
      <c r="C3503" s="3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 s="9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7" t="s">
        <v>3501</v>
      </c>
      <c r="C3504" s="3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 s="9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7" t="s">
        <v>3502</v>
      </c>
      <c r="C3505" s="3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 s="9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7" t="s">
        <v>3503</v>
      </c>
      <c r="C3506" s="3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 s="9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7" t="s">
        <v>3504</v>
      </c>
      <c r="C3507" s="3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 s="9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7" t="s">
        <v>3505</v>
      </c>
      <c r="C3508" s="3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 s="9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7" t="s">
        <v>3506</v>
      </c>
      <c r="C3509" s="3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 s="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7" t="s">
        <v>3507</v>
      </c>
      <c r="C3510" s="3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 s="9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7" t="s">
        <v>3508</v>
      </c>
      <c r="C3511" s="3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 s="9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7" t="s">
        <v>3509</v>
      </c>
      <c r="C3512" s="3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 s="9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7" t="s">
        <v>3510</v>
      </c>
      <c r="C3513" s="3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 s="9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7" t="s">
        <v>3511</v>
      </c>
      <c r="C3514" s="3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 s="9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7" t="s">
        <v>3512</v>
      </c>
      <c r="C3515" s="3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 s="9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7" t="s">
        <v>3513</v>
      </c>
      <c r="C3516" s="3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 s="9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7" t="s">
        <v>3514</v>
      </c>
      <c r="C3517" s="3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 s="9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7" t="s">
        <v>3515</v>
      </c>
      <c r="C3518" s="3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 s="9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7" t="s">
        <v>3516</v>
      </c>
      <c r="C3519" s="3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 s="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7" t="s">
        <v>3517</v>
      </c>
      <c r="C3520" s="3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 s="9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7" t="s">
        <v>3518</v>
      </c>
      <c r="C3521" s="3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 s="9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7" t="s">
        <v>3519</v>
      </c>
      <c r="C3522" s="3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 s="9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7" t="s">
        <v>3520</v>
      </c>
      <c r="C3523" s="3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ROUND(E3523/D3523*100,0)</f>
        <v>169</v>
      </c>
      <c r="P3523" s="9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7" t="s">
        <v>3521</v>
      </c>
      <c r="C3524" s="3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 s="9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7" t="s">
        <v>3522</v>
      </c>
      <c r="C3525" s="3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 s="9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7" t="s">
        <v>3523</v>
      </c>
      <c r="C3526" s="3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 s="9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7" t="s">
        <v>3524</v>
      </c>
      <c r="C3527" s="3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 s="9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7" t="s">
        <v>3525</v>
      </c>
      <c r="C3528" s="3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 s="9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7" t="s">
        <v>3526</v>
      </c>
      <c r="C3529" s="3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 s="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7" t="s">
        <v>3527</v>
      </c>
      <c r="C3530" s="3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 s="9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7" t="s">
        <v>3528</v>
      </c>
      <c r="C3531" s="3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 s="9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7" t="s">
        <v>3529</v>
      </c>
      <c r="C3532" s="3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 s="9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7" t="s">
        <v>3530</v>
      </c>
      <c r="C3533" s="3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 s="9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7" t="s">
        <v>3531</v>
      </c>
      <c r="C3534" s="3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 s="9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7" t="s">
        <v>3532</v>
      </c>
      <c r="C3535" s="3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 s="9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7" t="s">
        <v>3533</v>
      </c>
      <c r="C3536" s="3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 s="9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7" t="s">
        <v>3534</v>
      </c>
      <c r="C3537" s="3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 s="9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7" t="s">
        <v>3535</v>
      </c>
      <c r="C3538" s="3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 s="9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7" t="s">
        <v>3536</v>
      </c>
      <c r="C3539" s="3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 s="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7" t="s">
        <v>3537</v>
      </c>
      <c r="C3540" s="3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 s="9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7" t="s">
        <v>3538</v>
      </c>
      <c r="C3541" s="3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 s="9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7" t="s">
        <v>3539</v>
      </c>
      <c r="C3542" s="3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 s="9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7" t="s">
        <v>3540</v>
      </c>
      <c r="C3543" s="3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 s="9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7" t="s">
        <v>3541</v>
      </c>
      <c r="C3544" s="3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 s="9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7" t="s">
        <v>3542</v>
      </c>
      <c r="C3545" s="3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 s="9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7" t="s">
        <v>3543</v>
      </c>
      <c r="C3546" s="3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 s="9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7" t="s">
        <v>3544</v>
      </c>
      <c r="C3547" s="3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 s="9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7" t="s">
        <v>3545</v>
      </c>
      <c r="C3548" s="3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 s="9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7" t="s">
        <v>3546</v>
      </c>
      <c r="C3549" s="3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 s="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7" t="s">
        <v>3547</v>
      </c>
      <c r="C3550" s="3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 s="9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7" t="s">
        <v>3548</v>
      </c>
      <c r="C3551" s="3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 s="9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7" t="s">
        <v>3549</v>
      </c>
      <c r="C3552" s="3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 s="9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7" t="s">
        <v>3550</v>
      </c>
      <c r="C3553" s="3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 s="9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7" t="s">
        <v>3551</v>
      </c>
      <c r="C3554" s="3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 s="9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7" t="s">
        <v>3552</v>
      </c>
      <c r="C3555" s="3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 s="9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7" t="s">
        <v>3553</v>
      </c>
      <c r="C3556" s="3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 s="9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7" t="s">
        <v>3554</v>
      </c>
      <c r="C3557" s="3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 s="9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7" t="s">
        <v>3555</v>
      </c>
      <c r="C3558" s="3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 s="9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7" t="s">
        <v>3556</v>
      </c>
      <c r="C3559" s="3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 s="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7" t="s">
        <v>3557</v>
      </c>
      <c r="C3560" s="3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 s="9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7" t="s">
        <v>3558</v>
      </c>
      <c r="C3561" s="3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 s="9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7" t="s">
        <v>3559</v>
      </c>
      <c r="C3562" s="3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 s="9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7" t="s">
        <v>3560</v>
      </c>
      <c r="C3563" s="3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 s="9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7" t="s">
        <v>3561</v>
      </c>
      <c r="C3564" s="3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 s="9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7" t="s">
        <v>3562</v>
      </c>
      <c r="C3565" s="3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 s="9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7" t="s">
        <v>3563</v>
      </c>
      <c r="C3566" s="3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 s="9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7" t="s">
        <v>3564</v>
      </c>
      <c r="C3567" s="3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 s="9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7" t="s">
        <v>3565</v>
      </c>
      <c r="C3568" s="3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 s="9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7" t="s">
        <v>3566</v>
      </c>
      <c r="C3569" s="3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 s="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7" t="s">
        <v>3567</v>
      </c>
      <c r="C3570" s="3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 s="9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7" t="s">
        <v>3568</v>
      </c>
      <c r="C3571" s="3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 s="9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7" t="s">
        <v>3569</v>
      </c>
      <c r="C3572" s="3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 s="9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7" t="s">
        <v>3570</v>
      </c>
      <c r="C3573" s="3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 s="9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7" t="s">
        <v>3571</v>
      </c>
      <c r="C3574" s="3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 s="9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7" t="s">
        <v>3572</v>
      </c>
      <c r="C3575" s="3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 s="9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7" t="s">
        <v>3573</v>
      </c>
      <c r="C3576" s="3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 s="9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7" t="s">
        <v>3574</v>
      </c>
      <c r="C3577" s="3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 s="9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7" t="s">
        <v>3575</v>
      </c>
      <c r="C3578" s="3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 s="9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7" t="s">
        <v>3576</v>
      </c>
      <c r="C3579" s="3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 s="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7" t="s">
        <v>3577</v>
      </c>
      <c r="C3580" s="3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 s="9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7" t="s">
        <v>3578</v>
      </c>
      <c r="C3581" s="3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 s="9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7" t="s">
        <v>3579</v>
      </c>
      <c r="C3582" s="3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 s="9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7" t="s">
        <v>3580</v>
      </c>
      <c r="C3583" s="3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 s="9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7" t="s">
        <v>3581</v>
      </c>
      <c r="C3584" s="3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 s="9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7" t="s">
        <v>3582</v>
      </c>
      <c r="C3585" s="3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 s="9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7" t="s">
        <v>3583</v>
      </c>
      <c r="C3586" s="3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 s="9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7" t="s">
        <v>3584</v>
      </c>
      <c r="C3587" s="3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ROUND(E3587/D3587*100,0)</f>
        <v>119</v>
      </c>
      <c r="P3587" s="9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7" t="s">
        <v>3585</v>
      </c>
      <c r="C3588" s="3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 s="9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7" t="s">
        <v>3586</v>
      </c>
      <c r="C3589" s="3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 s="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7" t="s">
        <v>3587</v>
      </c>
      <c r="C3590" s="3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 s="9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7" t="s">
        <v>3588</v>
      </c>
      <c r="C3591" s="3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 s="9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7" t="s">
        <v>3589</v>
      </c>
      <c r="C3592" s="3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 s="9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7" t="s">
        <v>3590</v>
      </c>
      <c r="C3593" s="3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 s="9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7" t="s">
        <v>3591</v>
      </c>
      <c r="C3594" s="3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 s="9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7" t="s">
        <v>3592</v>
      </c>
      <c r="C3595" s="3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 s="9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7" t="s">
        <v>3593</v>
      </c>
      <c r="C3596" s="3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 s="9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7" t="s">
        <v>3594</v>
      </c>
      <c r="C3597" s="3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 s="9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7" t="s">
        <v>3595</v>
      </c>
      <c r="C3598" s="3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 s="9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7" t="s">
        <v>3596</v>
      </c>
      <c r="C3599" s="3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 s="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7" t="s">
        <v>3597</v>
      </c>
      <c r="C3600" s="3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 s="9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7" t="s">
        <v>3598</v>
      </c>
      <c r="C3601" s="3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 s="9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7" t="s">
        <v>3599</v>
      </c>
      <c r="C3602" s="3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 s="9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7" t="s">
        <v>3600</v>
      </c>
      <c r="C3603" s="3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 s="9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7" t="s">
        <v>3601</v>
      </c>
      <c r="C3604" s="3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 s="9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7" t="s">
        <v>3602</v>
      </c>
      <c r="C3605" s="3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 s="9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7" t="s">
        <v>3603</v>
      </c>
      <c r="C3606" s="3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 s="9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7" t="s">
        <v>3604</v>
      </c>
      <c r="C3607" s="3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 s="9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7" t="s">
        <v>3605</v>
      </c>
      <c r="C3608" s="3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 s="9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7" t="s">
        <v>3606</v>
      </c>
      <c r="C3609" s="3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 s="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7" t="s">
        <v>3607</v>
      </c>
      <c r="C3610" s="3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 s="9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7" t="s">
        <v>3608</v>
      </c>
      <c r="C3611" s="3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 s="9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7" t="s">
        <v>3609</v>
      </c>
      <c r="C3612" s="3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 s="9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7" t="s">
        <v>3610</v>
      </c>
      <c r="C3613" s="3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 s="9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7" t="s">
        <v>3611</v>
      </c>
      <c r="C3614" s="3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 s="9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7" t="s">
        <v>3612</v>
      </c>
      <c r="C3615" s="3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 s="9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7" t="s">
        <v>3439</v>
      </c>
      <c r="C3616" s="3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 s="9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7" t="s">
        <v>3613</v>
      </c>
      <c r="C3617" s="3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 s="9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7" t="s">
        <v>3614</v>
      </c>
      <c r="C3618" s="3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 s="9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7" t="s">
        <v>3615</v>
      </c>
      <c r="C3619" s="3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 s="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7" t="s">
        <v>3616</v>
      </c>
      <c r="C3620" s="3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 s="9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7" t="s">
        <v>3617</v>
      </c>
      <c r="C3621" s="3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 s="9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7" t="s">
        <v>3618</v>
      </c>
      <c r="C3622" s="3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 s="9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7" t="s">
        <v>3619</v>
      </c>
      <c r="C3623" s="3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 s="9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7" t="s">
        <v>3620</v>
      </c>
      <c r="C3624" s="3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 s="9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7" t="s">
        <v>3621</v>
      </c>
      <c r="C3625" s="3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 s="9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7" t="s">
        <v>3622</v>
      </c>
      <c r="C3626" s="3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 s="9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7" t="s">
        <v>3623</v>
      </c>
      <c r="C3627" s="3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 s="9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7" t="s">
        <v>3624</v>
      </c>
      <c r="C3628" s="3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 s="9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7" t="s">
        <v>3625</v>
      </c>
      <c r="C3629" s="3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 s="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7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 s="9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7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 s="9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hidden="1" x14ac:dyDescent="0.3">
      <c r="A3632">
        <v>3630</v>
      </c>
      <c r="B3632" s="7" t="s">
        <v>3628</v>
      </c>
      <c r="C3632" s="3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 s="9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7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 s="9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hidden="1" x14ac:dyDescent="0.3">
      <c r="A3634">
        <v>3632</v>
      </c>
      <c r="B3634" s="7" t="s">
        <v>3630</v>
      </c>
      <c r="C3634" s="3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 s="9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7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 s="9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7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 s="9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7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 s="9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7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 s="9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7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 s="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7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 s="9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7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 s="9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7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 s="9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7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 s="9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7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 s="9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7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 s="9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7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 s="9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7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 s="9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7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 s="9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hidden="1" x14ac:dyDescent="0.3">
      <c r="A3649">
        <v>3647</v>
      </c>
      <c r="B3649" s="7" t="s">
        <v>3645</v>
      </c>
      <c r="C3649" s="3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 s="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7" t="s">
        <v>3646</v>
      </c>
      <c r="C3650" s="3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 s="9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7" t="s">
        <v>3647</v>
      </c>
      <c r="C3651" s="3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ROUND(E3651/D3651*100,0)</f>
        <v>104</v>
      </c>
      <c r="P3651" s="9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7" t="s">
        <v>3648</v>
      </c>
      <c r="C3652" s="3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 s="9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7" t="s">
        <v>3649</v>
      </c>
      <c r="C3653" s="3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 s="9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7" t="s">
        <v>2867</v>
      </c>
      <c r="C3654" s="3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 s="9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7" t="s">
        <v>3650</v>
      </c>
      <c r="C3655" s="3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 s="9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7" t="s">
        <v>3651</v>
      </c>
      <c r="C3656" s="3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 s="9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7" t="s">
        <v>3652</v>
      </c>
      <c r="C3657" s="3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 s="9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7" t="s">
        <v>3653</v>
      </c>
      <c r="C3658" s="3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 s="9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7" t="s">
        <v>3654</v>
      </c>
      <c r="C3659" s="3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 s="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7" t="s">
        <v>3655</v>
      </c>
      <c r="C3660" s="3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 s="9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7" t="s">
        <v>3656</v>
      </c>
      <c r="C3661" s="3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 s="9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7" t="s">
        <v>3657</v>
      </c>
      <c r="C3662" s="3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 s="9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7" t="s">
        <v>3658</v>
      </c>
      <c r="C3663" s="3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 s="9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7" t="s">
        <v>3659</v>
      </c>
      <c r="C3664" s="3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 s="9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7" t="s">
        <v>3660</v>
      </c>
      <c r="C3665" s="3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 s="9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7" t="s">
        <v>3661</v>
      </c>
      <c r="C3666" s="3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 s="9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7" t="s">
        <v>3662</v>
      </c>
      <c r="C3667" s="3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 s="9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7" t="s">
        <v>3663</v>
      </c>
      <c r="C3668" s="3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 s="9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7" t="s">
        <v>3664</v>
      </c>
      <c r="C3669" s="3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 s="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7" t="s">
        <v>3665</v>
      </c>
      <c r="C3670" s="3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 s="9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7" t="s">
        <v>3666</v>
      </c>
      <c r="C3671" s="3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 s="9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7" t="s">
        <v>3667</v>
      </c>
      <c r="C3672" s="3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 s="9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7" t="s">
        <v>3668</v>
      </c>
      <c r="C3673" s="3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 s="9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7" t="s">
        <v>3669</v>
      </c>
      <c r="C3674" s="3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 s="9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7" t="s">
        <v>3670</v>
      </c>
      <c r="C3675" s="3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 s="9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7" t="s">
        <v>3671</v>
      </c>
      <c r="C3676" s="3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 s="9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7" t="s">
        <v>3672</v>
      </c>
      <c r="C3677" s="3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 s="9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7" t="s">
        <v>3673</v>
      </c>
      <c r="C3678" s="3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 s="9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7" t="s">
        <v>3674</v>
      </c>
      <c r="C3679" s="3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 s="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7" t="s">
        <v>3675</v>
      </c>
      <c r="C3680" s="3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 s="9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7" t="s">
        <v>3676</v>
      </c>
      <c r="C3681" s="3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 s="9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7" t="s">
        <v>3677</v>
      </c>
      <c r="C3682" s="3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 s="9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7" t="s">
        <v>3678</v>
      </c>
      <c r="C3683" s="3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 s="9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7" t="s">
        <v>3679</v>
      </c>
      <c r="C3684" s="3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 s="9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7" t="s">
        <v>3680</v>
      </c>
      <c r="C3685" s="3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 s="9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7" t="s">
        <v>3681</v>
      </c>
      <c r="C3686" s="3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 s="9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7" t="s">
        <v>3682</v>
      </c>
      <c r="C3687" s="3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 s="9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7" t="s">
        <v>3683</v>
      </c>
      <c r="C3688" s="3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 s="9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7" t="s">
        <v>3684</v>
      </c>
      <c r="C3689" s="3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 s="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7" t="s">
        <v>3685</v>
      </c>
      <c r="C3690" s="3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 s="9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7" t="s">
        <v>3686</v>
      </c>
      <c r="C3691" s="3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 s="9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7" t="s">
        <v>3687</v>
      </c>
      <c r="C3692" s="3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 s="9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7" t="s">
        <v>3688</v>
      </c>
      <c r="C3693" s="3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 s="9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7" t="s">
        <v>3689</v>
      </c>
      <c r="C3694" s="3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 s="9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7" t="s">
        <v>3690</v>
      </c>
      <c r="C3695" s="3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 s="9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7" t="s">
        <v>3691</v>
      </c>
      <c r="C3696" s="3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 s="9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7" t="s">
        <v>3692</v>
      </c>
      <c r="C3697" s="3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 s="9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7" t="s">
        <v>3693</v>
      </c>
      <c r="C3698" s="3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 s="9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7" t="s">
        <v>3694</v>
      </c>
      <c r="C3699" s="3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 s="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7" t="s">
        <v>3695</v>
      </c>
      <c r="C3700" s="3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 s="9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7" t="s">
        <v>3696</v>
      </c>
      <c r="C3701" s="3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 s="9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7" t="s">
        <v>3697</v>
      </c>
      <c r="C3702" s="3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 s="9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7" t="s">
        <v>3698</v>
      </c>
      <c r="C3703" s="3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 s="9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7" t="s">
        <v>3699</v>
      </c>
      <c r="C3704" s="3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 s="9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7" t="s">
        <v>3700</v>
      </c>
      <c r="C3705" s="3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 s="9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7" t="s">
        <v>3701</v>
      </c>
      <c r="C3706" s="3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 s="9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7" t="s">
        <v>3702</v>
      </c>
      <c r="C3707" s="3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 s="9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7" t="s">
        <v>3703</v>
      </c>
      <c r="C3708" s="3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 s="9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7" t="s">
        <v>3704</v>
      </c>
      <c r="C3709" s="3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 s="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7" t="s">
        <v>3705</v>
      </c>
      <c r="C3710" s="3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 s="9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7" t="s">
        <v>3706</v>
      </c>
      <c r="C3711" s="3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 s="9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7" t="s">
        <v>3707</v>
      </c>
      <c r="C3712" s="3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 s="9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7" t="s">
        <v>3708</v>
      </c>
      <c r="C3713" s="3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 s="9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7" t="s">
        <v>3709</v>
      </c>
      <c r="C3714" s="3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 s="9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7" t="s">
        <v>3710</v>
      </c>
      <c r="C3715" s="3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ROUND(E3715/D3715*100,0)</f>
        <v>102</v>
      </c>
      <c r="P3715" s="9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7" t="s">
        <v>3711</v>
      </c>
      <c r="C3716" s="3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 s="9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7" t="s">
        <v>3712</v>
      </c>
      <c r="C3717" s="3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 s="9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7" t="s">
        <v>3713</v>
      </c>
      <c r="C3718" s="3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 s="9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7" t="s">
        <v>3714</v>
      </c>
      <c r="C3719" s="3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 s="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7" t="s">
        <v>3715</v>
      </c>
      <c r="C3720" s="3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 s="9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7" t="s">
        <v>3716</v>
      </c>
      <c r="C3721" s="3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 s="9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7" t="s">
        <v>3717</v>
      </c>
      <c r="C3722" s="3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 s="9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7" t="s">
        <v>3718</v>
      </c>
      <c r="C3723" s="3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 s="9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7" t="s">
        <v>3719</v>
      </c>
      <c r="C3724" s="3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 s="9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7" t="s">
        <v>3720</v>
      </c>
      <c r="C3725" s="3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 s="9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7" t="s">
        <v>3721</v>
      </c>
      <c r="C3726" s="3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 s="9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7" t="s">
        <v>3722</v>
      </c>
      <c r="C3727" s="3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 s="9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7" t="s">
        <v>3723</v>
      </c>
      <c r="C3728" s="3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 s="9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7" t="s">
        <v>3724</v>
      </c>
      <c r="C3729" s="3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 s="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7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 s="9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7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 s="9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7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 s="9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7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 s="9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7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 s="9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7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 s="9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7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 s="9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7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 s="9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7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 s="9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7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 s="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7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 s="9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7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 s="9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7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 s="9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7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 s="9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7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 s="9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7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 s="9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7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 s="9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7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 s="9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7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 s="9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7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 s="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7" t="s">
        <v>3745</v>
      </c>
      <c r="C3750" s="3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 s="9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7" t="s">
        <v>3746</v>
      </c>
      <c r="C3751" s="3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 s="9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7" t="s">
        <v>3747</v>
      </c>
      <c r="C3752" s="3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 s="9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7" t="s">
        <v>3748</v>
      </c>
      <c r="C3753" s="3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 s="9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hidden="1" x14ac:dyDescent="0.3">
      <c r="A3754">
        <v>3752</v>
      </c>
      <c r="B3754" s="7" t="s">
        <v>3749</v>
      </c>
      <c r="C3754" s="3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 s="9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7" t="s">
        <v>3750</v>
      </c>
      <c r="C3755" s="3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 s="9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7" t="s">
        <v>3751</v>
      </c>
      <c r="C3756" s="3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 s="9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hidden="1" x14ac:dyDescent="0.3">
      <c r="A3757">
        <v>3755</v>
      </c>
      <c r="B3757" s="7" t="s">
        <v>3752</v>
      </c>
      <c r="C3757" s="3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 s="9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7" t="s">
        <v>3753</v>
      </c>
      <c r="C3758" s="3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 s="9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7" t="s">
        <v>3754</v>
      </c>
      <c r="C3759" s="3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 s="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7" t="s">
        <v>3755</v>
      </c>
      <c r="C3760" s="3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 s="9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7" t="s">
        <v>3756</v>
      </c>
      <c r="C3761" s="3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 s="9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7" t="s">
        <v>3757</v>
      </c>
      <c r="C3762" s="3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 s="9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.6" hidden="1" x14ac:dyDescent="0.3">
      <c r="A3763">
        <v>3761</v>
      </c>
      <c r="B3763" s="7" t="s">
        <v>3758</v>
      </c>
      <c r="C3763" s="3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 s="9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hidden="1" x14ac:dyDescent="0.3">
      <c r="A3764">
        <v>3762</v>
      </c>
      <c r="B3764" s="7" t="s">
        <v>3759</v>
      </c>
      <c r="C3764" s="3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 s="9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7" t="s">
        <v>3760</v>
      </c>
      <c r="C3765" s="3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 s="9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7" t="s">
        <v>3761</v>
      </c>
      <c r="C3766" s="3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 s="9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7" t="s">
        <v>3762</v>
      </c>
      <c r="C3767" s="3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 s="9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7" t="s">
        <v>3763</v>
      </c>
      <c r="C3768" s="3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 s="9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7" t="s">
        <v>3764</v>
      </c>
      <c r="C3769" s="3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 s="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7" t="s">
        <v>3765</v>
      </c>
      <c r="C3770" s="3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 s="9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7" t="s">
        <v>3766</v>
      </c>
      <c r="C3771" s="3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 s="9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hidden="1" x14ac:dyDescent="0.3">
      <c r="A3772">
        <v>3770</v>
      </c>
      <c r="B3772" s="7" t="s">
        <v>3767</v>
      </c>
      <c r="C3772" s="3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 s="9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7" t="s">
        <v>3768</v>
      </c>
      <c r="C3773" s="3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 s="9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7" t="s">
        <v>3769</v>
      </c>
      <c r="C3774" s="3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 s="9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7" t="s">
        <v>3770</v>
      </c>
      <c r="C3775" s="3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 s="9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7" t="s">
        <v>3771</v>
      </c>
      <c r="C3776" s="3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 s="9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7" t="s">
        <v>3772</v>
      </c>
      <c r="C3777" s="3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 s="9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7" t="s">
        <v>3773</v>
      </c>
      <c r="C3778" s="3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 s="9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7" t="s">
        <v>3774</v>
      </c>
      <c r="C3779" s="3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ROUND(E3779/D3779*100,0)</f>
        <v>143</v>
      </c>
      <c r="P3779" s="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7" t="s">
        <v>3775</v>
      </c>
      <c r="C3780" s="3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 s="9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7" t="s">
        <v>3776</v>
      </c>
      <c r="C3781" s="3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 s="9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7" t="s">
        <v>3777</v>
      </c>
      <c r="C3782" s="3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 s="9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7" t="s">
        <v>3778</v>
      </c>
      <c r="C3783" s="3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 s="9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hidden="1" x14ac:dyDescent="0.3">
      <c r="A3784">
        <v>3782</v>
      </c>
      <c r="B3784" s="7" t="s">
        <v>3779</v>
      </c>
      <c r="C3784" s="3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 s="9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7" t="s">
        <v>3780</v>
      </c>
      <c r="C3785" s="3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 s="9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7" t="s">
        <v>3781</v>
      </c>
      <c r="C3786" s="3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 s="9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hidden="1" x14ac:dyDescent="0.3">
      <c r="A3787">
        <v>3785</v>
      </c>
      <c r="B3787" s="7" t="s">
        <v>3782</v>
      </c>
      <c r="C3787" s="3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 s="9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7" t="s">
        <v>3783</v>
      </c>
      <c r="C3788" s="3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 s="9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7" t="s">
        <v>3784</v>
      </c>
      <c r="C3789" s="3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 s="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7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 s="9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hidden="1" x14ac:dyDescent="0.3">
      <c r="A3791">
        <v>3789</v>
      </c>
      <c r="B3791" s="7" t="s">
        <v>3786</v>
      </c>
      <c r="C3791" s="3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 s="9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7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 s="9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7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 s="9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7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 s="9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7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 s="9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hidden="1" x14ac:dyDescent="0.3">
      <c r="A3796">
        <v>3794</v>
      </c>
      <c r="B3796" s="7" t="s">
        <v>3791</v>
      </c>
      <c r="C3796" s="3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 s="9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hidden="1" x14ac:dyDescent="0.3">
      <c r="A3797">
        <v>3795</v>
      </c>
      <c r="B3797" s="7" t="s">
        <v>3792</v>
      </c>
      <c r="C3797" s="3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 s="9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7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 s="9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7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 s="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7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 s="9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7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 s="9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7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 s="9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7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 s="9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7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 s="9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7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 s="9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7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 s="9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7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 s="9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7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 s="9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7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 s="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7" t="s">
        <v>3805</v>
      </c>
      <c r="C3810" s="3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 s="9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7" t="s">
        <v>3806</v>
      </c>
      <c r="C3811" s="3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 s="9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7" t="s">
        <v>3807</v>
      </c>
      <c r="C3812" s="3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 s="9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7" t="s">
        <v>3808</v>
      </c>
      <c r="C3813" s="3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 s="9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7" t="s">
        <v>3809</v>
      </c>
      <c r="C3814" s="3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 s="9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7" t="s">
        <v>3810</v>
      </c>
      <c r="C3815" s="3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 s="9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7" t="s">
        <v>3811</v>
      </c>
      <c r="C3816" s="3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 s="9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7" t="s">
        <v>3812</v>
      </c>
      <c r="C3817" s="3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 s="9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7" t="s">
        <v>3813</v>
      </c>
      <c r="C3818" s="3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 s="9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7" t="s">
        <v>3814</v>
      </c>
      <c r="C3819" s="3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 s="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7" t="s">
        <v>3815</v>
      </c>
      <c r="C3820" s="3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 s="9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7" t="s">
        <v>3816</v>
      </c>
      <c r="C3821" s="3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 s="9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7" t="s">
        <v>3817</v>
      </c>
      <c r="C3822" s="3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 s="9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7" t="s">
        <v>3818</v>
      </c>
      <c r="C3823" s="3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 s="9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7" t="s">
        <v>3819</v>
      </c>
      <c r="C3824" s="3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 s="9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7" t="s">
        <v>3820</v>
      </c>
      <c r="C3825" s="3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 s="9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7" t="s">
        <v>3821</v>
      </c>
      <c r="C3826" s="3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 s="9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7" t="s">
        <v>3822</v>
      </c>
      <c r="C3827" s="3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 s="9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7" t="s">
        <v>3823</v>
      </c>
      <c r="C3828" s="3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 s="9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7" t="s">
        <v>3824</v>
      </c>
      <c r="C3829" s="3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 s="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7" t="s">
        <v>3825</v>
      </c>
      <c r="C3830" s="3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 s="9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7" t="s">
        <v>3826</v>
      </c>
      <c r="C3831" s="3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 s="9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7" t="s">
        <v>3827</v>
      </c>
      <c r="C3832" s="3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 s="9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7" t="s">
        <v>3828</v>
      </c>
      <c r="C3833" s="3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 s="9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7" t="s">
        <v>3829</v>
      </c>
      <c r="C3834" s="3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 s="9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7" t="s">
        <v>3830</v>
      </c>
      <c r="C3835" s="3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 s="9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7" t="s">
        <v>3831</v>
      </c>
      <c r="C3836" s="3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 s="9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7" t="s">
        <v>3832</v>
      </c>
      <c r="C3837" s="3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 s="9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7" t="s">
        <v>3833</v>
      </c>
      <c r="C3838" s="3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 s="9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7" t="s">
        <v>3834</v>
      </c>
      <c r="C3839" s="3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 s="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7" t="s">
        <v>3835</v>
      </c>
      <c r="C3840" s="3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 s="9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7" t="s">
        <v>3836</v>
      </c>
      <c r="C3841" s="3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 s="9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7" t="s">
        <v>3837</v>
      </c>
      <c r="C3842" s="3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 s="9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7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ROUND(E3843/D3843*100,0)</f>
        <v>9</v>
      </c>
      <c r="P3843" s="9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7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 s="9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7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 s="9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7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 s="9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7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 s="9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7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 s="9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7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 s="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7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 s="9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7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 s="9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7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 s="9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7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 s="9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7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 s="9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7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 s="9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7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 s="9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7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 s="9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7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 s="9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7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 s="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7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 s="9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7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 s="9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7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 s="9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7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 s="9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7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 s="9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7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 s="9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7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 s="9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7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 s="9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7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 s="9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7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 s="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idden="1" x14ac:dyDescent="0.3">
      <c r="A3870">
        <v>3868</v>
      </c>
      <c r="B3870" s="7" t="s">
        <v>3865</v>
      </c>
      <c r="C3870" s="3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 s="9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7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 s="9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7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 s="9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7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 s="9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7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 s="9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7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 s="9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7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 s="9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7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 s="9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7.6" hidden="1" x14ac:dyDescent="0.3">
      <c r="A3878">
        <v>3876</v>
      </c>
      <c r="B3878" s="7" t="s">
        <v>3873</v>
      </c>
      <c r="C3878" s="3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 s="9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7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 s="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7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 s="9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hidden="1" x14ac:dyDescent="0.3">
      <c r="A3881">
        <v>3879</v>
      </c>
      <c r="B3881" s="7" t="s">
        <v>3876</v>
      </c>
      <c r="C3881" s="3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 s="9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hidden="1" x14ac:dyDescent="0.3">
      <c r="A3882">
        <v>3880</v>
      </c>
      <c r="B3882" s="7" t="s">
        <v>3877</v>
      </c>
      <c r="C3882" s="3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 s="9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7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 s="9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7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 s="9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hidden="1" x14ac:dyDescent="0.3">
      <c r="A3885">
        <v>3883</v>
      </c>
      <c r="B3885" s="7" t="s">
        <v>3880</v>
      </c>
      <c r="C3885" s="3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 s="9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7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 s="9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7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 s="9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7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 s="9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7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 s="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7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 s="9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7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 s="9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7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 s="9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7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 s="9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7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 s="9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7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 s="9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7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 s="9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7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 s="9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7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 s="9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7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 s="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7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 s="9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7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 s="9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7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 s="9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7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 s="9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7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 s="9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7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 s="9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7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 s="9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7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ROUND(E3907/D3907*100,0)</f>
        <v>12</v>
      </c>
      <c r="P3907" s="9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7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 s="9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7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 s="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7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 s="9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7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 s="9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7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 s="9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7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 s="9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7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 s="9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7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 s="9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7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 s="9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7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 s="9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7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 s="9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7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 s="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7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 s="9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7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 s="9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7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 s="9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7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 s="9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7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 s="9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7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 s="9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7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 s="9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7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 s="9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7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 s="9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7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 s="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7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 s="9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7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 s="9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7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 s="9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7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 s="9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7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 s="9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7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 s="9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7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 s="9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7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 s="9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7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 s="9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7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 s="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7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 s="9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7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 s="9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7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 s="9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7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 s="9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7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 s="9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7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 s="9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7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 s="9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7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 s="9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7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 s="9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7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 s="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7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 s="9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7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 s="9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7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 s="9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7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 s="9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7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 s="9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7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 s="9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7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 s="9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7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 s="9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7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 s="9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7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 s="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7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 s="9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7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 s="9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7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 s="9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7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 s="9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7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 s="9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7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 s="9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7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 s="9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7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 s="9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7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 s="9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7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 s="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7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 s="9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7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ROUND(E3971/D3971*100,0)</f>
        <v>7</v>
      </c>
      <c r="P3971" s="9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7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 s="9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7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 s="9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7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 s="9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7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 s="9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7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 s="9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7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 s="9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7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 s="9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7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 s="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7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 s="9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7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 s="9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7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 s="9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7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 s="9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7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 s="9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7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 s="9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7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 s="9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7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 s="9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7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 s="9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7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 s="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7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 s="9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7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 s="9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7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 s="9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7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 s="9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7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 s="9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7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 s="9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7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 s="9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7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 s="9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7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 s="9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7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 s="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7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 s="9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7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 s="9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7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 s="9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7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 s="9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7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 s="9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7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 s="9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7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 s="9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7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 s="9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7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 s="9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7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 s="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7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 s="9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7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 s="9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7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 s="9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7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 s="9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7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 s="9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7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 s="9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7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 s="9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7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 s="9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7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 s="9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7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 s="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7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 s="9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7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 s="9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7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 s="9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7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 s="9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7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 s="9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7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 s="9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7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 s="9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7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 s="9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7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 s="9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7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 s="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7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 s="9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7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 s="9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7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 s="9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7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 s="9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7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 s="9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7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ROUND(E4035/D4035*100,0)</f>
        <v>26</v>
      </c>
      <c r="P4035" s="9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7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 s="9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7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 s="9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7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 s="9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7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 s="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7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 s="9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7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 s="9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7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 s="9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7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 s="9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7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 s="9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7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 s="9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7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 s="9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7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 s="9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7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 s="9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7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 s="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7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 s="9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7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 s="9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7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 s="9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7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 s="9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7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 s="9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7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 s="9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7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 s="9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7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 s="9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7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 s="9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7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 s="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7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 s="9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7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 s="9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7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 s="9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7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 s="9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7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 s="9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7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 s="9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7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 s="9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7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 s="9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7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 s="9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7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 s="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7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 s="9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7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 s="9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7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 s="9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7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 s="9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7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 s="9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7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 s="9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7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 s="9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7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 s="9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7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 s="9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7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 s="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7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 s="9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7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 s="9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7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 s="9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7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 s="9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7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 s="9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7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 s="9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7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 s="9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7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 s="9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7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 s="9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7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 s="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7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 s="9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7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 s="9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7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 s="9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7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 s="9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7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 s="9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7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 s="9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7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 s="9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7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 s="9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7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 s="9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7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7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 s="9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7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 s="9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7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 s="9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7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 s="9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7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 s="9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7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 s="9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7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 s="9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7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 s="9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7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 s="9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7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 s="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7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 s="9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7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 s="9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7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 s="9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7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 s="9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7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 s="9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7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 s="9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13">
      <filters>
        <filter val="food/food trucks"/>
        <filter val="technology/makerspace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8696B"/>
        <color theme="8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7F03-E2F1-4644-ABA2-67BD8046A4DC}">
  <dimension ref="A1:F6"/>
  <sheetViews>
    <sheetView workbookViewId="0">
      <selection activeCell="B31" sqref="B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2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AA9D-02EB-46C3-8F58-464B304F4CBE}">
  <dimension ref="A1:J7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10" x14ac:dyDescent="0.3">
      <c r="A1" s="11" t="s">
        <v>8222</v>
      </c>
      <c r="B1" t="s">
        <v>8224</v>
      </c>
    </row>
    <row r="2" spans="1:10" x14ac:dyDescent="0.3">
      <c r="A2" s="11" t="s">
        <v>8358</v>
      </c>
      <c r="B2" t="s">
        <v>8364</v>
      </c>
    </row>
    <row r="4" spans="1:10" x14ac:dyDescent="0.3">
      <c r="A4" s="11" t="s">
        <v>8363</v>
      </c>
      <c r="B4" s="11" t="s">
        <v>8362</v>
      </c>
    </row>
    <row r="5" spans="1:10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  <c r="J5" t="s">
        <v>8365</v>
      </c>
    </row>
    <row r="6" spans="1:10" x14ac:dyDescent="0.3">
      <c r="A6" s="12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10" x14ac:dyDescent="0.3">
      <c r="A7" s="12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2B61-24AF-4924-9E66-256CA625043C}">
  <dimension ref="A1:E18"/>
  <sheetViews>
    <sheetView workbookViewId="0">
      <selection activeCell="K9" sqref="K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8380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8374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">
      <c r="A7" s="14" t="s">
        <v>8375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3">
      <c r="A8" s="14" t="s">
        <v>8376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3">
      <c r="A9" s="14" t="s">
        <v>8377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">
      <c r="A10" s="14" t="s">
        <v>8368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">
      <c r="A11" s="14" t="s">
        <v>8378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3">
      <c r="A12" s="14" t="s">
        <v>8369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3">
      <c r="A13" s="14" t="s">
        <v>8370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">
      <c r="A14" s="14" t="s">
        <v>8371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3">
      <c r="A15" s="14" t="s">
        <v>8372</v>
      </c>
      <c r="B15" s="9"/>
      <c r="C15" s="9">
        <v>50</v>
      </c>
      <c r="D15" s="9">
        <v>65</v>
      </c>
      <c r="E15" s="9">
        <v>115</v>
      </c>
    </row>
    <row r="16" spans="1:5" x14ac:dyDescent="0.3">
      <c r="A16" s="14" t="s">
        <v>8373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3">
      <c r="A17" s="14" t="s">
        <v>8379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3">
      <c r="A18" s="14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A37B3-7951-4F44-AD80-71CD13734BE3}">
  <dimension ref="A1:F6"/>
  <sheetViews>
    <sheetView zoomScale="80" zoomScaleNormal="80" workbookViewId="0">
      <selection activeCell="D1" sqref="D1"/>
    </sheetView>
  </sheetViews>
  <sheetFormatPr defaultColWidth="8.77734375" defaultRowHeight="14.4" x14ac:dyDescent="0.3"/>
  <cols>
    <col min="1" max="1" width="38.44140625" style="7" customWidth="1"/>
    <col min="2" max="2" width="82.6640625" style="3" customWidth="1"/>
    <col min="3" max="3" width="22.77734375" customWidth="1"/>
    <col min="4" max="4" width="18.5546875" customWidth="1"/>
    <col min="5" max="5" width="17" customWidth="1"/>
    <col min="6" max="6" width="13.33203125" customWidth="1"/>
  </cols>
  <sheetData>
    <row r="1" spans="1:6" s="3" customFormat="1" x14ac:dyDescent="0.3">
      <c r="A1" s="6" t="s">
        <v>1</v>
      </c>
      <c r="B1" s="2" t="s">
        <v>4110</v>
      </c>
      <c r="C1" s="2" t="s">
        <v>8381</v>
      </c>
      <c r="D1" s="20" t="s">
        <v>8384</v>
      </c>
      <c r="E1" s="20" t="s">
        <v>8382</v>
      </c>
      <c r="F1" s="20" t="s">
        <v>8383</v>
      </c>
    </row>
    <row r="2" spans="1:6" ht="28.8" x14ac:dyDescent="0.3">
      <c r="A2" s="7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VLOOKUP(A2,Kickstarter!B:F,4,FALSE)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28.8" x14ac:dyDescent="0.3">
      <c r="A3" s="7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VLOOKUP(A3,Kickstarter!B:F,4,FALSE)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28.8" x14ac:dyDescent="0.3">
      <c r="A4" s="7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VLOOKUP(A4,Kickstarter!B:F,4,FALSE)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28.8" x14ac:dyDescent="0.3">
      <c r="A5" s="7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VLOOKUP(A5,Kickstarter!B:F,4,FALSE)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8.8" x14ac:dyDescent="0.3">
      <c r="A6" s="7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VLOOKUP(A6,Kickstarter!B:F,4,FALSE)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B179-636E-485C-92AB-0F2CE5FDA7ED}">
  <dimension ref="B4:C13"/>
  <sheetViews>
    <sheetView workbookViewId="0">
      <selection activeCell="E12" sqref="E12"/>
    </sheetView>
  </sheetViews>
  <sheetFormatPr defaultRowHeight="14.4" x14ac:dyDescent="0.3"/>
  <sheetData>
    <row r="4" spans="2:3" x14ac:dyDescent="0.3">
      <c r="B4">
        <v>38</v>
      </c>
    </row>
    <row r="5" spans="2:3" x14ac:dyDescent="0.3">
      <c r="B5">
        <v>45</v>
      </c>
    </row>
    <row r="6" spans="2:3" x14ac:dyDescent="0.3">
      <c r="B6">
        <v>47</v>
      </c>
    </row>
    <row r="7" spans="2:3" x14ac:dyDescent="0.3">
      <c r="B7">
        <v>48</v>
      </c>
    </row>
    <row r="8" spans="2:3" x14ac:dyDescent="0.3">
      <c r="B8" s="22">
        <v>50</v>
      </c>
    </row>
    <row r="9" spans="2:3" x14ac:dyDescent="0.3">
      <c r="B9">
        <v>54</v>
      </c>
    </row>
    <row r="10" spans="2:3" x14ac:dyDescent="0.3">
      <c r="B10">
        <v>55</v>
      </c>
    </row>
    <row r="11" spans="2:3" x14ac:dyDescent="0.3">
      <c r="B11">
        <v>55</v>
      </c>
    </row>
    <row r="12" spans="2:3" x14ac:dyDescent="0.3">
      <c r="B12">
        <v>58</v>
      </c>
    </row>
    <row r="13" spans="2:3" x14ac:dyDescent="0.3">
      <c r="B13" s="21">
        <f>AVERAGE(B4:B12)</f>
        <v>50</v>
      </c>
      <c r="C13" s="21">
        <f>MEDIAN(B4:B12)</f>
        <v>50</v>
      </c>
    </row>
  </sheetData>
  <sortState xmlns:xlrd2="http://schemas.microsoft.com/office/spreadsheetml/2017/richdata2" ref="B3:B12">
    <sortCondition ref="B3:B1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10CDA-FFE9-46C1-840B-CA9D11427D0E}">
  <dimension ref="A1:T413"/>
  <sheetViews>
    <sheetView zoomScale="80" zoomScaleNormal="80" workbookViewId="0">
      <selection activeCell="K26" sqref="K26"/>
    </sheetView>
  </sheetViews>
  <sheetFormatPr defaultColWidth="61" defaultRowHeight="14.4" x14ac:dyDescent="0.3"/>
  <cols>
    <col min="1" max="1" width="5" bestFit="1" customWidth="1"/>
    <col min="2" max="2" width="60.777343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4.109375" bestFit="1" customWidth="1"/>
    <col min="15" max="15" width="17.6640625" bestFit="1" customWidth="1"/>
    <col min="16" max="16" width="16.77734375" bestFit="1" customWidth="1"/>
    <col min="17" max="17" width="15.109375" bestFit="1" customWidth="1"/>
    <col min="18" max="18" width="11.7773437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2" t="s">
        <v>0</v>
      </c>
      <c r="B1" s="6" t="s">
        <v>1</v>
      </c>
      <c r="C1" s="2" t="s">
        <v>4110</v>
      </c>
      <c r="D1" s="15" t="s">
        <v>8216</v>
      </c>
      <c r="E1" s="16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7" t="s">
        <v>8306</v>
      </c>
      <c r="P1" s="6" t="s">
        <v>8307</v>
      </c>
      <c r="Q1" s="18" t="s">
        <v>8358</v>
      </c>
      <c r="R1" s="6" t="s">
        <v>8359</v>
      </c>
      <c r="S1" s="6" t="s">
        <v>8366</v>
      </c>
      <c r="T1" s="6" t="s">
        <v>8367</v>
      </c>
    </row>
    <row r="2" spans="1:20" ht="28.8" x14ac:dyDescent="0.3">
      <c r="A2">
        <v>521</v>
      </c>
      <c r="B2" s="7" t="s">
        <v>522</v>
      </c>
      <c r="C2" s="3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 s="9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28.8" x14ac:dyDescent="0.3">
      <c r="A3">
        <v>522</v>
      </c>
      <c r="B3" s="7" t="s">
        <v>523</v>
      </c>
      <c r="C3" s="3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 s="9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28.8" x14ac:dyDescent="0.3">
      <c r="A4">
        <v>523</v>
      </c>
      <c r="B4" s="7" t="s">
        <v>524</v>
      </c>
      <c r="C4" s="3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 s="9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28.8" x14ac:dyDescent="0.3">
      <c r="A5">
        <v>525</v>
      </c>
      <c r="B5" s="7" t="s">
        <v>526</v>
      </c>
      <c r="C5" s="3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 s="9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43.2" x14ac:dyDescent="0.3">
      <c r="A6">
        <v>527</v>
      </c>
      <c r="B6" s="7" t="s">
        <v>528</v>
      </c>
      <c r="C6" s="3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 s="9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3">
      <c r="A7">
        <v>528</v>
      </c>
      <c r="B7" s="7" t="s">
        <v>529</v>
      </c>
      <c r="C7" s="3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 s="9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8.8" x14ac:dyDescent="0.3">
      <c r="A8">
        <v>530</v>
      </c>
      <c r="B8" s="7" t="s">
        <v>531</v>
      </c>
      <c r="C8" s="3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 s="9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8.8" x14ac:dyDescent="0.3">
      <c r="A9">
        <v>531</v>
      </c>
      <c r="B9" s="7" t="s">
        <v>532</v>
      </c>
      <c r="C9" s="3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 s="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8.8" x14ac:dyDescent="0.3">
      <c r="A10">
        <v>532</v>
      </c>
      <c r="B10" s="7" t="s">
        <v>533</v>
      </c>
      <c r="C10" s="3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 s="9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8.8" x14ac:dyDescent="0.3">
      <c r="A11">
        <v>537</v>
      </c>
      <c r="B11" s="7" t="s">
        <v>538</v>
      </c>
      <c r="C11" s="3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 s="9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8.8" x14ac:dyDescent="0.3">
      <c r="A12">
        <v>538</v>
      </c>
      <c r="B12" s="7" t="s">
        <v>539</v>
      </c>
      <c r="C12" s="3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 s="9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8.8" x14ac:dyDescent="0.3">
      <c r="A13">
        <v>1284</v>
      </c>
      <c r="B13" s="7" t="s">
        <v>1285</v>
      </c>
      <c r="C13" s="3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 s="9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43.2" x14ac:dyDescent="0.3">
      <c r="A14">
        <v>1288</v>
      </c>
      <c r="B14" s="7" t="s">
        <v>1289</v>
      </c>
      <c r="C14" s="3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 s="9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8.8" x14ac:dyDescent="0.3">
      <c r="A15">
        <v>1289</v>
      </c>
      <c r="B15" s="7" t="s">
        <v>1290</v>
      </c>
      <c r="C15" s="3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 s="9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3">
      <c r="A16">
        <v>1290</v>
      </c>
      <c r="B16" s="7" t="s">
        <v>1291</v>
      </c>
      <c r="C16" s="3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 s="9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8.8" x14ac:dyDescent="0.3">
      <c r="A17">
        <v>1291</v>
      </c>
      <c r="B17" s="7" t="s">
        <v>1292</v>
      </c>
      <c r="C17" s="3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 s="9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.8" x14ac:dyDescent="0.3">
      <c r="A18">
        <v>1293</v>
      </c>
      <c r="B18" s="7" t="s">
        <v>1294</v>
      </c>
      <c r="C18" s="3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 s="9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8.8" x14ac:dyDescent="0.3">
      <c r="A19">
        <v>1297</v>
      </c>
      <c r="B19" s="7" t="s">
        <v>1298</v>
      </c>
      <c r="C19" s="3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 s="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8.8" x14ac:dyDescent="0.3">
      <c r="A20">
        <v>1299</v>
      </c>
      <c r="B20" s="7" t="s">
        <v>1300</v>
      </c>
      <c r="C20" s="3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 s="9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.8" x14ac:dyDescent="0.3">
      <c r="A21">
        <v>1300</v>
      </c>
      <c r="B21" s="7" t="s">
        <v>1301</v>
      </c>
      <c r="C21" s="3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 s="9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.8" x14ac:dyDescent="0.3">
      <c r="A22">
        <v>1301</v>
      </c>
      <c r="B22" s="7" t="s">
        <v>1302</v>
      </c>
      <c r="C22" s="3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 s="9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28.8" x14ac:dyDescent="0.3">
      <c r="A23">
        <v>1302</v>
      </c>
      <c r="B23" s="7" t="s">
        <v>1303</v>
      </c>
      <c r="C23" s="3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 s="9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28.8" x14ac:dyDescent="0.3">
      <c r="A24">
        <v>2781</v>
      </c>
      <c r="B24" s="7" t="s">
        <v>2781</v>
      </c>
      <c r="C24" s="3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 s="9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28.8" x14ac:dyDescent="0.3">
      <c r="A25">
        <v>2782</v>
      </c>
      <c r="B25" s="7" t="s">
        <v>2782</v>
      </c>
      <c r="C25" s="3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 s="9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8.8" x14ac:dyDescent="0.3">
      <c r="A26">
        <v>2784</v>
      </c>
      <c r="B26" s="7" t="s">
        <v>2784</v>
      </c>
      <c r="C26" s="3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 s="9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8.8" x14ac:dyDescent="0.3">
      <c r="A27">
        <v>2785</v>
      </c>
      <c r="B27" s="7" t="s">
        <v>2785</v>
      </c>
      <c r="C27" s="3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 s="9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28.8" x14ac:dyDescent="0.3">
      <c r="A28">
        <v>2787</v>
      </c>
      <c r="B28" s="7" t="s">
        <v>2787</v>
      </c>
      <c r="C28" s="3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 s="9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8.8" x14ac:dyDescent="0.3">
      <c r="A29">
        <v>2788</v>
      </c>
      <c r="B29" s="7" t="s">
        <v>2788</v>
      </c>
      <c r="C29" s="3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 s="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3">
      <c r="A30">
        <v>2789</v>
      </c>
      <c r="B30" s="7" t="s">
        <v>2789</v>
      </c>
      <c r="C30" s="3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 s="9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8.8" x14ac:dyDescent="0.3">
      <c r="A31">
        <v>2790</v>
      </c>
      <c r="B31" s="7" t="s">
        <v>2790</v>
      </c>
      <c r="C31" s="3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 s="9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.8" x14ac:dyDescent="0.3">
      <c r="A32">
        <v>2791</v>
      </c>
      <c r="B32" s="7" t="s">
        <v>2791</v>
      </c>
      <c r="C32" s="3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 s="9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8.8" x14ac:dyDescent="0.3">
      <c r="A33">
        <v>2792</v>
      </c>
      <c r="B33" s="7" t="s">
        <v>2792</v>
      </c>
      <c r="C33" s="3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 s="9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8.8" x14ac:dyDescent="0.3">
      <c r="A34">
        <v>2795</v>
      </c>
      <c r="B34" s="7" t="s">
        <v>2795</v>
      </c>
      <c r="C34" s="3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 s="9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.8" x14ac:dyDescent="0.3">
      <c r="A35">
        <v>2803</v>
      </c>
      <c r="B35" s="7" t="s">
        <v>2803</v>
      </c>
      <c r="C35" s="3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 s="9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3">
      <c r="A36">
        <v>2807</v>
      </c>
      <c r="B36" s="7" t="s">
        <v>2807</v>
      </c>
      <c r="C36" s="3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 s="9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.8" x14ac:dyDescent="0.3">
      <c r="A37">
        <v>2808</v>
      </c>
      <c r="B37" s="7" t="s">
        <v>2808</v>
      </c>
      <c r="C37" s="3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 s="9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8.8" x14ac:dyDescent="0.3">
      <c r="A38">
        <v>2809</v>
      </c>
      <c r="B38" s="7" t="s">
        <v>2809</v>
      </c>
      <c r="C38" s="3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 s="9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8.8" x14ac:dyDescent="0.3">
      <c r="A39">
        <v>2810</v>
      </c>
      <c r="B39" s="7" t="s">
        <v>2810</v>
      </c>
      <c r="C39" s="3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 s="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28.8" x14ac:dyDescent="0.3">
      <c r="A40">
        <v>2813</v>
      </c>
      <c r="B40" s="7" t="s">
        <v>2813</v>
      </c>
      <c r="C40" s="3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 s="9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8.8" x14ac:dyDescent="0.3">
      <c r="A41">
        <v>2818</v>
      </c>
      <c r="B41" s="7" t="s">
        <v>2818</v>
      </c>
      <c r="C41" s="3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 s="9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8.8" x14ac:dyDescent="0.3">
      <c r="A42">
        <v>2822</v>
      </c>
      <c r="B42" s="7" t="s">
        <v>2822</v>
      </c>
      <c r="C42" s="3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 s="9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8.8" x14ac:dyDescent="0.3">
      <c r="A43">
        <v>2824</v>
      </c>
      <c r="B43" s="7" t="s">
        <v>2824</v>
      </c>
      <c r="C43" s="3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 s="9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8.8" x14ac:dyDescent="0.3">
      <c r="A44">
        <v>2826</v>
      </c>
      <c r="B44" s="7" t="s">
        <v>2826</v>
      </c>
      <c r="C44" s="3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 s="9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8.8" x14ac:dyDescent="0.3">
      <c r="A45">
        <v>2827</v>
      </c>
      <c r="B45" s="7" t="s">
        <v>2827</v>
      </c>
      <c r="C45" s="3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 s="9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28.8" x14ac:dyDescent="0.3">
      <c r="A46">
        <v>2830</v>
      </c>
      <c r="B46" s="7" t="s">
        <v>2830</v>
      </c>
      <c r="C46" s="3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 s="9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28.8" x14ac:dyDescent="0.3">
      <c r="A47">
        <v>2831</v>
      </c>
      <c r="B47" s="7" t="s">
        <v>2831</v>
      </c>
      <c r="C47" s="3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 s="9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s="7" t="s">
        <v>2833</v>
      </c>
      <c r="C48" s="3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 s="9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.8" x14ac:dyDescent="0.3">
      <c r="A49">
        <v>2836</v>
      </c>
      <c r="B49" s="7" t="s">
        <v>2836</v>
      </c>
      <c r="C49" s="3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 s="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8.8" x14ac:dyDescent="0.3">
      <c r="A50">
        <v>2838</v>
      </c>
      <c r="B50" s="7" t="s">
        <v>2838</v>
      </c>
      <c r="C50" s="3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 s="9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.8" x14ac:dyDescent="0.3">
      <c r="A51">
        <v>2839</v>
      </c>
      <c r="B51" s="7" t="s">
        <v>2839</v>
      </c>
      <c r="C51" s="3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 s="9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8.8" x14ac:dyDescent="0.3">
      <c r="A52">
        <v>2961</v>
      </c>
      <c r="B52" s="7" t="s">
        <v>2961</v>
      </c>
      <c r="C52" s="3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 s="9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8.8" x14ac:dyDescent="0.3">
      <c r="A53">
        <v>2962</v>
      </c>
      <c r="B53" s="7" t="s">
        <v>2962</v>
      </c>
      <c r="C53" s="3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 s="9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.8" x14ac:dyDescent="0.3">
      <c r="A54">
        <v>2963</v>
      </c>
      <c r="B54" s="7" t="s">
        <v>2963</v>
      </c>
      <c r="C54" s="3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 s="9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8.8" x14ac:dyDescent="0.3">
      <c r="A55">
        <v>2964</v>
      </c>
      <c r="B55" s="7" t="s">
        <v>2964</v>
      </c>
      <c r="C55" s="3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 s="9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8.8" x14ac:dyDescent="0.3">
      <c r="A56">
        <v>2965</v>
      </c>
      <c r="B56" s="7" t="s">
        <v>2965</v>
      </c>
      <c r="C56" s="3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 s="9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8.8" x14ac:dyDescent="0.3">
      <c r="A57">
        <v>2966</v>
      </c>
      <c r="B57" s="7" t="s">
        <v>2966</v>
      </c>
      <c r="C57" s="3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 s="9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8.8" x14ac:dyDescent="0.3">
      <c r="A58">
        <v>2967</v>
      </c>
      <c r="B58" s="7" t="s">
        <v>2967</v>
      </c>
      <c r="C58" s="3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 s="9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8.8" x14ac:dyDescent="0.3">
      <c r="A59">
        <v>2968</v>
      </c>
      <c r="B59" s="7" t="s">
        <v>2968</v>
      </c>
      <c r="C59" s="3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 s="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8.8" x14ac:dyDescent="0.3">
      <c r="A60">
        <v>2970</v>
      </c>
      <c r="B60" s="7" t="s">
        <v>2970</v>
      </c>
      <c r="C60" s="3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 s="9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.8" x14ac:dyDescent="0.3">
      <c r="A61">
        <v>2971</v>
      </c>
      <c r="B61" s="7" t="s">
        <v>2971</v>
      </c>
      <c r="C61" s="3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 s="9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8.8" x14ac:dyDescent="0.3">
      <c r="A62">
        <v>2972</v>
      </c>
      <c r="B62" s="7" t="s">
        <v>2972</v>
      </c>
      <c r="C62" s="3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 s="9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28.8" x14ac:dyDescent="0.3">
      <c r="A63">
        <v>2973</v>
      </c>
      <c r="B63" s="7" t="s">
        <v>2973</v>
      </c>
      <c r="C63" s="3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 s="9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.8" x14ac:dyDescent="0.3">
      <c r="A64">
        <v>2974</v>
      </c>
      <c r="B64" s="7" t="s">
        <v>2974</v>
      </c>
      <c r="C64" s="3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 s="9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8.8" x14ac:dyDescent="0.3">
      <c r="A65">
        <v>2975</v>
      </c>
      <c r="B65" s="7" t="s">
        <v>2975</v>
      </c>
      <c r="C65" s="3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 s="9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43.2" x14ac:dyDescent="0.3">
      <c r="A66">
        <v>2977</v>
      </c>
      <c r="B66" s="7" t="s">
        <v>2977</v>
      </c>
      <c r="C66" s="3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 s="9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.8" x14ac:dyDescent="0.3">
      <c r="A67">
        <v>2978</v>
      </c>
      <c r="B67" s="7" t="s">
        <v>2978</v>
      </c>
      <c r="C67" s="3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 s="9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.8" x14ac:dyDescent="0.3">
      <c r="A68">
        <v>2979</v>
      </c>
      <c r="B68" s="7" t="s">
        <v>2979</v>
      </c>
      <c r="C68" s="3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 s="9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28.8" x14ac:dyDescent="0.3">
      <c r="A69">
        <v>2980</v>
      </c>
      <c r="B69" s="7" t="s">
        <v>2980</v>
      </c>
      <c r="C69" s="3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 s="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8.8" x14ac:dyDescent="0.3">
      <c r="A70">
        <v>3147</v>
      </c>
      <c r="B70" s="7" t="s">
        <v>3147</v>
      </c>
      <c r="C70" s="3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 s="9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x14ac:dyDescent="0.3">
      <c r="A71">
        <v>3148</v>
      </c>
      <c r="B71" s="7" t="s">
        <v>3148</v>
      </c>
      <c r="C71" s="3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 s="9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8.8" x14ac:dyDescent="0.3">
      <c r="A72">
        <v>3149</v>
      </c>
      <c r="B72" s="7" t="s">
        <v>3149</v>
      </c>
      <c r="C72" s="3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 s="9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3.2" x14ac:dyDescent="0.3">
      <c r="A73">
        <v>3150</v>
      </c>
      <c r="B73" s="7" t="s">
        <v>3150</v>
      </c>
      <c r="C73" s="3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 s="9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28.8" x14ac:dyDescent="0.3">
      <c r="A74">
        <v>3151</v>
      </c>
      <c r="B74" s="7" t="s">
        <v>3151</v>
      </c>
      <c r="C74" s="3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 s="9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28.8" x14ac:dyDescent="0.3">
      <c r="A75">
        <v>3153</v>
      </c>
      <c r="B75" s="7" t="s">
        <v>3153</v>
      </c>
      <c r="C75" s="3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 s="9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8.8" x14ac:dyDescent="0.3">
      <c r="A76">
        <v>3154</v>
      </c>
      <c r="B76" s="7" t="s">
        <v>3154</v>
      </c>
      <c r="C76" s="3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 s="9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.8" x14ac:dyDescent="0.3">
      <c r="A77">
        <v>3156</v>
      </c>
      <c r="B77" s="7" t="s">
        <v>3156</v>
      </c>
      <c r="C77" s="3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 s="9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s="7" t="s">
        <v>3157</v>
      </c>
      <c r="C78" s="3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 s="9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s="7" t="s">
        <v>3158</v>
      </c>
      <c r="C79" s="3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 s="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8.8" x14ac:dyDescent="0.3">
      <c r="A80">
        <v>3159</v>
      </c>
      <c r="B80" s="7" t="s">
        <v>3159</v>
      </c>
      <c r="C80" s="3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 s="9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8.8" x14ac:dyDescent="0.3">
      <c r="A81">
        <v>3160</v>
      </c>
      <c r="B81" s="7" t="s">
        <v>3160</v>
      </c>
      <c r="C81" s="3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 s="9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.8" x14ac:dyDescent="0.3">
      <c r="A82">
        <v>3162</v>
      </c>
      <c r="B82" s="7" t="s">
        <v>3162</v>
      </c>
      <c r="C82" s="3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 s="9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8.8" x14ac:dyDescent="0.3">
      <c r="A83">
        <v>3163</v>
      </c>
      <c r="B83" s="7" t="s">
        <v>3163</v>
      </c>
      <c r="C83" s="3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 s="9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28.8" x14ac:dyDescent="0.3">
      <c r="A84">
        <v>3164</v>
      </c>
      <c r="B84" s="7" t="s">
        <v>3164</v>
      </c>
      <c r="C84" s="3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 s="9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28.8" x14ac:dyDescent="0.3">
      <c r="A85">
        <v>3165</v>
      </c>
      <c r="B85" s="7" t="s">
        <v>3165</v>
      </c>
      <c r="C85" s="3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 s="9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8.8" x14ac:dyDescent="0.3">
      <c r="A86">
        <v>3166</v>
      </c>
      <c r="B86" s="7" t="s">
        <v>3166</v>
      </c>
      <c r="C86" s="3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 s="9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3">
      <c r="A87">
        <v>3167</v>
      </c>
      <c r="B87" s="7" t="s">
        <v>3167</v>
      </c>
      <c r="C87" s="3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 s="9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8.8" x14ac:dyDescent="0.3">
      <c r="A88">
        <v>3168</v>
      </c>
      <c r="B88" s="7" t="s">
        <v>3168</v>
      </c>
      <c r="C88" s="3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 s="9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3">
      <c r="A89">
        <v>3169</v>
      </c>
      <c r="B89" s="7" t="s">
        <v>3169</v>
      </c>
      <c r="C89" s="3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 s="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8.8" x14ac:dyDescent="0.3">
      <c r="A90">
        <v>3170</v>
      </c>
      <c r="B90" s="7" t="s">
        <v>3170</v>
      </c>
      <c r="C90" s="3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 s="9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8.8" x14ac:dyDescent="0.3">
      <c r="A91">
        <v>3172</v>
      </c>
      <c r="B91" s="7" t="s">
        <v>3172</v>
      </c>
      <c r="C91" s="3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 s="9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.8" x14ac:dyDescent="0.3">
      <c r="A92">
        <v>3173</v>
      </c>
      <c r="B92" s="7" t="s">
        <v>3173</v>
      </c>
      <c r="C92" s="3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 s="9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.8" x14ac:dyDescent="0.3">
      <c r="A93">
        <v>3174</v>
      </c>
      <c r="B93" s="7" t="s">
        <v>3174</v>
      </c>
      <c r="C93" s="3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 s="9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.8" x14ac:dyDescent="0.3">
      <c r="A94">
        <v>3175</v>
      </c>
      <c r="B94" s="7" t="s">
        <v>3175</v>
      </c>
      <c r="C94" s="3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 s="9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.8" x14ac:dyDescent="0.3">
      <c r="A95">
        <v>3176</v>
      </c>
      <c r="B95" s="7" t="s">
        <v>3176</v>
      </c>
      <c r="C95" s="3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 s="9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8.8" x14ac:dyDescent="0.3">
      <c r="A96">
        <v>3177</v>
      </c>
      <c r="B96" s="7" t="s">
        <v>3177</v>
      </c>
      <c r="C96" s="3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 s="9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28.8" x14ac:dyDescent="0.3">
      <c r="A97">
        <v>3179</v>
      </c>
      <c r="B97" s="7" t="s">
        <v>3179</v>
      </c>
      <c r="C97" s="3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 s="9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3.2" x14ac:dyDescent="0.3">
      <c r="A98">
        <v>3182</v>
      </c>
      <c r="B98" s="7" t="s">
        <v>3182</v>
      </c>
      <c r="C98" s="3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 s="9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8.8" x14ac:dyDescent="0.3">
      <c r="A99">
        <v>3183</v>
      </c>
      <c r="B99" s="7" t="s">
        <v>3183</v>
      </c>
      <c r="C99" s="3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 s="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28.8" x14ac:dyDescent="0.3">
      <c r="A100">
        <v>3184</v>
      </c>
      <c r="B100" s="7" t="s">
        <v>3184</v>
      </c>
      <c r="C100" s="3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 s="9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8.8" x14ac:dyDescent="0.3">
      <c r="A101">
        <v>3187</v>
      </c>
      <c r="B101" s="7" t="s">
        <v>3187</v>
      </c>
      <c r="C101" s="3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 s="9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8.8" x14ac:dyDescent="0.3">
      <c r="A102">
        <v>3208</v>
      </c>
      <c r="B102" s="7" t="s">
        <v>3208</v>
      </c>
      <c r="C102" s="3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 s="9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8.8" x14ac:dyDescent="0.3">
      <c r="A103">
        <v>3209</v>
      </c>
      <c r="B103" s="7" t="s">
        <v>3209</v>
      </c>
      <c r="C103" s="3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 s="9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8.8" x14ac:dyDescent="0.3">
      <c r="A104">
        <v>3210</v>
      </c>
      <c r="B104" s="7" t="s">
        <v>3210</v>
      </c>
      <c r="C104" s="3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 s="9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.8" x14ac:dyDescent="0.3">
      <c r="A105">
        <v>3211</v>
      </c>
      <c r="B105" s="7" t="s">
        <v>3211</v>
      </c>
      <c r="C105" s="3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 s="9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8.8" x14ac:dyDescent="0.3">
      <c r="A106">
        <v>3212</v>
      </c>
      <c r="B106" s="7" t="s">
        <v>3212</v>
      </c>
      <c r="C106" s="3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 s="9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7.6" x14ac:dyDescent="0.3">
      <c r="A107">
        <v>3215</v>
      </c>
      <c r="B107" s="7" t="s">
        <v>3215</v>
      </c>
      <c r="C107" s="3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 s="9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8.8" x14ac:dyDescent="0.3">
      <c r="A108">
        <v>3217</v>
      </c>
      <c r="B108" s="7" t="s">
        <v>3217</v>
      </c>
      <c r="C108" s="3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 s="9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28.8" x14ac:dyDescent="0.3">
      <c r="A109">
        <v>3219</v>
      </c>
      <c r="B109" s="7" t="s">
        <v>3219</v>
      </c>
      <c r="C109" s="3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 s="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s="7" t="s">
        <v>3220</v>
      </c>
      <c r="C110" s="3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 s="9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28.8" x14ac:dyDescent="0.3">
      <c r="A111">
        <v>3222</v>
      </c>
      <c r="B111" s="7" t="s">
        <v>3222</v>
      </c>
      <c r="C111" s="3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 s="9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8.8" x14ac:dyDescent="0.3">
      <c r="A112">
        <v>3223</v>
      </c>
      <c r="B112" s="7" t="s">
        <v>3223</v>
      </c>
      <c r="C112" s="3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 s="9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8.8" x14ac:dyDescent="0.3">
      <c r="A113">
        <v>3224</v>
      </c>
      <c r="B113" s="7" t="s">
        <v>3224</v>
      </c>
      <c r="C113" s="3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 s="9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8.8" x14ac:dyDescent="0.3">
      <c r="A114">
        <v>3225</v>
      </c>
      <c r="B114" s="7" t="s">
        <v>3225</v>
      </c>
      <c r="C114" s="3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 s="9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3">
      <c r="A115">
        <v>3228</v>
      </c>
      <c r="B115" s="7" t="s">
        <v>3228</v>
      </c>
      <c r="C115" s="3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 s="9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8.8" x14ac:dyDescent="0.3">
      <c r="A116">
        <v>3229</v>
      </c>
      <c r="B116" s="7" t="s">
        <v>3229</v>
      </c>
      <c r="C116" s="3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 s="9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8.8" x14ac:dyDescent="0.3">
      <c r="A117">
        <v>3230</v>
      </c>
      <c r="B117" s="7" t="s">
        <v>3230</v>
      </c>
      <c r="C117" s="3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 s="9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8.8" x14ac:dyDescent="0.3">
      <c r="A118">
        <v>3231</v>
      </c>
      <c r="B118" s="7" t="s">
        <v>3231</v>
      </c>
      <c r="C118" s="3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 s="9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8.8" x14ac:dyDescent="0.3">
      <c r="A119">
        <v>3232</v>
      </c>
      <c r="B119" s="7" t="s">
        <v>3232</v>
      </c>
      <c r="C119" s="3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 s="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8.8" x14ac:dyDescent="0.3">
      <c r="A120">
        <v>3233</v>
      </c>
      <c r="B120" s="7" t="s">
        <v>3233</v>
      </c>
      <c r="C120" s="3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 s="9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3.2" x14ac:dyDescent="0.3">
      <c r="A121">
        <v>3235</v>
      </c>
      <c r="B121" s="7" t="s">
        <v>3235</v>
      </c>
      <c r="C121" s="3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 s="9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8.8" x14ac:dyDescent="0.3">
      <c r="A122">
        <v>3236</v>
      </c>
      <c r="B122" s="7" t="s">
        <v>3236</v>
      </c>
      <c r="C122" s="3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 s="9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x14ac:dyDescent="0.3">
      <c r="A123">
        <v>3237</v>
      </c>
      <c r="B123" s="7" t="s">
        <v>3237</v>
      </c>
      <c r="C123" s="3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 s="9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3.2" x14ac:dyDescent="0.3">
      <c r="A124">
        <v>3241</v>
      </c>
      <c r="B124" s="7" t="s">
        <v>3241</v>
      </c>
      <c r="C124" s="3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 s="9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8.8" x14ac:dyDescent="0.3">
      <c r="A125">
        <v>3242</v>
      </c>
      <c r="B125" s="7" t="s">
        <v>3242</v>
      </c>
      <c r="C125" s="3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 s="9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8.8" x14ac:dyDescent="0.3">
      <c r="A126">
        <v>3243</v>
      </c>
      <c r="B126" s="7" t="s">
        <v>3243</v>
      </c>
      <c r="C126" s="3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 s="9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28.8" x14ac:dyDescent="0.3">
      <c r="A127">
        <v>3245</v>
      </c>
      <c r="B127" s="7" t="s">
        <v>3245</v>
      </c>
      <c r="C127" s="3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 s="9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8.8" x14ac:dyDescent="0.3">
      <c r="A128">
        <v>3246</v>
      </c>
      <c r="B128" s="7" t="s">
        <v>3246</v>
      </c>
      <c r="C128" s="3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 s="9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x14ac:dyDescent="0.3">
      <c r="A129">
        <v>3248</v>
      </c>
      <c r="B129" s="7" t="s">
        <v>3248</v>
      </c>
      <c r="C129" s="3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 s="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8.8" x14ac:dyDescent="0.3">
      <c r="A130">
        <v>3249</v>
      </c>
      <c r="B130" s="7" t="s">
        <v>3249</v>
      </c>
      <c r="C130" s="3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 s="9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.8" x14ac:dyDescent="0.3">
      <c r="A131">
        <v>3250</v>
      </c>
      <c r="B131" s="7" t="s">
        <v>3250</v>
      </c>
      <c r="C131" s="3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 s="9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.8" x14ac:dyDescent="0.3">
      <c r="A132">
        <v>3251</v>
      </c>
      <c r="B132" s="7" t="s">
        <v>3251</v>
      </c>
      <c r="C132" s="3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 s="9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28.8" x14ac:dyDescent="0.3">
      <c r="A133">
        <v>3253</v>
      </c>
      <c r="B133" s="7" t="s">
        <v>3253</v>
      </c>
      <c r="C133" s="3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 s="9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28.8" x14ac:dyDescent="0.3">
      <c r="A134">
        <v>3256</v>
      </c>
      <c r="B134" s="7" t="s">
        <v>3256</v>
      </c>
      <c r="C134" s="3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 s="9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8.8" x14ac:dyDescent="0.3">
      <c r="A135">
        <v>3258</v>
      </c>
      <c r="B135" s="7" t="s">
        <v>3258</v>
      </c>
      <c r="C135" s="3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 s="9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.8" x14ac:dyDescent="0.3">
      <c r="A136">
        <v>3259</v>
      </c>
      <c r="B136" s="7" t="s">
        <v>3259</v>
      </c>
      <c r="C136" s="3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 s="9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8.8" x14ac:dyDescent="0.3">
      <c r="A137">
        <v>3260</v>
      </c>
      <c r="B137" s="7" t="s">
        <v>3260</v>
      </c>
      <c r="C137" s="3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 s="9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.8" x14ac:dyDescent="0.3">
      <c r="A138">
        <v>3261</v>
      </c>
      <c r="B138" s="7" t="s">
        <v>3261</v>
      </c>
      <c r="C138" s="3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 s="9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8.8" x14ac:dyDescent="0.3">
      <c r="A139">
        <v>3262</v>
      </c>
      <c r="B139" s="7" t="s">
        <v>3262</v>
      </c>
      <c r="C139" s="3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 s="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8.8" x14ac:dyDescent="0.3">
      <c r="A140">
        <v>3263</v>
      </c>
      <c r="B140" s="7" t="s">
        <v>3263</v>
      </c>
      <c r="C140" s="3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 s="9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28.8" x14ac:dyDescent="0.3">
      <c r="A141">
        <v>3264</v>
      </c>
      <c r="B141" s="7" t="s">
        <v>3264</v>
      </c>
      <c r="C141" s="3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 s="9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8.8" x14ac:dyDescent="0.3">
      <c r="A142">
        <v>3266</v>
      </c>
      <c r="B142" s="7" t="s">
        <v>3266</v>
      </c>
      <c r="C142" s="3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 s="9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8.8" x14ac:dyDescent="0.3">
      <c r="A143">
        <v>3267</v>
      </c>
      <c r="B143" s="7" t="s">
        <v>3267</v>
      </c>
      <c r="C143" s="3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 s="9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8.8" x14ac:dyDescent="0.3">
      <c r="A144">
        <v>3268</v>
      </c>
      <c r="B144" s="7" t="s">
        <v>3268</v>
      </c>
      <c r="C144" s="3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 s="9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8.8" x14ac:dyDescent="0.3">
      <c r="A145">
        <v>3272</v>
      </c>
      <c r="B145" s="7" t="s">
        <v>3272</v>
      </c>
      <c r="C145" s="3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 s="9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3.2" x14ac:dyDescent="0.3">
      <c r="A146">
        <v>3273</v>
      </c>
      <c r="B146" s="7" t="s">
        <v>3273</v>
      </c>
      <c r="C146" s="3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 s="9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8.8" x14ac:dyDescent="0.3">
      <c r="A147">
        <v>3274</v>
      </c>
      <c r="B147" s="7" t="s">
        <v>3274</v>
      </c>
      <c r="C147" s="3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 s="9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8.8" x14ac:dyDescent="0.3">
      <c r="A148">
        <v>3275</v>
      </c>
      <c r="B148" s="7" t="s">
        <v>3275</v>
      </c>
      <c r="C148" s="3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 s="9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43.2" x14ac:dyDescent="0.3">
      <c r="A149">
        <v>3279</v>
      </c>
      <c r="B149" s="7" t="s">
        <v>3279</v>
      </c>
      <c r="C149" s="3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 s="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8.8" x14ac:dyDescent="0.3">
      <c r="A150">
        <v>3280</v>
      </c>
      <c r="B150" s="7" t="s">
        <v>3280</v>
      </c>
      <c r="C150" s="3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 s="9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8.8" x14ac:dyDescent="0.3">
      <c r="A151">
        <v>3281</v>
      </c>
      <c r="B151" s="7" t="s">
        <v>3281</v>
      </c>
      <c r="C151" s="3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 s="9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8.8" x14ac:dyDescent="0.3">
      <c r="A152">
        <v>3282</v>
      </c>
      <c r="B152" s="7" t="s">
        <v>3282</v>
      </c>
      <c r="C152" s="3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 s="9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8.8" x14ac:dyDescent="0.3">
      <c r="A153">
        <v>3284</v>
      </c>
      <c r="B153" s="7" t="s">
        <v>3284</v>
      </c>
      <c r="C153" s="3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 s="9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s="7" t="s">
        <v>3285</v>
      </c>
      <c r="C154" s="3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 s="9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.8" x14ac:dyDescent="0.3">
      <c r="A155">
        <v>3286</v>
      </c>
      <c r="B155" s="7" t="s">
        <v>3286</v>
      </c>
      <c r="C155" s="3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 s="9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.8" x14ac:dyDescent="0.3">
      <c r="A156">
        <v>3291</v>
      </c>
      <c r="B156" s="7" t="s">
        <v>3291</v>
      </c>
      <c r="C156" s="3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 s="9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.8" x14ac:dyDescent="0.3">
      <c r="A157">
        <v>3298</v>
      </c>
      <c r="B157" s="7" t="s">
        <v>3298</v>
      </c>
      <c r="C157" s="3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 s="9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8.8" x14ac:dyDescent="0.3">
      <c r="A158">
        <v>3299</v>
      </c>
      <c r="B158" s="7" t="s">
        <v>3299</v>
      </c>
      <c r="C158" s="3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 s="9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8.8" x14ac:dyDescent="0.3">
      <c r="A159">
        <v>3300</v>
      </c>
      <c r="B159" s="7" t="s">
        <v>3300</v>
      </c>
      <c r="C159" s="3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 s="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8.8" x14ac:dyDescent="0.3">
      <c r="A160">
        <v>3301</v>
      </c>
      <c r="B160" s="7" t="s">
        <v>3301</v>
      </c>
      <c r="C160" s="3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 s="9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8.8" x14ac:dyDescent="0.3">
      <c r="A161">
        <v>3303</v>
      </c>
      <c r="B161" s="7" t="s">
        <v>3303</v>
      </c>
      <c r="C161" s="3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 s="9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8.8" x14ac:dyDescent="0.3">
      <c r="A162">
        <v>3304</v>
      </c>
      <c r="B162" s="7" t="s">
        <v>3304</v>
      </c>
      <c r="C162" s="3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 s="9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.8" x14ac:dyDescent="0.3">
      <c r="A163">
        <v>3305</v>
      </c>
      <c r="B163" s="7" t="s">
        <v>3305</v>
      </c>
      <c r="C163" s="3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 s="9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.8" x14ac:dyDescent="0.3">
      <c r="A164">
        <v>3306</v>
      </c>
      <c r="B164" s="7" t="s">
        <v>3306</v>
      </c>
      <c r="C164" s="3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 s="9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28.8" x14ac:dyDescent="0.3">
      <c r="A165">
        <v>3307</v>
      </c>
      <c r="B165" s="7" t="s">
        <v>3307</v>
      </c>
      <c r="C165" s="3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 s="9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8.8" x14ac:dyDescent="0.3">
      <c r="A166">
        <v>3308</v>
      </c>
      <c r="B166" s="7" t="s">
        <v>3308</v>
      </c>
      <c r="C166" s="3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 s="9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8.8" x14ac:dyDescent="0.3">
      <c r="A167">
        <v>3310</v>
      </c>
      <c r="B167" s="7" t="s">
        <v>3310</v>
      </c>
      <c r="C167" s="3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 s="9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8.8" x14ac:dyDescent="0.3">
      <c r="A168">
        <v>3311</v>
      </c>
      <c r="B168" s="7" t="s">
        <v>3311</v>
      </c>
      <c r="C168" s="3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 s="9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8.8" x14ac:dyDescent="0.3">
      <c r="A169">
        <v>3312</v>
      </c>
      <c r="B169" s="7" t="s">
        <v>3312</v>
      </c>
      <c r="C169" s="3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 s="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8.8" x14ac:dyDescent="0.3">
      <c r="A170">
        <v>3313</v>
      </c>
      <c r="B170" s="7" t="s">
        <v>3313</v>
      </c>
      <c r="C170" s="3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 s="9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3.2" x14ac:dyDescent="0.3">
      <c r="A171">
        <v>3316</v>
      </c>
      <c r="B171" s="7" t="s">
        <v>3316</v>
      </c>
      <c r="C171" s="3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 s="9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8.8" x14ac:dyDescent="0.3">
      <c r="A172">
        <v>3317</v>
      </c>
      <c r="B172" s="7" t="s">
        <v>3317</v>
      </c>
      <c r="C172" s="3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 s="9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8.8" x14ac:dyDescent="0.3">
      <c r="A173">
        <v>3320</v>
      </c>
      <c r="B173" s="7" t="s">
        <v>3320</v>
      </c>
      <c r="C173" s="3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 s="9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28.8" x14ac:dyDescent="0.3">
      <c r="A174">
        <v>3321</v>
      </c>
      <c r="B174" s="7" t="s">
        <v>3321</v>
      </c>
      <c r="C174" s="3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 s="9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8.8" x14ac:dyDescent="0.3">
      <c r="A175">
        <v>3322</v>
      </c>
      <c r="B175" s="7" t="s">
        <v>3322</v>
      </c>
      <c r="C175" s="3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 s="9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.8" x14ac:dyDescent="0.3">
      <c r="A176">
        <v>3326</v>
      </c>
      <c r="B176" s="7" t="s">
        <v>3326</v>
      </c>
      <c r="C176" s="3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 s="9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.8" x14ac:dyDescent="0.3">
      <c r="A177">
        <v>3328</v>
      </c>
      <c r="B177" s="7" t="s">
        <v>3328</v>
      </c>
      <c r="C177" s="3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 s="9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8.8" x14ac:dyDescent="0.3">
      <c r="A178">
        <v>3331</v>
      </c>
      <c r="B178" s="7" t="s">
        <v>3331</v>
      </c>
      <c r="C178" s="3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 s="9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.8" x14ac:dyDescent="0.3">
      <c r="A179">
        <v>3332</v>
      </c>
      <c r="B179" s="7" t="s">
        <v>3332</v>
      </c>
      <c r="C179" s="3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 s="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.8" x14ac:dyDescent="0.3">
      <c r="A180">
        <v>3333</v>
      </c>
      <c r="B180" s="7" t="s">
        <v>3333</v>
      </c>
      <c r="C180" s="3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 s="9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8.8" x14ac:dyDescent="0.3">
      <c r="A181">
        <v>3334</v>
      </c>
      <c r="B181" s="7" t="s">
        <v>3334</v>
      </c>
      <c r="C181" s="3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 s="9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8.8" x14ac:dyDescent="0.3">
      <c r="A182">
        <v>3338</v>
      </c>
      <c r="B182" s="7" t="s">
        <v>3338</v>
      </c>
      <c r="C182" s="3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 s="9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8.8" x14ac:dyDescent="0.3">
      <c r="A183">
        <v>3339</v>
      </c>
      <c r="B183" s="7" t="s">
        <v>3339</v>
      </c>
      <c r="C183" s="3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 s="9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8.8" x14ac:dyDescent="0.3">
      <c r="A184">
        <v>3340</v>
      </c>
      <c r="B184" s="7" t="s">
        <v>3340</v>
      </c>
      <c r="C184" s="3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 s="9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8.8" x14ac:dyDescent="0.3">
      <c r="A185">
        <v>3342</v>
      </c>
      <c r="B185" s="7" t="s">
        <v>3342</v>
      </c>
      <c r="C185" s="3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 s="9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8.8" x14ac:dyDescent="0.3">
      <c r="A186">
        <v>3344</v>
      </c>
      <c r="B186" s="7" t="s">
        <v>3344</v>
      </c>
      <c r="C186" s="3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 s="9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.8" x14ac:dyDescent="0.3">
      <c r="A187">
        <v>3345</v>
      </c>
      <c r="B187" s="7" t="s">
        <v>3345</v>
      </c>
      <c r="C187" s="3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 s="9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8.8" x14ac:dyDescent="0.3">
      <c r="A188">
        <v>3346</v>
      </c>
      <c r="B188" s="7" t="s">
        <v>3346</v>
      </c>
      <c r="C188" s="3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 s="9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.8" x14ac:dyDescent="0.3">
      <c r="A189">
        <v>3348</v>
      </c>
      <c r="B189" s="7" t="s">
        <v>3266</v>
      </c>
      <c r="C189" s="3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 s="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8.8" x14ac:dyDescent="0.3">
      <c r="A190">
        <v>3349</v>
      </c>
      <c r="B190" s="7" t="s">
        <v>3348</v>
      </c>
      <c r="C190" s="3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 s="9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8.8" x14ac:dyDescent="0.3">
      <c r="A191">
        <v>3354</v>
      </c>
      <c r="B191" s="7" t="s">
        <v>3353</v>
      </c>
      <c r="C191" s="3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 s="9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8.8" x14ac:dyDescent="0.3">
      <c r="A192">
        <v>3358</v>
      </c>
      <c r="B192" s="7" t="s">
        <v>3357</v>
      </c>
      <c r="C192" s="3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 s="9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8.8" x14ac:dyDescent="0.3">
      <c r="A193">
        <v>3359</v>
      </c>
      <c r="B193" s="7" t="s">
        <v>3358</v>
      </c>
      <c r="C193" s="3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 s="9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8.8" x14ac:dyDescent="0.3">
      <c r="A194">
        <v>3361</v>
      </c>
      <c r="B194" s="7" t="s">
        <v>3360</v>
      </c>
      <c r="C194" s="3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 s="9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8.8" x14ac:dyDescent="0.3">
      <c r="A195">
        <v>3362</v>
      </c>
      <c r="B195" s="7" t="s">
        <v>3361</v>
      </c>
      <c r="C195" s="3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 s="9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8.8" x14ac:dyDescent="0.3">
      <c r="A196">
        <v>3363</v>
      </c>
      <c r="B196" s="7" t="s">
        <v>3362</v>
      </c>
      <c r="C196" s="3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 s="9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.8" x14ac:dyDescent="0.3">
      <c r="A197">
        <v>3365</v>
      </c>
      <c r="B197" s="7" t="s">
        <v>3364</v>
      </c>
      <c r="C197" s="3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 s="9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8.8" x14ac:dyDescent="0.3">
      <c r="A198">
        <v>3366</v>
      </c>
      <c r="B198" s="7" t="s">
        <v>3365</v>
      </c>
      <c r="C198" s="3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 s="9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8.8" x14ac:dyDescent="0.3">
      <c r="A199">
        <v>3368</v>
      </c>
      <c r="B199" s="7" t="s">
        <v>3367</v>
      </c>
      <c r="C199" s="3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 s="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8.8" x14ac:dyDescent="0.3">
      <c r="A200">
        <v>3370</v>
      </c>
      <c r="B200" s="7" t="s">
        <v>3369</v>
      </c>
      <c r="C200" s="3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 s="9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8.8" x14ac:dyDescent="0.3">
      <c r="A201">
        <v>3371</v>
      </c>
      <c r="B201" s="7" t="s">
        <v>3370</v>
      </c>
      <c r="C201" s="3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 s="9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8.8" x14ac:dyDescent="0.3">
      <c r="A202">
        <v>3372</v>
      </c>
      <c r="B202" s="7" t="s">
        <v>3371</v>
      </c>
      <c r="C202" s="3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 s="9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8.8" x14ac:dyDescent="0.3">
      <c r="A203">
        <v>3376</v>
      </c>
      <c r="B203" s="7" t="s">
        <v>3375</v>
      </c>
      <c r="C203" s="3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 s="9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8.8" x14ac:dyDescent="0.3">
      <c r="A204">
        <v>3380</v>
      </c>
      <c r="B204" s="7" t="s">
        <v>3379</v>
      </c>
      <c r="C204" s="3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 s="9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8.8" x14ac:dyDescent="0.3">
      <c r="A205">
        <v>3381</v>
      </c>
      <c r="B205" s="7" t="s">
        <v>3380</v>
      </c>
      <c r="C205" s="3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 s="9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.8" x14ac:dyDescent="0.3">
      <c r="A206">
        <v>3383</v>
      </c>
      <c r="B206" s="7" t="s">
        <v>3382</v>
      </c>
      <c r="C206" s="3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 s="9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8.8" x14ac:dyDescent="0.3">
      <c r="A207">
        <v>3384</v>
      </c>
      <c r="B207" s="7" t="s">
        <v>3383</v>
      </c>
      <c r="C207" s="3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 s="9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28.8" x14ac:dyDescent="0.3">
      <c r="A208">
        <v>3385</v>
      </c>
      <c r="B208" s="7" t="s">
        <v>3384</v>
      </c>
      <c r="C208" s="3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 s="9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28.8" x14ac:dyDescent="0.3">
      <c r="A209">
        <v>3386</v>
      </c>
      <c r="B209" s="7" t="s">
        <v>3385</v>
      </c>
      <c r="C209" s="3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 s="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.8" x14ac:dyDescent="0.3">
      <c r="A210">
        <v>3387</v>
      </c>
      <c r="B210" s="7" t="s">
        <v>3386</v>
      </c>
      <c r="C210" s="3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 s="9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8.8" x14ac:dyDescent="0.3">
      <c r="A211">
        <v>3389</v>
      </c>
      <c r="B211" s="7" t="s">
        <v>3388</v>
      </c>
      <c r="C211" s="3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 s="9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8.8" x14ac:dyDescent="0.3">
      <c r="A212">
        <v>3390</v>
      </c>
      <c r="B212" s="7" t="s">
        <v>3389</v>
      </c>
      <c r="C212" s="3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 s="9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.8" x14ac:dyDescent="0.3">
      <c r="A213">
        <v>3391</v>
      </c>
      <c r="B213" s="7" t="s">
        <v>3390</v>
      </c>
      <c r="C213" s="3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 s="9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8.8" x14ac:dyDescent="0.3">
      <c r="A214">
        <v>3393</v>
      </c>
      <c r="B214" s="7" t="s">
        <v>3392</v>
      </c>
      <c r="C214" s="3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 s="9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8.8" x14ac:dyDescent="0.3">
      <c r="A215">
        <v>3396</v>
      </c>
      <c r="B215" s="7" t="s">
        <v>3395</v>
      </c>
      <c r="C215" s="3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 s="9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8.8" x14ac:dyDescent="0.3">
      <c r="A216">
        <v>3398</v>
      </c>
      <c r="B216" s="7" t="s">
        <v>3397</v>
      </c>
      <c r="C216" s="3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 s="9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.8" x14ac:dyDescent="0.3">
      <c r="A217">
        <v>3400</v>
      </c>
      <c r="B217" s="7" t="s">
        <v>3399</v>
      </c>
      <c r="C217" s="3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 s="9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8.8" x14ac:dyDescent="0.3">
      <c r="A218">
        <v>3402</v>
      </c>
      <c r="B218" s="7" t="s">
        <v>3401</v>
      </c>
      <c r="C218" s="3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 s="9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3.2" x14ac:dyDescent="0.3">
      <c r="A219">
        <v>3404</v>
      </c>
      <c r="B219" s="7" t="s">
        <v>3403</v>
      </c>
      <c r="C219" s="3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 s="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8.8" x14ac:dyDescent="0.3">
      <c r="A220">
        <v>3406</v>
      </c>
      <c r="B220" s="7" t="s">
        <v>3405</v>
      </c>
      <c r="C220" s="3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 s="9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8.8" x14ac:dyDescent="0.3">
      <c r="A221">
        <v>3408</v>
      </c>
      <c r="B221" s="7" t="s">
        <v>3407</v>
      </c>
      <c r="C221" s="3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 s="9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8.8" x14ac:dyDescent="0.3">
      <c r="A222">
        <v>3410</v>
      </c>
      <c r="B222" s="7" t="s">
        <v>3409</v>
      </c>
      <c r="C222" s="3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 s="9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.8" x14ac:dyDescent="0.3">
      <c r="A223">
        <v>3411</v>
      </c>
      <c r="B223" s="7" t="s">
        <v>3410</v>
      </c>
      <c r="C223" s="3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 s="9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8.8" x14ac:dyDescent="0.3">
      <c r="A224">
        <v>3413</v>
      </c>
      <c r="B224" s="7" t="s">
        <v>3412</v>
      </c>
      <c r="C224" s="3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 s="9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8.8" x14ac:dyDescent="0.3">
      <c r="A225">
        <v>3414</v>
      </c>
      <c r="B225" s="7" t="s">
        <v>3413</v>
      </c>
      <c r="C225" s="3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 s="9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28.8" x14ac:dyDescent="0.3">
      <c r="A226">
        <v>3415</v>
      </c>
      <c r="B226" s="7" t="s">
        <v>3414</v>
      </c>
      <c r="C226" s="3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 s="9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8.8" x14ac:dyDescent="0.3">
      <c r="A227">
        <v>3417</v>
      </c>
      <c r="B227" s="7" t="s">
        <v>3416</v>
      </c>
      <c r="C227" s="3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 s="9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8.8" x14ac:dyDescent="0.3">
      <c r="A228">
        <v>3418</v>
      </c>
      <c r="B228" s="7" t="s">
        <v>3417</v>
      </c>
      <c r="C228" s="3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 s="9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8.8" x14ac:dyDescent="0.3">
      <c r="A229">
        <v>3421</v>
      </c>
      <c r="B229" s="7" t="s">
        <v>3420</v>
      </c>
      <c r="C229" s="3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 s="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8.8" x14ac:dyDescent="0.3">
      <c r="A230">
        <v>3423</v>
      </c>
      <c r="B230" s="7" t="s">
        <v>3422</v>
      </c>
      <c r="C230" s="3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 s="9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8.8" x14ac:dyDescent="0.3">
      <c r="A231">
        <v>3424</v>
      </c>
      <c r="B231" s="7" t="s">
        <v>3423</v>
      </c>
      <c r="C231" s="3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 s="9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.8" x14ac:dyDescent="0.3">
      <c r="A232">
        <v>3425</v>
      </c>
      <c r="B232" s="7" t="s">
        <v>3424</v>
      </c>
      <c r="C232" s="3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 s="9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8.8" x14ac:dyDescent="0.3">
      <c r="A233">
        <v>3426</v>
      </c>
      <c r="B233" s="7" t="s">
        <v>3425</v>
      </c>
      <c r="C233" s="3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 s="9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8.8" x14ac:dyDescent="0.3">
      <c r="A234">
        <v>3431</v>
      </c>
      <c r="B234" s="7" t="s">
        <v>3430</v>
      </c>
      <c r="C234" s="3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 s="9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8.8" x14ac:dyDescent="0.3">
      <c r="A235">
        <v>3432</v>
      </c>
      <c r="B235" s="7" t="s">
        <v>3431</v>
      </c>
      <c r="C235" s="3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 s="9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28.8" x14ac:dyDescent="0.3">
      <c r="A236">
        <v>3433</v>
      </c>
      <c r="B236" s="7" t="s">
        <v>3432</v>
      </c>
      <c r="C236" s="3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 s="9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28.8" x14ac:dyDescent="0.3">
      <c r="A237">
        <v>3434</v>
      </c>
      <c r="B237" s="7" t="s">
        <v>3433</v>
      </c>
      <c r="C237" s="3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 s="9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.8" x14ac:dyDescent="0.3">
      <c r="A238">
        <v>3435</v>
      </c>
      <c r="B238" s="7" t="s">
        <v>3434</v>
      </c>
      <c r="C238" s="3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 s="9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8.8" x14ac:dyDescent="0.3">
      <c r="A239">
        <v>3436</v>
      </c>
      <c r="B239" s="7" t="s">
        <v>3435</v>
      </c>
      <c r="C239" s="3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 s="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28.8" x14ac:dyDescent="0.3">
      <c r="A240">
        <v>3437</v>
      </c>
      <c r="B240" s="7" t="s">
        <v>3436</v>
      </c>
      <c r="C240" s="3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 s="9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8.8" x14ac:dyDescent="0.3">
      <c r="A241">
        <v>3439</v>
      </c>
      <c r="B241" s="7" t="s">
        <v>3438</v>
      </c>
      <c r="C241" s="3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 s="9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8.8" x14ac:dyDescent="0.3">
      <c r="A242">
        <v>3440</v>
      </c>
      <c r="B242" s="7" t="s">
        <v>3439</v>
      </c>
      <c r="C242" s="3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 s="9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8.8" x14ac:dyDescent="0.3">
      <c r="A243">
        <v>3441</v>
      </c>
      <c r="B243" s="7" t="s">
        <v>3440</v>
      </c>
      <c r="C243" s="3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 s="9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8.8" x14ac:dyDescent="0.3">
      <c r="A244">
        <v>3442</v>
      </c>
      <c r="B244" s="7" t="s">
        <v>3441</v>
      </c>
      <c r="C244" s="3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 s="9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.8" x14ac:dyDescent="0.3">
      <c r="A245">
        <v>3443</v>
      </c>
      <c r="B245" s="7" t="s">
        <v>3442</v>
      </c>
      <c r="C245" s="3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 s="9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28.8" x14ac:dyDescent="0.3">
      <c r="A246">
        <v>3447</v>
      </c>
      <c r="B246" s="7" t="s">
        <v>3446</v>
      </c>
      <c r="C246" s="3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 s="9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28.8" x14ac:dyDescent="0.3">
      <c r="A247">
        <v>3448</v>
      </c>
      <c r="B247" s="7" t="s">
        <v>3447</v>
      </c>
      <c r="C247" s="3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 s="9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8.8" x14ac:dyDescent="0.3">
      <c r="A248">
        <v>3449</v>
      </c>
      <c r="B248" s="7" t="s">
        <v>3448</v>
      </c>
      <c r="C248" s="3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 s="9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.8" x14ac:dyDescent="0.3">
      <c r="A249">
        <v>3451</v>
      </c>
      <c r="B249" s="7" t="s">
        <v>3450</v>
      </c>
      <c r="C249" s="3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 s="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8.8" x14ac:dyDescent="0.3">
      <c r="A250">
        <v>3452</v>
      </c>
      <c r="B250" s="7" t="s">
        <v>3451</v>
      </c>
      <c r="C250" s="3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 s="9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8.8" x14ac:dyDescent="0.3">
      <c r="A251">
        <v>3455</v>
      </c>
      <c r="B251" s="7" t="s">
        <v>3454</v>
      </c>
      <c r="C251" s="3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 s="9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28.8" x14ac:dyDescent="0.3">
      <c r="A252">
        <v>3456</v>
      </c>
      <c r="B252" s="7" t="s">
        <v>3455</v>
      </c>
      <c r="C252" s="3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 s="9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x14ac:dyDescent="0.3">
      <c r="A253">
        <v>3457</v>
      </c>
      <c r="B253" s="7" t="s">
        <v>3456</v>
      </c>
      <c r="C253" s="3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 s="9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8.8" x14ac:dyDescent="0.3">
      <c r="A254">
        <v>3458</v>
      </c>
      <c r="B254" s="7" t="s">
        <v>3457</v>
      </c>
      <c r="C254" s="3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 s="9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.8" x14ac:dyDescent="0.3">
      <c r="A255">
        <v>3461</v>
      </c>
      <c r="B255" s="7" t="s">
        <v>3460</v>
      </c>
      <c r="C255" s="3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 s="9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28.8" x14ac:dyDescent="0.3">
      <c r="A256">
        <v>3462</v>
      </c>
      <c r="B256" s="7" t="s">
        <v>3461</v>
      </c>
      <c r="C256" s="3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 s="9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43.2" x14ac:dyDescent="0.3">
      <c r="A257">
        <v>3464</v>
      </c>
      <c r="B257" s="7" t="s">
        <v>3463</v>
      </c>
      <c r="C257" s="3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 s="9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8.8" x14ac:dyDescent="0.3">
      <c r="A258">
        <v>3466</v>
      </c>
      <c r="B258" s="7" t="s">
        <v>3465</v>
      </c>
      <c r="C258" s="3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 s="9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3">
      <c r="A259">
        <v>3467</v>
      </c>
      <c r="B259" s="7" t="s">
        <v>3466</v>
      </c>
      <c r="C259" s="3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 s="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8.8" x14ac:dyDescent="0.3">
      <c r="A260">
        <v>3468</v>
      </c>
      <c r="B260" s="7" t="s">
        <v>3467</v>
      </c>
      <c r="C260" s="3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 s="9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8.8" x14ac:dyDescent="0.3">
      <c r="A261">
        <v>3469</v>
      </c>
      <c r="B261" s="7" t="s">
        <v>3468</v>
      </c>
      <c r="C261" s="3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 s="9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8.8" x14ac:dyDescent="0.3">
      <c r="A262">
        <v>3470</v>
      </c>
      <c r="B262" s="7" t="s">
        <v>3469</v>
      </c>
      <c r="C262" s="3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 s="9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8.8" x14ac:dyDescent="0.3">
      <c r="A263">
        <v>3472</v>
      </c>
      <c r="B263" s="7" t="s">
        <v>3471</v>
      </c>
      <c r="C263" s="3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 s="9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8.8" x14ac:dyDescent="0.3">
      <c r="A264">
        <v>3473</v>
      </c>
      <c r="B264" s="7" t="s">
        <v>3472</v>
      </c>
      <c r="C264" s="3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 s="9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8.8" x14ac:dyDescent="0.3">
      <c r="A265">
        <v>3476</v>
      </c>
      <c r="B265" s="7" t="s">
        <v>3475</v>
      </c>
      <c r="C265" s="3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 s="9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8.8" x14ac:dyDescent="0.3">
      <c r="A266">
        <v>3477</v>
      </c>
      <c r="B266" s="7" t="s">
        <v>3476</v>
      </c>
      <c r="C266" s="3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 s="9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28.8" x14ac:dyDescent="0.3">
      <c r="A267">
        <v>3478</v>
      </c>
      <c r="B267" s="7" t="s">
        <v>3477</v>
      </c>
      <c r="C267" s="3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 s="9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28.8" x14ac:dyDescent="0.3">
      <c r="A268">
        <v>3480</v>
      </c>
      <c r="B268" s="7" t="s">
        <v>3479</v>
      </c>
      <c r="C268" s="3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 s="9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28.8" x14ac:dyDescent="0.3">
      <c r="A269">
        <v>3483</v>
      </c>
      <c r="B269" s="7" t="s">
        <v>3482</v>
      </c>
      <c r="C269" s="3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 s="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8.8" x14ac:dyDescent="0.3">
      <c r="A270">
        <v>3484</v>
      </c>
      <c r="B270" s="7" t="s">
        <v>3483</v>
      </c>
      <c r="C270" s="3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 s="9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8.8" x14ac:dyDescent="0.3">
      <c r="A271">
        <v>3485</v>
      </c>
      <c r="B271" s="7" t="s">
        <v>3484</v>
      </c>
      <c r="C271" s="3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 s="9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8.8" x14ac:dyDescent="0.3">
      <c r="A272">
        <v>3486</v>
      </c>
      <c r="B272" s="7" t="s">
        <v>3485</v>
      </c>
      <c r="C272" s="3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 s="9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8.8" x14ac:dyDescent="0.3">
      <c r="A273">
        <v>3488</v>
      </c>
      <c r="B273" s="7" t="s">
        <v>3487</v>
      </c>
      <c r="C273" s="3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 s="9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8.8" x14ac:dyDescent="0.3">
      <c r="A274">
        <v>3490</v>
      </c>
      <c r="B274" s="7" t="s">
        <v>3489</v>
      </c>
      <c r="C274" s="3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 s="9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.8" x14ac:dyDescent="0.3">
      <c r="A275">
        <v>3491</v>
      </c>
      <c r="B275" s="7" t="s">
        <v>3490</v>
      </c>
      <c r="C275" s="3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 s="9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8.8" x14ac:dyDescent="0.3">
      <c r="A276">
        <v>3492</v>
      </c>
      <c r="B276" s="7" t="s">
        <v>3491</v>
      </c>
      <c r="C276" s="3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 s="9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8.8" x14ac:dyDescent="0.3">
      <c r="A277">
        <v>3493</v>
      </c>
      <c r="B277" s="7" t="s">
        <v>3492</v>
      </c>
      <c r="C277" s="3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 s="9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8.8" x14ac:dyDescent="0.3">
      <c r="A278">
        <v>3494</v>
      </c>
      <c r="B278" s="7" t="s">
        <v>3493</v>
      </c>
      <c r="C278" s="3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 s="9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43.2" x14ac:dyDescent="0.3">
      <c r="A279">
        <v>3496</v>
      </c>
      <c r="B279" s="7" t="s">
        <v>3495</v>
      </c>
      <c r="C279" s="3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 s="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.8" x14ac:dyDescent="0.3">
      <c r="A280">
        <v>3497</v>
      </c>
      <c r="B280" s="7" t="s">
        <v>3496</v>
      </c>
      <c r="C280" s="3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 s="9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8.8" x14ac:dyDescent="0.3">
      <c r="A281">
        <v>3499</v>
      </c>
      <c r="B281" s="7" t="s">
        <v>3498</v>
      </c>
      <c r="C281" s="3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 s="9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8.8" x14ac:dyDescent="0.3">
      <c r="A282">
        <v>3500</v>
      </c>
      <c r="B282" s="7" t="s">
        <v>3499</v>
      </c>
      <c r="C282" s="3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 s="9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.8" x14ac:dyDescent="0.3">
      <c r="A283">
        <v>3502</v>
      </c>
      <c r="B283" s="7" t="s">
        <v>3501</v>
      </c>
      <c r="C283" s="3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 s="9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8.8" x14ac:dyDescent="0.3">
      <c r="A284">
        <v>3504</v>
      </c>
      <c r="B284" s="7" t="s">
        <v>3503</v>
      </c>
      <c r="C284" s="3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 s="9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6.4" x14ac:dyDescent="0.3">
      <c r="A285">
        <v>3505</v>
      </c>
      <c r="B285" s="7" t="s">
        <v>3504</v>
      </c>
      <c r="C285" s="3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 s="9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8.8" x14ac:dyDescent="0.3">
      <c r="A286">
        <v>3506</v>
      </c>
      <c r="B286" s="7" t="s">
        <v>3505</v>
      </c>
      <c r="C286" s="3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 s="9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8.8" x14ac:dyDescent="0.3">
      <c r="A287">
        <v>3507</v>
      </c>
      <c r="B287" s="7" t="s">
        <v>3506</v>
      </c>
      <c r="C287" s="3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 s="9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8.8" x14ac:dyDescent="0.3">
      <c r="A288">
        <v>3509</v>
      </c>
      <c r="B288" s="7" t="s">
        <v>3508</v>
      </c>
      <c r="C288" s="3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 s="9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8.8" x14ac:dyDescent="0.3">
      <c r="A289">
        <v>3510</v>
      </c>
      <c r="B289" s="7" t="s">
        <v>3509</v>
      </c>
      <c r="C289" s="3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 s="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8.8" x14ac:dyDescent="0.3">
      <c r="A290">
        <v>3513</v>
      </c>
      <c r="B290" s="7" t="s">
        <v>3512</v>
      </c>
      <c r="C290" s="3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 s="9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.8" x14ac:dyDescent="0.3">
      <c r="A291">
        <v>3514</v>
      </c>
      <c r="B291" s="7" t="s">
        <v>3513</v>
      </c>
      <c r="C291" s="3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 s="9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8.8" x14ac:dyDescent="0.3">
      <c r="A292">
        <v>3515</v>
      </c>
      <c r="B292" s="7" t="s">
        <v>3514</v>
      </c>
      <c r="C292" s="3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 s="9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8.8" x14ac:dyDescent="0.3">
      <c r="A293">
        <v>3516</v>
      </c>
      <c r="B293" s="7" t="s">
        <v>3515</v>
      </c>
      <c r="C293" s="3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 s="9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28.8" x14ac:dyDescent="0.3">
      <c r="A294">
        <v>3518</v>
      </c>
      <c r="B294" s="7" t="s">
        <v>3517</v>
      </c>
      <c r="C294" s="3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 s="9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8.8" x14ac:dyDescent="0.3">
      <c r="A295">
        <v>3521</v>
      </c>
      <c r="B295" s="7" t="s">
        <v>3520</v>
      </c>
      <c r="C295" s="3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 s="9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.8" x14ac:dyDescent="0.3">
      <c r="A296">
        <v>3524</v>
      </c>
      <c r="B296" s="7" t="s">
        <v>3523</v>
      </c>
      <c r="C296" s="3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 s="9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8.8" x14ac:dyDescent="0.3">
      <c r="A297">
        <v>3525</v>
      </c>
      <c r="B297" s="7" t="s">
        <v>3524</v>
      </c>
      <c r="C297" s="3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 s="9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.8" x14ac:dyDescent="0.3">
      <c r="A298">
        <v>3526</v>
      </c>
      <c r="B298" s="7" t="s">
        <v>3525</v>
      </c>
      <c r="C298" s="3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 s="9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8.8" x14ac:dyDescent="0.3">
      <c r="A299">
        <v>3527</v>
      </c>
      <c r="B299" s="7" t="s">
        <v>3526</v>
      </c>
      <c r="C299" s="3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 s="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8.8" x14ac:dyDescent="0.3">
      <c r="A300">
        <v>3529</v>
      </c>
      <c r="B300" s="7" t="s">
        <v>3528</v>
      </c>
      <c r="C300" s="3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 s="9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3">
      <c r="A301">
        <v>3531</v>
      </c>
      <c r="B301" s="7" t="s">
        <v>3530</v>
      </c>
      <c r="C301" s="3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 s="9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8.8" x14ac:dyDescent="0.3">
      <c r="A302">
        <v>3532</v>
      </c>
      <c r="B302" s="7" t="s">
        <v>3531</v>
      </c>
      <c r="C302" s="3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 s="9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3.2" x14ac:dyDescent="0.3">
      <c r="A303">
        <v>3533</v>
      </c>
      <c r="B303" s="7" t="s">
        <v>3532</v>
      </c>
      <c r="C303" s="3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 s="9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8.8" x14ac:dyDescent="0.3">
      <c r="A304">
        <v>3534</v>
      </c>
      <c r="B304" s="7" t="s">
        <v>3533</v>
      </c>
      <c r="C304" s="3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 s="9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8.8" x14ac:dyDescent="0.3">
      <c r="A305">
        <v>3539</v>
      </c>
      <c r="B305" s="7" t="s">
        <v>3538</v>
      </c>
      <c r="C305" s="3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 s="9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.8" x14ac:dyDescent="0.3">
      <c r="A306">
        <v>3542</v>
      </c>
      <c r="B306" s="7" t="s">
        <v>3541</v>
      </c>
      <c r="C306" s="3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 s="9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8.8" x14ac:dyDescent="0.3">
      <c r="A307">
        <v>3544</v>
      </c>
      <c r="B307" s="7" t="s">
        <v>3543</v>
      </c>
      <c r="C307" s="3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 s="9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.8" x14ac:dyDescent="0.3">
      <c r="A308">
        <v>3545</v>
      </c>
      <c r="B308" s="7" t="s">
        <v>3544</v>
      </c>
      <c r="C308" s="3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 s="9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.8" x14ac:dyDescent="0.3">
      <c r="A309">
        <v>3546</v>
      </c>
      <c r="B309" s="7" t="s">
        <v>3545</v>
      </c>
      <c r="C309" s="3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 s="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8.8" x14ac:dyDescent="0.3">
      <c r="A310">
        <v>3547</v>
      </c>
      <c r="B310" s="7" t="s">
        <v>3546</v>
      </c>
      <c r="C310" s="3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 s="9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8.8" x14ac:dyDescent="0.3">
      <c r="A311">
        <v>3548</v>
      </c>
      <c r="B311" s="7" t="s">
        <v>3547</v>
      </c>
      <c r="C311" s="3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 s="9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8.8" x14ac:dyDescent="0.3">
      <c r="A312">
        <v>3551</v>
      </c>
      <c r="B312" s="7" t="s">
        <v>3550</v>
      </c>
      <c r="C312" s="3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 s="9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.8" x14ac:dyDescent="0.3">
      <c r="A313">
        <v>3553</v>
      </c>
      <c r="B313" s="7" t="s">
        <v>3552</v>
      </c>
      <c r="C313" s="3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 s="9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28.8" x14ac:dyDescent="0.3">
      <c r="A314">
        <v>3554</v>
      </c>
      <c r="B314" s="7" t="s">
        <v>3553</v>
      </c>
      <c r="C314" s="3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 s="9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8.8" x14ac:dyDescent="0.3">
      <c r="A315">
        <v>3557</v>
      </c>
      <c r="B315" s="7" t="s">
        <v>3556</v>
      </c>
      <c r="C315" s="3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 s="9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0.8" x14ac:dyDescent="0.3">
      <c r="A316">
        <v>3561</v>
      </c>
      <c r="B316" s="7" t="s">
        <v>3560</v>
      </c>
      <c r="C316" s="3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 s="9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.8" x14ac:dyDescent="0.3">
      <c r="A317">
        <v>3565</v>
      </c>
      <c r="B317" s="7" t="s">
        <v>3564</v>
      </c>
      <c r="C317" s="3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 s="9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.8" x14ac:dyDescent="0.3">
      <c r="A318">
        <v>3568</v>
      </c>
      <c r="B318" s="7" t="s">
        <v>3567</v>
      </c>
      <c r="C318" s="3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 s="9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.8" x14ac:dyDescent="0.3">
      <c r="A319">
        <v>3569</v>
      </c>
      <c r="B319" s="7" t="s">
        <v>3568</v>
      </c>
      <c r="C319" s="3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 s="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8.8" x14ac:dyDescent="0.3">
      <c r="A320">
        <v>3570</v>
      </c>
      <c r="B320" s="7" t="s">
        <v>3569</v>
      </c>
      <c r="C320" s="3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 s="9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8.8" x14ac:dyDescent="0.3">
      <c r="A321">
        <v>3574</v>
      </c>
      <c r="B321" s="7" t="s">
        <v>3573</v>
      </c>
      <c r="C321" s="3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 s="9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.8" x14ac:dyDescent="0.3">
      <c r="A322">
        <v>3575</v>
      </c>
      <c r="B322" s="7" t="s">
        <v>3574</v>
      </c>
      <c r="C322" s="3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 s="9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8.8" x14ac:dyDescent="0.3">
      <c r="A323">
        <v>3576</v>
      </c>
      <c r="B323" s="7" t="s">
        <v>3575</v>
      </c>
      <c r="C323" s="3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 s="9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8.8" x14ac:dyDescent="0.3">
      <c r="A324">
        <v>3577</v>
      </c>
      <c r="B324" s="7" t="s">
        <v>3576</v>
      </c>
      <c r="C324" s="3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 s="9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8.8" x14ac:dyDescent="0.3">
      <c r="A325">
        <v>3580</v>
      </c>
      <c r="B325" s="7" t="s">
        <v>3579</v>
      </c>
      <c r="C325" s="3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 s="9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8.8" x14ac:dyDescent="0.3">
      <c r="A326">
        <v>3582</v>
      </c>
      <c r="B326" s="7" t="s">
        <v>3581</v>
      </c>
      <c r="C326" s="3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 s="9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28.8" x14ac:dyDescent="0.3">
      <c r="A327">
        <v>3583</v>
      </c>
      <c r="B327" s="7" t="s">
        <v>3582</v>
      </c>
      <c r="C327" s="3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 s="9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8.8" x14ac:dyDescent="0.3">
      <c r="A328">
        <v>3585</v>
      </c>
      <c r="B328" s="7" t="s">
        <v>3584</v>
      </c>
      <c r="C328" s="3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 s="9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3">
      <c r="A329">
        <v>3586</v>
      </c>
      <c r="B329" s="7" t="s">
        <v>3585</v>
      </c>
      <c r="C329" s="3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 s="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8.8" x14ac:dyDescent="0.3">
      <c r="A330">
        <v>3589</v>
      </c>
      <c r="B330" s="7" t="s">
        <v>3588</v>
      </c>
      <c r="C330" s="3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 s="9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.8" x14ac:dyDescent="0.3">
      <c r="A331">
        <v>3591</v>
      </c>
      <c r="B331" s="7" t="s">
        <v>3590</v>
      </c>
      <c r="C331" s="3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 s="9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8.8" x14ac:dyDescent="0.3">
      <c r="A332">
        <v>3592</v>
      </c>
      <c r="B332" s="7" t="s">
        <v>3591</v>
      </c>
      <c r="C332" s="3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 s="9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8.8" x14ac:dyDescent="0.3">
      <c r="A333">
        <v>3593</v>
      </c>
      <c r="B333" s="7" t="s">
        <v>3592</v>
      </c>
      <c r="C333" s="3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 s="9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8.8" x14ac:dyDescent="0.3">
      <c r="A334">
        <v>3594</v>
      </c>
      <c r="B334" s="7" t="s">
        <v>3593</v>
      </c>
      <c r="C334" s="3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 s="9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3">
      <c r="A335">
        <v>3595</v>
      </c>
      <c r="B335" s="7" t="s">
        <v>3594</v>
      </c>
      <c r="C335" s="3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 s="9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8.8" x14ac:dyDescent="0.3">
      <c r="A336">
        <v>3597</v>
      </c>
      <c r="B336" s="7" t="s">
        <v>3596</v>
      </c>
      <c r="C336" s="3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 s="9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8.8" x14ac:dyDescent="0.3">
      <c r="A337">
        <v>3598</v>
      </c>
      <c r="B337" s="7" t="s">
        <v>3597</v>
      </c>
      <c r="C337" s="3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 s="9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8.8" x14ac:dyDescent="0.3">
      <c r="A338">
        <v>3599</v>
      </c>
      <c r="B338" s="7" t="s">
        <v>3598</v>
      </c>
      <c r="C338" s="3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 s="9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3">
      <c r="A339">
        <v>3600</v>
      </c>
      <c r="B339" s="7" t="s">
        <v>3599</v>
      </c>
      <c r="C339" s="3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 s="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8.8" x14ac:dyDescent="0.3">
      <c r="A340">
        <v>3602</v>
      </c>
      <c r="B340" s="7" t="s">
        <v>3601</v>
      </c>
      <c r="C340" s="3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 s="9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8.8" x14ac:dyDescent="0.3">
      <c r="A341">
        <v>3603</v>
      </c>
      <c r="B341" s="7" t="s">
        <v>3602</v>
      </c>
      <c r="C341" s="3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 s="9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8.8" x14ac:dyDescent="0.3">
      <c r="A342">
        <v>3604</v>
      </c>
      <c r="B342" s="7" t="s">
        <v>3603</v>
      </c>
      <c r="C342" s="3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 s="9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8.8" x14ac:dyDescent="0.3">
      <c r="A343">
        <v>3613</v>
      </c>
      <c r="B343" s="7" t="s">
        <v>3612</v>
      </c>
      <c r="C343" s="3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 s="9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8.8" x14ac:dyDescent="0.3">
      <c r="A344">
        <v>3614</v>
      </c>
      <c r="B344" s="7" t="s">
        <v>3439</v>
      </c>
      <c r="C344" s="3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 s="9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8.8" x14ac:dyDescent="0.3">
      <c r="A345">
        <v>3619</v>
      </c>
      <c r="B345" s="7" t="s">
        <v>3617</v>
      </c>
      <c r="C345" s="3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 s="9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8.8" x14ac:dyDescent="0.3">
      <c r="A346">
        <v>3620</v>
      </c>
      <c r="B346" s="7" t="s">
        <v>3618</v>
      </c>
      <c r="C346" s="3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 s="9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8.8" x14ac:dyDescent="0.3">
      <c r="A347">
        <v>3621</v>
      </c>
      <c r="B347" s="7" t="s">
        <v>3619</v>
      </c>
      <c r="C347" s="3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 s="9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28.8" x14ac:dyDescent="0.3">
      <c r="A348">
        <v>3622</v>
      </c>
      <c r="B348" s="7" t="s">
        <v>3620</v>
      </c>
      <c r="C348" s="3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 s="9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8.8" x14ac:dyDescent="0.3">
      <c r="A349">
        <v>3623</v>
      </c>
      <c r="B349" s="7" t="s">
        <v>3621</v>
      </c>
      <c r="C349" s="3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 s="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57.6" x14ac:dyDescent="0.3">
      <c r="A350">
        <v>3624</v>
      </c>
      <c r="B350" s="7" t="s">
        <v>3622</v>
      </c>
      <c r="C350" s="3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 s="9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8.8" x14ac:dyDescent="0.3">
      <c r="A351">
        <v>3627</v>
      </c>
      <c r="B351" s="7" t="s">
        <v>3625</v>
      </c>
      <c r="C351" s="3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 s="9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8.8" x14ac:dyDescent="0.3">
      <c r="A352">
        <v>3648</v>
      </c>
      <c r="B352" s="7" t="s">
        <v>3646</v>
      </c>
      <c r="C352" s="3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 s="9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8.8" x14ac:dyDescent="0.3">
      <c r="A353">
        <v>3651</v>
      </c>
      <c r="B353" s="7" t="s">
        <v>3649</v>
      </c>
      <c r="C353" s="3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 s="9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8.8" x14ac:dyDescent="0.3">
      <c r="A354">
        <v>3655</v>
      </c>
      <c r="B354" s="7" t="s">
        <v>3652</v>
      </c>
      <c r="C354" s="3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 s="9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3">
      <c r="A355">
        <v>3658</v>
      </c>
      <c r="B355" s="7" t="s">
        <v>3655</v>
      </c>
      <c r="C355" s="3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 s="9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8.8" x14ac:dyDescent="0.3">
      <c r="A356">
        <v>3659</v>
      </c>
      <c r="B356" s="7" t="s">
        <v>3656</v>
      </c>
      <c r="C356" s="3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 s="9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.8" x14ac:dyDescent="0.3">
      <c r="A357">
        <v>3661</v>
      </c>
      <c r="B357" s="7" t="s">
        <v>3658</v>
      </c>
      <c r="C357" s="3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 s="9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8.8" x14ac:dyDescent="0.3">
      <c r="A358">
        <v>3664</v>
      </c>
      <c r="B358" s="7" t="s">
        <v>3661</v>
      </c>
      <c r="C358" s="3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 s="9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3">
      <c r="A359">
        <v>3666</v>
      </c>
      <c r="B359" s="7" t="s">
        <v>3663</v>
      </c>
      <c r="C359" s="3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 s="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8.8" x14ac:dyDescent="0.3">
      <c r="A360">
        <v>3668</v>
      </c>
      <c r="B360" s="7" t="s">
        <v>3665</v>
      </c>
      <c r="C360" s="3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 s="9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8.8" x14ac:dyDescent="0.3">
      <c r="A361">
        <v>3671</v>
      </c>
      <c r="B361" s="7" t="s">
        <v>3668</v>
      </c>
      <c r="C361" s="3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 s="9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8.8" x14ac:dyDescent="0.3">
      <c r="A362">
        <v>3676</v>
      </c>
      <c r="B362" s="7" t="s">
        <v>3673</v>
      </c>
      <c r="C362" s="3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 s="9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28.8" x14ac:dyDescent="0.3">
      <c r="A363">
        <v>3677</v>
      </c>
      <c r="B363" s="7" t="s">
        <v>3674</v>
      </c>
      <c r="C363" s="3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 s="9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8.8" x14ac:dyDescent="0.3">
      <c r="A364">
        <v>3679</v>
      </c>
      <c r="B364" s="7" t="s">
        <v>3676</v>
      </c>
      <c r="C364" s="3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 s="9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8.8" x14ac:dyDescent="0.3">
      <c r="A365">
        <v>3680</v>
      </c>
      <c r="B365" s="7" t="s">
        <v>3677</v>
      </c>
      <c r="C365" s="3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 s="9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3.2" x14ac:dyDescent="0.3">
      <c r="A366">
        <v>3681</v>
      </c>
      <c r="B366" s="7" t="s">
        <v>3678</v>
      </c>
      <c r="C366" s="3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 s="9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8.8" x14ac:dyDescent="0.3">
      <c r="A367">
        <v>3682</v>
      </c>
      <c r="B367" s="7" t="s">
        <v>3679</v>
      </c>
      <c r="C367" s="3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 s="9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8.8" x14ac:dyDescent="0.3">
      <c r="A368">
        <v>3683</v>
      </c>
      <c r="B368" s="7" t="s">
        <v>3680</v>
      </c>
      <c r="C368" s="3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 s="9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8.8" x14ac:dyDescent="0.3">
      <c r="A369">
        <v>3684</v>
      </c>
      <c r="B369" s="7" t="s">
        <v>3681</v>
      </c>
      <c r="C369" s="3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 s="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8.8" x14ac:dyDescent="0.3">
      <c r="A370">
        <v>3685</v>
      </c>
      <c r="B370" s="7" t="s">
        <v>3682</v>
      </c>
      <c r="C370" s="3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 s="9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28.8" x14ac:dyDescent="0.3">
      <c r="A371">
        <v>3686</v>
      </c>
      <c r="B371" s="7" t="s">
        <v>3683</v>
      </c>
      <c r="C371" s="3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 s="9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8.8" x14ac:dyDescent="0.3">
      <c r="A372">
        <v>3687</v>
      </c>
      <c r="B372" s="7" t="s">
        <v>3684</v>
      </c>
      <c r="C372" s="3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 s="9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8.8" x14ac:dyDescent="0.3">
      <c r="A373">
        <v>3689</v>
      </c>
      <c r="B373" s="7" t="s">
        <v>3686</v>
      </c>
      <c r="C373" s="3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 s="9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8.8" x14ac:dyDescent="0.3">
      <c r="A374">
        <v>3690</v>
      </c>
      <c r="B374" s="7" t="s">
        <v>3687</v>
      </c>
      <c r="C374" s="3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 s="9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x14ac:dyDescent="0.3">
      <c r="A375">
        <v>3691</v>
      </c>
      <c r="B375" s="7" t="s">
        <v>3688</v>
      </c>
      <c r="C375" s="3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 s="9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8.8" x14ac:dyDescent="0.3">
      <c r="A376">
        <v>3692</v>
      </c>
      <c r="B376" s="7" t="s">
        <v>3689</v>
      </c>
      <c r="C376" s="3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 s="9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28.8" x14ac:dyDescent="0.3">
      <c r="A377">
        <v>3694</v>
      </c>
      <c r="B377" s="7" t="s">
        <v>3691</v>
      </c>
      <c r="C377" s="3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 s="9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3.2" x14ac:dyDescent="0.3">
      <c r="A378">
        <v>3695</v>
      </c>
      <c r="B378" s="7" t="s">
        <v>3692</v>
      </c>
      <c r="C378" s="3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 s="9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8.8" x14ac:dyDescent="0.3">
      <c r="A379">
        <v>3698</v>
      </c>
      <c r="B379" s="7" t="s">
        <v>3695</v>
      </c>
      <c r="C379" s="3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 s="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8.8" x14ac:dyDescent="0.3">
      <c r="A380">
        <v>3699</v>
      </c>
      <c r="B380" s="7" t="s">
        <v>3696</v>
      </c>
      <c r="C380" s="3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 s="9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3">
      <c r="A381">
        <v>3700</v>
      </c>
      <c r="B381" s="7" t="s">
        <v>3697</v>
      </c>
      <c r="C381" s="3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 s="9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8.8" x14ac:dyDescent="0.3">
      <c r="A382">
        <v>3703</v>
      </c>
      <c r="B382" s="7" t="s">
        <v>3700</v>
      </c>
      <c r="C382" s="3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 s="9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8.8" x14ac:dyDescent="0.3">
      <c r="A383">
        <v>3705</v>
      </c>
      <c r="B383" s="7" t="s">
        <v>3702</v>
      </c>
      <c r="C383" s="3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 s="9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28.8" x14ac:dyDescent="0.3">
      <c r="A384">
        <v>3706</v>
      </c>
      <c r="B384" s="7" t="s">
        <v>3703</v>
      </c>
      <c r="C384" s="3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 s="9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28.8" x14ac:dyDescent="0.3">
      <c r="A385">
        <v>3707</v>
      </c>
      <c r="B385" s="7" t="s">
        <v>3704</v>
      </c>
      <c r="C385" s="3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 s="9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8.8" x14ac:dyDescent="0.3">
      <c r="A386">
        <v>3708</v>
      </c>
      <c r="B386" s="7" t="s">
        <v>3705</v>
      </c>
      <c r="C386" s="3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 s="9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8.8" x14ac:dyDescent="0.3">
      <c r="A387">
        <v>3710</v>
      </c>
      <c r="B387" s="7" t="s">
        <v>3707</v>
      </c>
      <c r="C387" s="3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 s="9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3">
      <c r="A388">
        <v>3711</v>
      </c>
      <c r="B388" s="7" t="s">
        <v>3708</v>
      </c>
      <c r="C388" s="3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 s="9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8.8" x14ac:dyDescent="0.3">
      <c r="A389">
        <v>3712</v>
      </c>
      <c r="B389" s="7" t="s">
        <v>3709</v>
      </c>
      <c r="C389" s="3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 s="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8.8" x14ac:dyDescent="0.3">
      <c r="A390">
        <v>3713</v>
      </c>
      <c r="B390" s="7" t="s">
        <v>3710</v>
      </c>
      <c r="C390" s="3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 s="9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.8" x14ac:dyDescent="0.3">
      <c r="A391">
        <v>3714</v>
      </c>
      <c r="B391" s="7" t="s">
        <v>3711</v>
      </c>
      <c r="C391" s="3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 s="9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8.8" x14ac:dyDescent="0.3">
      <c r="A392">
        <v>3716</v>
      </c>
      <c r="B392" s="7" t="s">
        <v>3713</v>
      </c>
      <c r="C392" s="3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 s="9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3">
      <c r="A393">
        <v>3720</v>
      </c>
      <c r="B393" s="7" t="s">
        <v>3717</v>
      </c>
      <c r="C393" s="3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 s="9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8.8" x14ac:dyDescent="0.3">
      <c r="A394">
        <v>3721</v>
      </c>
      <c r="B394" s="7" t="s">
        <v>3718</v>
      </c>
      <c r="C394" s="3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 s="9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.8" x14ac:dyDescent="0.3">
      <c r="A395">
        <v>3726</v>
      </c>
      <c r="B395" s="7" t="s">
        <v>3723</v>
      </c>
      <c r="C395" s="3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 s="9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28.8" x14ac:dyDescent="0.3">
      <c r="A396">
        <v>3727</v>
      </c>
      <c r="B396" s="7" t="s">
        <v>3724</v>
      </c>
      <c r="C396" s="3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 s="9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8.8" x14ac:dyDescent="0.3">
      <c r="A397">
        <v>3810</v>
      </c>
      <c r="B397" s="7" t="s">
        <v>3807</v>
      </c>
      <c r="C397" s="3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 s="9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8.8" x14ac:dyDescent="0.3">
      <c r="A398">
        <v>3813</v>
      </c>
      <c r="B398" s="7" t="s">
        <v>3810</v>
      </c>
      <c r="C398" s="3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 s="9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.8" x14ac:dyDescent="0.3">
      <c r="A399">
        <v>3814</v>
      </c>
      <c r="B399" s="7" t="s">
        <v>3811</v>
      </c>
      <c r="C399" s="3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 s="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3.2" x14ac:dyDescent="0.3">
      <c r="A400">
        <v>3816</v>
      </c>
      <c r="B400" s="7" t="s">
        <v>3813</v>
      </c>
      <c r="C400" s="3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 s="9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8.8" x14ac:dyDescent="0.3">
      <c r="A401">
        <v>3817</v>
      </c>
      <c r="B401" s="7" t="s">
        <v>3814</v>
      </c>
      <c r="C401" s="3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 s="9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8.8" x14ac:dyDescent="0.3">
      <c r="A402">
        <v>3818</v>
      </c>
      <c r="B402" s="7" t="s">
        <v>3815</v>
      </c>
      <c r="C402" s="3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 s="9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28.8" x14ac:dyDescent="0.3">
      <c r="A403">
        <v>3819</v>
      </c>
      <c r="B403" s="7" t="s">
        <v>3816</v>
      </c>
      <c r="C403" s="3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 s="9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8.8" x14ac:dyDescent="0.3">
      <c r="A404">
        <v>3821</v>
      </c>
      <c r="B404" s="7" t="s">
        <v>3818</v>
      </c>
      <c r="C404" s="3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 s="9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8.8" x14ac:dyDescent="0.3">
      <c r="A405">
        <v>3823</v>
      </c>
      <c r="B405" s="7" t="s">
        <v>3820</v>
      </c>
      <c r="C405" s="3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 s="9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8.8" x14ac:dyDescent="0.3">
      <c r="A406">
        <v>3825</v>
      </c>
      <c r="B406" s="7" t="s">
        <v>3822</v>
      </c>
      <c r="C406" s="3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 s="9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8.8" x14ac:dyDescent="0.3">
      <c r="A407">
        <v>3828</v>
      </c>
      <c r="B407" s="7" t="s">
        <v>3825</v>
      </c>
      <c r="C407" s="3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 s="9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.8" x14ac:dyDescent="0.3">
      <c r="A408">
        <v>3829</v>
      </c>
      <c r="B408" s="7" t="s">
        <v>3826</v>
      </c>
      <c r="C408" s="3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 s="9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8.8" x14ac:dyDescent="0.3">
      <c r="A409">
        <v>3830</v>
      </c>
      <c r="B409" s="7" t="s">
        <v>3827</v>
      </c>
      <c r="C409" s="3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 s="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.8" x14ac:dyDescent="0.3">
      <c r="A410">
        <v>3831</v>
      </c>
      <c r="B410" s="7" t="s">
        <v>3828</v>
      </c>
      <c r="C410" s="3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 s="9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.8" x14ac:dyDescent="0.3">
      <c r="A411">
        <v>3832</v>
      </c>
      <c r="B411" s="7" t="s">
        <v>3829</v>
      </c>
      <c r="C411" s="3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 s="9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8.8" x14ac:dyDescent="0.3">
      <c r="A412">
        <v>3836</v>
      </c>
      <c r="B412" s="7" t="s">
        <v>3833</v>
      </c>
      <c r="C412" s="3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 s="9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8.8" x14ac:dyDescent="0.3">
      <c r="A413">
        <v>3839</v>
      </c>
      <c r="B413" s="7" t="s">
        <v>3836</v>
      </c>
      <c r="C413" s="3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 s="9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8696B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A360-94E1-4169-A507-0606BE05E896}">
  <dimension ref="A1:T251"/>
  <sheetViews>
    <sheetView zoomScale="80" zoomScaleNormal="80" workbookViewId="0">
      <selection activeCell="K17" sqref="K17"/>
    </sheetView>
  </sheetViews>
  <sheetFormatPr defaultColWidth="54.77734375" defaultRowHeight="14.4" x14ac:dyDescent="0.3"/>
  <cols>
    <col min="1" max="1" width="5.44140625" bestFit="1" customWidth="1"/>
    <col min="2" max="2" width="54.6640625" bestFit="1" customWidth="1"/>
    <col min="4" max="4" width="13" bestFit="1" customWidth="1"/>
    <col min="5" max="5" width="10.5546875" bestFit="1" customWidth="1"/>
    <col min="6" max="6" width="9.5546875" bestFit="1" customWidth="1"/>
    <col min="7" max="7" width="7.6640625" bestFit="1" customWidth="1"/>
    <col min="8" max="8" width="8.44140625" bestFit="1" customWidth="1"/>
    <col min="9" max="10" width="11.6640625" bestFit="1" customWidth="1"/>
    <col min="11" max="11" width="9.6640625" bestFit="1" customWidth="1"/>
    <col min="12" max="12" width="13.44140625" bestFit="1" customWidth="1"/>
    <col min="13" max="13" width="8.5546875" bestFit="1" customWidth="1"/>
    <col min="14" max="14" width="24.109375" bestFit="1" customWidth="1"/>
    <col min="15" max="15" width="17.6640625" bestFit="1" customWidth="1"/>
    <col min="16" max="16" width="16.77734375" bestFit="1" customWidth="1"/>
    <col min="17" max="17" width="15.109375" bestFit="1" customWidth="1"/>
    <col min="18" max="18" width="11.77734375" bestFit="1" customWidth="1"/>
    <col min="19" max="19" width="22.88671875" bestFit="1" customWidth="1"/>
    <col min="20" max="20" width="21.33203125" bestFit="1" customWidth="1"/>
  </cols>
  <sheetData>
    <row r="1" spans="1:20" ht="28.8" x14ac:dyDescent="0.3">
      <c r="A1" s="2" t="s">
        <v>0</v>
      </c>
      <c r="B1" s="6" t="s">
        <v>1</v>
      </c>
      <c r="C1" s="2" t="s">
        <v>4110</v>
      </c>
      <c r="D1" s="15" t="s">
        <v>8216</v>
      </c>
      <c r="E1" s="16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7" t="s">
        <v>8306</v>
      </c>
      <c r="P1" s="6" t="s">
        <v>8307</v>
      </c>
      <c r="Q1" s="18" t="s">
        <v>8358</v>
      </c>
      <c r="R1" s="6" t="s">
        <v>8359</v>
      </c>
      <c r="S1" s="6" t="s">
        <v>8366</v>
      </c>
      <c r="T1" s="6" t="s">
        <v>8367</v>
      </c>
    </row>
    <row r="2" spans="1:20" ht="43.2" x14ac:dyDescent="0.3">
      <c r="A2">
        <v>2843</v>
      </c>
      <c r="B2" s="7" t="s">
        <v>2843</v>
      </c>
      <c r="C2" s="3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 s="9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28.8" x14ac:dyDescent="0.3">
      <c r="A3">
        <v>2845</v>
      </c>
      <c r="B3" s="7" t="s">
        <v>2845</v>
      </c>
      <c r="C3" s="3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 s="9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43.2" x14ac:dyDescent="0.3">
      <c r="A4">
        <v>2846</v>
      </c>
      <c r="B4" s="7" t="s">
        <v>2846</v>
      </c>
      <c r="C4" s="3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 s="9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28.8" x14ac:dyDescent="0.3">
      <c r="A5">
        <v>2847</v>
      </c>
      <c r="B5" s="7" t="s">
        <v>2847</v>
      </c>
      <c r="C5" s="3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 s="9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43.2" x14ac:dyDescent="0.3">
      <c r="A6">
        <v>2848</v>
      </c>
      <c r="B6" s="7" t="s">
        <v>2848</v>
      </c>
      <c r="C6" s="3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 s="9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43.2" x14ac:dyDescent="0.3">
      <c r="A7">
        <v>2850</v>
      </c>
      <c r="B7" s="7" t="s">
        <v>2850</v>
      </c>
      <c r="C7" s="3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 s="9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28.8" x14ac:dyDescent="0.3">
      <c r="A8">
        <v>2852</v>
      </c>
      <c r="B8" s="7" t="s">
        <v>2852</v>
      </c>
      <c r="C8" s="3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 s="9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43.2" x14ac:dyDescent="0.3">
      <c r="A9">
        <v>2855</v>
      </c>
      <c r="B9" s="7" t="s">
        <v>2855</v>
      </c>
      <c r="C9" s="3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 s="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43.2" x14ac:dyDescent="0.3">
      <c r="A10">
        <v>2856</v>
      </c>
      <c r="B10" s="7" t="s">
        <v>2856</v>
      </c>
      <c r="C10" s="3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 s="9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3.2" x14ac:dyDescent="0.3">
      <c r="A11">
        <v>2860</v>
      </c>
      <c r="B11" s="7" t="s">
        <v>2860</v>
      </c>
      <c r="C11" s="3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 s="9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8.8" x14ac:dyDescent="0.3">
      <c r="A12">
        <v>2862</v>
      </c>
      <c r="B12" s="7" t="s">
        <v>2862</v>
      </c>
      <c r="C12" s="3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 s="9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.8" x14ac:dyDescent="0.3">
      <c r="A13">
        <v>2863</v>
      </c>
      <c r="B13" s="7" t="s">
        <v>2863</v>
      </c>
      <c r="C13" s="3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 s="9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.8" x14ac:dyDescent="0.3">
      <c r="A14">
        <v>2865</v>
      </c>
      <c r="B14" s="7" t="s">
        <v>2865</v>
      </c>
      <c r="C14" s="3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 s="9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8.8" x14ac:dyDescent="0.3">
      <c r="A15">
        <v>2866</v>
      </c>
      <c r="B15" s="7" t="s">
        <v>2866</v>
      </c>
      <c r="C15" s="3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 s="9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3.2" x14ac:dyDescent="0.3">
      <c r="A16">
        <v>2867</v>
      </c>
      <c r="B16" s="7" t="s">
        <v>2867</v>
      </c>
      <c r="C16" s="3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 s="9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3.2" x14ac:dyDescent="0.3">
      <c r="A17">
        <v>2868</v>
      </c>
      <c r="B17" s="7" t="s">
        <v>2868</v>
      </c>
      <c r="C17" s="3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 s="9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3.2" x14ac:dyDescent="0.3">
      <c r="A18">
        <v>2869</v>
      </c>
      <c r="B18" s="7" t="s">
        <v>2869</v>
      </c>
      <c r="C18" s="3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 s="9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3.2" x14ac:dyDescent="0.3">
      <c r="A19">
        <v>2870</v>
      </c>
      <c r="B19" s="7" t="s">
        <v>2870</v>
      </c>
      <c r="C19" s="3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 s="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8.8" x14ac:dyDescent="0.3">
      <c r="A20">
        <v>2871</v>
      </c>
      <c r="B20" s="7" t="s">
        <v>2871</v>
      </c>
      <c r="C20" s="3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 s="9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28.8" x14ac:dyDescent="0.3">
      <c r="A21">
        <v>2872</v>
      </c>
      <c r="B21" s="7" t="s">
        <v>2872</v>
      </c>
      <c r="C21" s="3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 s="9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43.2" x14ac:dyDescent="0.3">
      <c r="A22">
        <v>2873</v>
      </c>
      <c r="B22" s="7" t="s">
        <v>2873</v>
      </c>
      <c r="C22" s="3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 s="9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3.2" x14ac:dyDescent="0.3">
      <c r="A23">
        <v>2874</v>
      </c>
      <c r="B23" s="7" t="s">
        <v>2874</v>
      </c>
      <c r="C23" s="3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 s="9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43.2" x14ac:dyDescent="0.3">
      <c r="A24">
        <v>2875</v>
      </c>
      <c r="B24" s="7" t="s">
        <v>2875</v>
      </c>
      <c r="C24" s="3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 s="9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8.8" x14ac:dyDescent="0.3">
      <c r="A25">
        <v>2876</v>
      </c>
      <c r="B25" s="7" t="s">
        <v>2876</v>
      </c>
      <c r="C25" s="3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 s="9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3.2" x14ac:dyDescent="0.3">
      <c r="A26">
        <v>2877</v>
      </c>
      <c r="B26" s="7" t="s">
        <v>2877</v>
      </c>
      <c r="C26" s="3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 s="9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8.8" x14ac:dyDescent="0.3">
      <c r="A27">
        <v>2879</v>
      </c>
      <c r="B27" s="7" t="s">
        <v>2879</v>
      </c>
      <c r="C27" s="3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 s="9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3.2" x14ac:dyDescent="0.3">
      <c r="A28">
        <v>2880</v>
      </c>
      <c r="B28" s="7" t="s">
        <v>2880</v>
      </c>
      <c r="C28" s="3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 s="9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3.2" x14ac:dyDescent="0.3">
      <c r="A29">
        <v>2881</v>
      </c>
      <c r="B29" s="7" t="s">
        <v>2881</v>
      </c>
      <c r="C29" s="3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 s="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3.2" x14ac:dyDescent="0.3">
      <c r="A30">
        <v>2882</v>
      </c>
      <c r="B30" s="7" t="s">
        <v>2882</v>
      </c>
      <c r="C30" s="3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 s="9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3.2" x14ac:dyDescent="0.3">
      <c r="A31">
        <v>2883</v>
      </c>
      <c r="B31" s="7" t="s">
        <v>2883</v>
      </c>
      <c r="C31" s="3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 s="9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28.8" x14ac:dyDescent="0.3">
      <c r="A32">
        <v>2884</v>
      </c>
      <c r="B32" s="7" t="s">
        <v>2884</v>
      </c>
      <c r="C32" s="3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 s="9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8.8" x14ac:dyDescent="0.3">
      <c r="A33">
        <v>2885</v>
      </c>
      <c r="B33" s="7" t="s">
        <v>2885</v>
      </c>
      <c r="C33" s="3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 s="9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43.2" x14ac:dyDescent="0.3">
      <c r="A34">
        <v>2886</v>
      </c>
      <c r="B34" s="7" t="s">
        <v>2886</v>
      </c>
      <c r="C34" s="3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 s="9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3.2" x14ac:dyDescent="0.3">
      <c r="A35">
        <v>2887</v>
      </c>
      <c r="B35" s="7" t="s">
        <v>2887</v>
      </c>
      <c r="C35" s="3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 s="9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3.2" x14ac:dyDescent="0.3">
      <c r="A36">
        <v>2888</v>
      </c>
      <c r="B36" s="7" t="s">
        <v>2888</v>
      </c>
      <c r="C36" s="3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 s="9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8.8" x14ac:dyDescent="0.3">
      <c r="A37">
        <v>2889</v>
      </c>
      <c r="B37" s="7" t="s">
        <v>2889</v>
      </c>
      <c r="C37" s="3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 s="9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3.2" x14ac:dyDescent="0.3">
      <c r="A38">
        <v>2890</v>
      </c>
      <c r="B38" s="7" t="s">
        <v>2890</v>
      </c>
      <c r="C38" s="3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 s="9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43.2" x14ac:dyDescent="0.3">
      <c r="A39">
        <v>2891</v>
      </c>
      <c r="B39" s="7" t="s">
        <v>2891</v>
      </c>
      <c r="C39" s="3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 s="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28.8" x14ac:dyDescent="0.3">
      <c r="A40">
        <v>2892</v>
      </c>
      <c r="B40" s="7" t="s">
        <v>2892</v>
      </c>
      <c r="C40" s="3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 s="9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3">
      <c r="A41">
        <v>2893</v>
      </c>
      <c r="B41" s="7" t="s">
        <v>2893</v>
      </c>
      <c r="C41" s="3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 s="9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x14ac:dyDescent="0.3">
      <c r="A42">
        <v>2894</v>
      </c>
      <c r="B42" s="7" t="s">
        <v>2894</v>
      </c>
      <c r="C42" s="3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 s="9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3.2" x14ac:dyDescent="0.3">
      <c r="A43">
        <v>2895</v>
      </c>
      <c r="B43" s="7" t="s">
        <v>2895</v>
      </c>
      <c r="C43" s="3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 s="9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28.8" x14ac:dyDescent="0.3">
      <c r="A44">
        <v>2896</v>
      </c>
      <c r="B44" s="7" t="s">
        <v>2896</v>
      </c>
      <c r="C44" s="3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 s="9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43.2" x14ac:dyDescent="0.3">
      <c r="A45">
        <v>2897</v>
      </c>
      <c r="B45" s="7" t="s">
        <v>2897</v>
      </c>
      <c r="C45" s="3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 s="9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3.2" x14ac:dyDescent="0.3">
      <c r="A46">
        <v>2898</v>
      </c>
      <c r="B46" s="7" t="s">
        <v>2898</v>
      </c>
      <c r="C46" s="3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 s="9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3.2" x14ac:dyDescent="0.3">
      <c r="A47">
        <v>2899</v>
      </c>
      <c r="B47" s="7" t="s">
        <v>2899</v>
      </c>
      <c r="C47" s="3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 s="9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3.2" x14ac:dyDescent="0.3">
      <c r="A48">
        <v>2900</v>
      </c>
      <c r="B48" s="7" t="s">
        <v>2900</v>
      </c>
      <c r="C48" s="3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 s="9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28.8" x14ac:dyDescent="0.3">
      <c r="A49">
        <v>2901</v>
      </c>
      <c r="B49" s="7" t="s">
        <v>2901</v>
      </c>
      <c r="C49" s="3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 s="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8.8" x14ac:dyDescent="0.3">
      <c r="A50">
        <v>2902</v>
      </c>
      <c r="B50" s="7" t="s">
        <v>2902</v>
      </c>
      <c r="C50" s="3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 s="9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3.2" x14ac:dyDescent="0.3">
      <c r="A51">
        <v>2903</v>
      </c>
      <c r="B51" s="7" t="s">
        <v>2903</v>
      </c>
      <c r="C51" s="3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 s="9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8.8" x14ac:dyDescent="0.3">
      <c r="A52">
        <v>2905</v>
      </c>
      <c r="B52" s="7" t="s">
        <v>2905</v>
      </c>
      <c r="C52" s="3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 s="9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2" x14ac:dyDescent="0.3">
      <c r="A53">
        <v>2906</v>
      </c>
      <c r="B53" s="7" t="s">
        <v>2906</v>
      </c>
      <c r="C53" s="3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 s="9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3.2" x14ac:dyDescent="0.3">
      <c r="A54">
        <v>2907</v>
      </c>
      <c r="B54" s="7" t="s">
        <v>2907</v>
      </c>
      <c r="C54" s="3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 s="9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43.2" x14ac:dyDescent="0.3">
      <c r="A55">
        <v>2908</v>
      </c>
      <c r="B55" s="7" t="s">
        <v>2908</v>
      </c>
      <c r="C55" s="3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 s="9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3.2" x14ac:dyDescent="0.3">
      <c r="A56">
        <v>2909</v>
      </c>
      <c r="B56" s="7" t="s">
        <v>2909</v>
      </c>
      <c r="C56" s="3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 s="9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3.2" x14ac:dyDescent="0.3">
      <c r="A57">
        <v>2911</v>
      </c>
      <c r="B57" s="7" t="s">
        <v>2911</v>
      </c>
      <c r="C57" s="3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 s="9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8.8" x14ac:dyDescent="0.3">
      <c r="A58">
        <v>2912</v>
      </c>
      <c r="B58" s="7" t="s">
        <v>2912</v>
      </c>
      <c r="C58" s="3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 s="9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8.8" x14ac:dyDescent="0.3">
      <c r="A59">
        <v>2913</v>
      </c>
      <c r="B59" s="7" t="s">
        <v>2913</v>
      </c>
      <c r="C59" s="3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 s="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8.8" x14ac:dyDescent="0.3">
      <c r="A60">
        <v>2917</v>
      </c>
      <c r="B60" s="7" t="s">
        <v>2917</v>
      </c>
      <c r="C60" s="3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 s="9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8.8" x14ac:dyDescent="0.3">
      <c r="A61">
        <v>2918</v>
      </c>
      <c r="B61" s="7" t="s">
        <v>2918</v>
      </c>
      <c r="C61" s="3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 s="9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8.8" x14ac:dyDescent="0.3">
      <c r="A62">
        <v>2919</v>
      </c>
      <c r="B62" s="7" t="s">
        <v>2919</v>
      </c>
      <c r="C62" s="3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 s="9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28.8" x14ac:dyDescent="0.3">
      <c r="A63">
        <v>3728</v>
      </c>
      <c r="B63" s="7" t="s">
        <v>3725</v>
      </c>
      <c r="C63" s="3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 s="9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3.2" x14ac:dyDescent="0.3">
      <c r="A64">
        <v>3729</v>
      </c>
      <c r="B64" s="7" t="s">
        <v>3726</v>
      </c>
      <c r="C64" s="3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 s="9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43.2" x14ac:dyDescent="0.3">
      <c r="A65">
        <v>3730</v>
      </c>
      <c r="B65" s="7" t="s">
        <v>3727</v>
      </c>
      <c r="C65" s="3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 s="9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8.8" x14ac:dyDescent="0.3">
      <c r="A66">
        <v>3731</v>
      </c>
      <c r="B66" s="7" t="s">
        <v>3728</v>
      </c>
      <c r="C66" s="3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 s="9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8.8" x14ac:dyDescent="0.3">
      <c r="A67">
        <v>3733</v>
      </c>
      <c r="B67" s="7" t="s">
        <v>3730</v>
      </c>
      <c r="C67" s="3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 s="9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43.2" x14ac:dyDescent="0.3">
      <c r="A68">
        <v>3734</v>
      </c>
      <c r="B68" s="7" t="s">
        <v>3731</v>
      </c>
      <c r="C68" s="3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 s="9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8.8" x14ac:dyDescent="0.3">
      <c r="A69">
        <v>3737</v>
      </c>
      <c r="B69" s="7" t="s">
        <v>3734</v>
      </c>
      <c r="C69" s="3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 s="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3.2" x14ac:dyDescent="0.3">
      <c r="A70">
        <v>3740</v>
      </c>
      <c r="B70" s="7" t="s">
        <v>3737</v>
      </c>
      <c r="C70" s="3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 s="9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8.8" x14ac:dyDescent="0.3">
      <c r="A71">
        <v>3741</v>
      </c>
      <c r="B71" s="7" t="s">
        <v>3738</v>
      </c>
      <c r="C71" s="3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 s="9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3.2" x14ac:dyDescent="0.3">
      <c r="A72">
        <v>3742</v>
      </c>
      <c r="B72" s="7" t="s">
        <v>3739</v>
      </c>
      <c r="C72" s="3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 s="9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28.8" x14ac:dyDescent="0.3">
      <c r="A73">
        <v>3743</v>
      </c>
      <c r="B73" s="7" t="s">
        <v>3740</v>
      </c>
      <c r="C73" s="3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 s="9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8.8" x14ac:dyDescent="0.3">
      <c r="A74">
        <v>3744</v>
      </c>
      <c r="B74" s="7" t="s">
        <v>3741</v>
      </c>
      <c r="C74" s="3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 s="9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8.8" x14ac:dyDescent="0.3">
      <c r="A75">
        <v>3745</v>
      </c>
      <c r="B75" s="7" t="s">
        <v>3742</v>
      </c>
      <c r="C75" s="3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 s="9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3">
      <c r="A76">
        <v>3746</v>
      </c>
      <c r="B76" s="7" t="s">
        <v>3743</v>
      </c>
      <c r="C76" s="3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 s="9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3.2" x14ac:dyDescent="0.3">
      <c r="A77">
        <v>3841</v>
      </c>
      <c r="B77" s="7" t="s">
        <v>3838</v>
      </c>
      <c r="C77" s="3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 s="9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28.8" x14ac:dyDescent="0.3">
      <c r="A78">
        <v>3843</v>
      </c>
      <c r="B78" s="7" t="s">
        <v>3840</v>
      </c>
      <c r="C78" s="3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 s="9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3.2" x14ac:dyDescent="0.3">
      <c r="A79">
        <v>3844</v>
      </c>
      <c r="B79" s="7" t="s">
        <v>3841</v>
      </c>
      <c r="C79" s="3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 s="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7.6" x14ac:dyDescent="0.3">
      <c r="A80">
        <v>3845</v>
      </c>
      <c r="B80" s="7" t="s">
        <v>3842</v>
      </c>
      <c r="C80" s="3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 s="9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8.8" x14ac:dyDescent="0.3">
      <c r="A81">
        <v>3846</v>
      </c>
      <c r="B81" s="7" t="s">
        <v>3843</v>
      </c>
      <c r="C81" s="3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 s="9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8.8" x14ac:dyDescent="0.3">
      <c r="A82">
        <v>3847</v>
      </c>
      <c r="B82" s="7" t="s">
        <v>3844</v>
      </c>
      <c r="C82" s="3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 s="9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3.2" x14ac:dyDescent="0.3">
      <c r="A83">
        <v>3848</v>
      </c>
      <c r="B83" s="7" t="s">
        <v>3845</v>
      </c>
      <c r="C83" s="3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 s="9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8.8" x14ac:dyDescent="0.3">
      <c r="A84">
        <v>3850</v>
      </c>
      <c r="B84" s="7" t="s">
        <v>3847</v>
      </c>
      <c r="C84" s="3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 s="9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8.8" x14ac:dyDescent="0.3">
      <c r="A85">
        <v>3852</v>
      </c>
      <c r="B85" s="7" t="s">
        <v>3849</v>
      </c>
      <c r="C85" s="3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 s="9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28.8" x14ac:dyDescent="0.3">
      <c r="A86">
        <v>3853</v>
      </c>
      <c r="B86" s="7" t="s">
        <v>3850</v>
      </c>
      <c r="C86" s="3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 s="9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28.8" x14ac:dyDescent="0.3">
      <c r="A87">
        <v>3854</v>
      </c>
      <c r="B87" s="7" t="s">
        <v>3851</v>
      </c>
      <c r="C87" s="3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 s="9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3.2" x14ac:dyDescent="0.3">
      <c r="A88">
        <v>3855</v>
      </c>
      <c r="B88" s="7" t="s">
        <v>3852</v>
      </c>
      <c r="C88" s="3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 s="9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3.2" x14ac:dyDescent="0.3">
      <c r="A89">
        <v>3856</v>
      </c>
      <c r="B89" s="7" t="s">
        <v>3853</v>
      </c>
      <c r="C89" s="3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 s="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3.2" x14ac:dyDescent="0.3">
      <c r="A90">
        <v>3857</v>
      </c>
      <c r="B90" s="7" t="s">
        <v>3854</v>
      </c>
      <c r="C90" s="3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 s="9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8.8" x14ac:dyDescent="0.3">
      <c r="A91">
        <v>3859</v>
      </c>
      <c r="B91" s="7" t="s">
        <v>3856</v>
      </c>
      <c r="C91" s="3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 s="9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43.2" x14ac:dyDescent="0.3">
      <c r="A92">
        <v>3860</v>
      </c>
      <c r="B92" s="7" t="s">
        <v>3857</v>
      </c>
      <c r="C92" s="3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 s="9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3">
      <c r="A93">
        <v>3861</v>
      </c>
      <c r="B93" s="7" t="s">
        <v>3858</v>
      </c>
      <c r="C93" s="3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 s="9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8.8" x14ac:dyDescent="0.3">
      <c r="A94">
        <v>3862</v>
      </c>
      <c r="B94" s="7" t="s">
        <v>3859</v>
      </c>
      <c r="C94" s="3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 s="9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3.2" x14ac:dyDescent="0.3">
      <c r="A95">
        <v>3863</v>
      </c>
      <c r="B95" s="7" t="s">
        <v>3860</v>
      </c>
      <c r="C95" s="3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 s="9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3.2" x14ac:dyDescent="0.3">
      <c r="A96">
        <v>3864</v>
      </c>
      <c r="B96" s="7" t="s">
        <v>3861</v>
      </c>
      <c r="C96" s="3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 s="9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28.8" x14ac:dyDescent="0.3">
      <c r="A97">
        <v>3866</v>
      </c>
      <c r="B97" s="7" t="s">
        <v>3863</v>
      </c>
      <c r="C97" s="3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 s="9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8.8" x14ac:dyDescent="0.3">
      <c r="A98">
        <v>3867</v>
      </c>
      <c r="B98" s="7" t="s">
        <v>3864</v>
      </c>
      <c r="C98" s="3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 s="9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8.8" x14ac:dyDescent="0.3">
      <c r="A99">
        <v>3889</v>
      </c>
      <c r="B99" s="7" t="s">
        <v>3886</v>
      </c>
      <c r="C99" s="3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 s="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3.2" x14ac:dyDescent="0.3">
      <c r="A100">
        <v>3890</v>
      </c>
      <c r="B100" s="7" t="s">
        <v>3887</v>
      </c>
      <c r="C100" s="3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 s="9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8.8" x14ac:dyDescent="0.3">
      <c r="A101">
        <v>3891</v>
      </c>
      <c r="B101" s="7" t="s">
        <v>3888</v>
      </c>
      <c r="C101" s="3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 s="9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3.2" x14ac:dyDescent="0.3">
      <c r="A102">
        <v>3892</v>
      </c>
      <c r="B102" s="7" t="s">
        <v>3889</v>
      </c>
      <c r="C102" s="3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 s="9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3.2" x14ac:dyDescent="0.3">
      <c r="A103">
        <v>3893</v>
      </c>
      <c r="B103" s="7" t="s">
        <v>3890</v>
      </c>
      <c r="C103" s="3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 s="9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43.2" x14ac:dyDescent="0.3">
      <c r="A104">
        <v>3894</v>
      </c>
      <c r="B104" s="7" t="s">
        <v>3891</v>
      </c>
      <c r="C104" s="3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 s="9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.8" x14ac:dyDescent="0.3">
      <c r="A105">
        <v>3895</v>
      </c>
      <c r="B105" s="7" t="s">
        <v>3892</v>
      </c>
      <c r="C105" s="3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 s="9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8.8" x14ac:dyDescent="0.3">
      <c r="A106">
        <v>3896</v>
      </c>
      <c r="B106" s="7" t="s">
        <v>3893</v>
      </c>
      <c r="C106" s="3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 s="9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8.8" x14ac:dyDescent="0.3">
      <c r="A107">
        <v>3899</v>
      </c>
      <c r="B107" s="7" t="s">
        <v>3896</v>
      </c>
      <c r="C107" s="3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 s="9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8.8" x14ac:dyDescent="0.3">
      <c r="A108">
        <v>3900</v>
      </c>
      <c r="B108" s="7" t="s">
        <v>3897</v>
      </c>
      <c r="C108" s="3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 s="9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8.8" x14ac:dyDescent="0.3">
      <c r="A109">
        <v>3901</v>
      </c>
      <c r="B109" s="7" t="s">
        <v>3898</v>
      </c>
      <c r="C109" s="3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 s="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3.2" x14ac:dyDescent="0.3">
      <c r="A110">
        <v>3903</v>
      </c>
      <c r="B110" s="7" t="s">
        <v>3900</v>
      </c>
      <c r="C110" s="3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 s="9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3">
      <c r="A111">
        <v>3904</v>
      </c>
      <c r="B111" s="7" t="s">
        <v>3901</v>
      </c>
      <c r="C111" s="3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 s="9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8.8" x14ac:dyDescent="0.3">
      <c r="A112">
        <v>3907</v>
      </c>
      <c r="B112" s="7" t="s">
        <v>3904</v>
      </c>
      <c r="C112" s="3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 s="9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3.2" x14ac:dyDescent="0.3">
      <c r="A113">
        <v>3908</v>
      </c>
      <c r="B113" s="7" t="s">
        <v>3905</v>
      </c>
      <c r="C113" s="3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 s="9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3.2" x14ac:dyDescent="0.3">
      <c r="A114">
        <v>3909</v>
      </c>
      <c r="B114" s="7" t="s">
        <v>3906</v>
      </c>
      <c r="C114" s="3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 s="9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8.8" x14ac:dyDescent="0.3">
      <c r="A115">
        <v>3910</v>
      </c>
      <c r="B115" s="7" t="s">
        <v>3907</v>
      </c>
      <c r="C115" s="3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 s="9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8.8" x14ac:dyDescent="0.3">
      <c r="A116">
        <v>3911</v>
      </c>
      <c r="B116" s="7" t="s">
        <v>3908</v>
      </c>
      <c r="C116" s="3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 s="9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8.8" x14ac:dyDescent="0.3">
      <c r="A117">
        <v>3912</v>
      </c>
      <c r="B117" s="7" t="s">
        <v>3909</v>
      </c>
      <c r="C117" s="3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 s="9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8.8" x14ac:dyDescent="0.3">
      <c r="A118">
        <v>3913</v>
      </c>
      <c r="B118" s="7" t="s">
        <v>3910</v>
      </c>
      <c r="C118" s="3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 s="9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3.2" x14ac:dyDescent="0.3">
      <c r="A119">
        <v>3922</v>
      </c>
      <c r="B119" s="7" t="s">
        <v>3919</v>
      </c>
      <c r="C119" s="3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 s="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8.8" x14ac:dyDescent="0.3">
      <c r="A120">
        <v>3924</v>
      </c>
      <c r="B120" s="7" t="s">
        <v>3921</v>
      </c>
      <c r="C120" s="3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 s="9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3.2" x14ac:dyDescent="0.3">
      <c r="A121">
        <v>3925</v>
      </c>
      <c r="B121" s="7" t="s">
        <v>3922</v>
      </c>
      <c r="C121" s="3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 s="9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3.2" x14ac:dyDescent="0.3">
      <c r="A122">
        <v>3928</v>
      </c>
      <c r="B122" s="7" t="s">
        <v>3925</v>
      </c>
      <c r="C122" s="3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 s="9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8.8" x14ac:dyDescent="0.3">
      <c r="A123">
        <v>3929</v>
      </c>
      <c r="B123" s="7" t="s">
        <v>3926</v>
      </c>
      <c r="C123" s="3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 s="9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3.2" x14ac:dyDescent="0.3">
      <c r="A124">
        <v>3931</v>
      </c>
      <c r="B124" s="7" t="s">
        <v>3928</v>
      </c>
      <c r="C124" s="3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 s="9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8.8" x14ac:dyDescent="0.3">
      <c r="A125">
        <v>3932</v>
      </c>
      <c r="B125" s="7" t="s">
        <v>3929</v>
      </c>
      <c r="C125" s="3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 s="9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8.8" x14ac:dyDescent="0.3">
      <c r="A126">
        <v>3933</v>
      </c>
      <c r="B126" s="7" t="s">
        <v>3930</v>
      </c>
      <c r="C126" s="3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 s="9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8.8" x14ac:dyDescent="0.3">
      <c r="A127">
        <v>3934</v>
      </c>
      <c r="B127" s="7" t="s">
        <v>3931</v>
      </c>
      <c r="C127" s="3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 s="9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3.2" x14ac:dyDescent="0.3">
      <c r="A128">
        <v>3936</v>
      </c>
      <c r="B128" s="7" t="s">
        <v>3933</v>
      </c>
      <c r="C128" s="3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 s="9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3.2" x14ac:dyDescent="0.3">
      <c r="A129">
        <v>3937</v>
      </c>
      <c r="B129" s="7" t="s">
        <v>3934</v>
      </c>
      <c r="C129" s="3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 s="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3.2" x14ac:dyDescent="0.3">
      <c r="A130">
        <v>3938</v>
      </c>
      <c r="B130" s="7" t="s">
        <v>3935</v>
      </c>
      <c r="C130" s="3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 s="9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3.2" x14ac:dyDescent="0.3">
      <c r="A131">
        <v>3940</v>
      </c>
      <c r="B131" s="7" t="s">
        <v>3937</v>
      </c>
      <c r="C131" s="3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 s="9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3.2" x14ac:dyDescent="0.3">
      <c r="A132">
        <v>3941</v>
      </c>
      <c r="B132" s="7" t="s">
        <v>3938</v>
      </c>
      <c r="C132" s="3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 s="9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8.8" x14ac:dyDescent="0.3">
      <c r="A133">
        <v>3942</v>
      </c>
      <c r="B133" s="7" t="s">
        <v>3939</v>
      </c>
      <c r="C133" s="3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 s="9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8.8" x14ac:dyDescent="0.3">
      <c r="A134">
        <v>3943</v>
      </c>
      <c r="B134" s="7" t="s">
        <v>3940</v>
      </c>
      <c r="C134" s="3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 s="9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3.2" x14ac:dyDescent="0.3">
      <c r="A135">
        <v>3944</v>
      </c>
      <c r="B135" s="7" t="s">
        <v>3941</v>
      </c>
      <c r="C135" s="3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 s="9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3.2" x14ac:dyDescent="0.3">
      <c r="A136">
        <v>3945</v>
      </c>
      <c r="B136" s="7" t="s">
        <v>3942</v>
      </c>
      <c r="C136" s="3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 s="9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28.8" x14ac:dyDescent="0.3">
      <c r="A137">
        <v>3946</v>
      </c>
      <c r="B137" s="7" t="s">
        <v>3943</v>
      </c>
      <c r="C137" s="3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 s="9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3.2" x14ac:dyDescent="0.3">
      <c r="A138">
        <v>3947</v>
      </c>
      <c r="B138" s="7" t="s">
        <v>3944</v>
      </c>
      <c r="C138" s="3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 s="9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3.2" x14ac:dyDescent="0.3">
      <c r="A139">
        <v>3950</v>
      </c>
      <c r="B139" s="7" t="s">
        <v>3947</v>
      </c>
      <c r="C139" s="3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 s="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3.2" x14ac:dyDescent="0.3">
      <c r="A140">
        <v>3952</v>
      </c>
      <c r="B140" s="7" t="s">
        <v>3949</v>
      </c>
      <c r="C140" s="3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 s="9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8.8" x14ac:dyDescent="0.3">
      <c r="A141">
        <v>3953</v>
      </c>
      <c r="B141" s="7" t="s">
        <v>3950</v>
      </c>
      <c r="C141" s="3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 s="9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8.8" x14ac:dyDescent="0.3">
      <c r="A142">
        <v>3955</v>
      </c>
      <c r="B142" s="7" t="s">
        <v>3952</v>
      </c>
      <c r="C142" s="3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 s="9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3.2" x14ac:dyDescent="0.3">
      <c r="A143">
        <v>3956</v>
      </c>
      <c r="B143" s="7" t="s">
        <v>3953</v>
      </c>
      <c r="C143" s="3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 s="9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8.8" x14ac:dyDescent="0.3">
      <c r="A144">
        <v>3957</v>
      </c>
      <c r="B144" s="7" t="s">
        <v>3954</v>
      </c>
      <c r="C144" s="3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 s="9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3.2" x14ac:dyDescent="0.3">
      <c r="A145">
        <v>3958</v>
      </c>
      <c r="B145" s="7" t="s">
        <v>3955</v>
      </c>
      <c r="C145" s="3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 s="9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3.2" x14ac:dyDescent="0.3">
      <c r="A146">
        <v>3959</v>
      </c>
      <c r="B146" s="7" t="s">
        <v>3956</v>
      </c>
      <c r="C146" s="3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 s="9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3.2" x14ac:dyDescent="0.3">
      <c r="A147">
        <v>3960</v>
      </c>
      <c r="B147" s="7" t="s">
        <v>3957</v>
      </c>
      <c r="C147" s="3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 s="9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8.8" x14ac:dyDescent="0.3">
      <c r="A148">
        <v>3964</v>
      </c>
      <c r="B148" s="7" t="s">
        <v>3961</v>
      </c>
      <c r="C148" s="3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 s="9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3.2" x14ac:dyDescent="0.3">
      <c r="A149">
        <v>3965</v>
      </c>
      <c r="B149" s="7" t="s">
        <v>3962</v>
      </c>
      <c r="C149" s="3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 s="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3.2" x14ac:dyDescent="0.3">
      <c r="A150">
        <v>3966</v>
      </c>
      <c r="B150" s="7" t="s">
        <v>3963</v>
      </c>
      <c r="C150" s="3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 s="9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8.8" x14ac:dyDescent="0.3">
      <c r="A151">
        <v>3967</v>
      </c>
      <c r="B151" s="7" t="s">
        <v>3964</v>
      </c>
      <c r="C151" s="3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 s="9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8.8" x14ac:dyDescent="0.3">
      <c r="A152">
        <v>3968</v>
      </c>
      <c r="B152" s="7" t="s">
        <v>3965</v>
      </c>
      <c r="C152" s="3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 s="9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3.2" x14ac:dyDescent="0.3">
      <c r="A153">
        <v>3969</v>
      </c>
      <c r="B153" s="7" t="s">
        <v>3966</v>
      </c>
      <c r="C153" s="3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 s="9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3.2" x14ac:dyDescent="0.3">
      <c r="A154">
        <v>3970</v>
      </c>
      <c r="B154" s="7" t="s">
        <v>3967</v>
      </c>
      <c r="C154" s="3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 s="9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.8" x14ac:dyDescent="0.3">
      <c r="A155">
        <v>3971</v>
      </c>
      <c r="B155" s="7" t="s">
        <v>3968</v>
      </c>
      <c r="C155" s="3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 s="9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8.8" x14ac:dyDescent="0.3">
      <c r="A156">
        <v>3972</v>
      </c>
      <c r="B156" s="7" t="s">
        <v>3969</v>
      </c>
      <c r="C156" s="3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 s="9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3.2" x14ac:dyDescent="0.3">
      <c r="A157">
        <v>3973</v>
      </c>
      <c r="B157" s="7" t="s">
        <v>3970</v>
      </c>
      <c r="C157" s="3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 s="9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3.2" x14ac:dyDescent="0.3">
      <c r="A158">
        <v>3975</v>
      </c>
      <c r="B158" s="7" t="s">
        <v>3972</v>
      </c>
      <c r="C158" s="3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 s="9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43.2" x14ac:dyDescent="0.3">
      <c r="A159">
        <v>3976</v>
      </c>
      <c r="B159" s="7" t="s">
        <v>3973</v>
      </c>
      <c r="C159" s="3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 s="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3.2" x14ac:dyDescent="0.3">
      <c r="A160">
        <v>3977</v>
      </c>
      <c r="B160" s="7" t="s">
        <v>3974</v>
      </c>
      <c r="C160" s="3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 s="9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3.2" x14ac:dyDescent="0.3">
      <c r="A161">
        <v>3978</v>
      </c>
      <c r="B161" s="7" t="s">
        <v>3975</v>
      </c>
      <c r="C161" s="3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 s="9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3.2" x14ac:dyDescent="0.3">
      <c r="A162">
        <v>3980</v>
      </c>
      <c r="B162" s="7" t="s">
        <v>3977</v>
      </c>
      <c r="C162" s="3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 s="9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8.8" x14ac:dyDescent="0.3">
      <c r="A163">
        <v>3981</v>
      </c>
      <c r="B163" s="7" t="s">
        <v>3358</v>
      </c>
      <c r="C163" s="3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 s="9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3.2" x14ac:dyDescent="0.3">
      <c r="A164">
        <v>3983</v>
      </c>
      <c r="B164" s="7" t="s">
        <v>3979</v>
      </c>
      <c r="C164" s="3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 s="9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3.2" x14ac:dyDescent="0.3">
      <c r="A165">
        <v>3985</v>
      </c>
      <c r="B165" s="7" t="s">
        <v>3981</v>
      </c>
      <c r="C165" s="3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 s="9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x14ac:dyDescent="0.3">
      <c r="A166">
        <v>3988</v>
      </c>
      <c r="B166" s="7" t="s">
        <v>3984</v>
      </c>
      <c r="C166" s="3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 s="9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3.2" x14ac:dyDescent="0.3">
      <c r="A167">
        <v>3989</v>
      </c>
      <c r="B167" s="7" t="s">
        <v>3985</v>
      </c>
      <c r="C167" s="3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 s="9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x14ac:dyDescent="0.3">
      <c r="A168">
        <v>3991</v>
      </c>
      <c r="B168" s="7" t="s">
        <v>3987</v>
      </c>
      <c r="C168" s="3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 s="9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8.8" x14ac:dyDescent="0.3">
      <c r="A169">
        <v>3992</v>
      </c>
      <c r="B169" s="7" t="s">
        <v>3988</v>
      </c>
      <c r="C169" s="3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 s="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8.8" x14ac:dyDescent="0.3">
      <c r="A170">
        <v>3993</v>
      </c>
      <c r="B170" s="7" t="s">
        <v>3989</v>
      </c>
      <c r="C170" s="3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 s="9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8.8" x14ac:dyDescent="0.3">
      <c r="A171">
        <v>3994</v>
      </c>
      <c r="B171" s="7" t="s">
        <v>3990</v>
      </c>
      <c r="C171" s="3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 s="9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8.8" x14ac:dyDescent="0.3">
      <c r="A172">
        <v>3996</v>
      </c>
      <c r="B172" s="7" t="s">
        <v>3992</v>
      </c>
      <c r="C172" s="3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 s="9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28.8" x14ac:dyDescent="0.3">
      <c r="A173">
        <v>3998</v>
      </c>
      <c r="B173" s="7" t="s">
        <v>3994</v>
      </c>
      <c r="C173" s="3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 s="9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8.8" x14ac:dyDescent="0.3">
      <c r="A174">
        <v>3999</v>
      </c>
      <c r="B174" s="7" t="s">
        <v>3995</v>
      </c>
      <c r="C174" s="3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 s="9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3">
      <c r="A175">
        <v>4000</v>
      </c>
      <c r="B175" s="7" t="s">
        <v>3996</v>
      </c>
      <c r="C175" s="3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 s="9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8.8" x14ac:dyDescent="0.3">
      <c r="A176">
        <v>4002</v>
      </c>
      <c r="B176" s="7" t="s">
        <v>3998</v>
      </c>
      <c r="C176" s="3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 s="9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8.8" x14ac:dyDescent="0.3">
      <c r="A177">
        <v>4003</v>
      </c>
      <c r="B177" s="7" t="s">
        <v>3999</v>
      </c>
      <c r="C177" s="3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 s="9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3">
      <c r="A178">
        <v>4004</v>
      </c>
      <c r="B178" s="7" t="s">
        <v>4000</v>
      </c>
      <c r="C178" s="3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 s="9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8.8" x14ac:dyDescent="0.3">
      <c r="A179">
        <v>4005</v>
      </c>
      <c r="B179" s="7" t="s">
        <v>4001</v>
      </c>
      <c r="C179" s="3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 s="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3.2" x14ac:dyDescent="0.3">
      <c r="A180">
        <v>4006</v>
      </c>
      <c r="B180" s="7" t="s">
        <v>4002</v>
      </c>
      <c r="C180" s="3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 s="9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8.8" x14ac:dyDescent="0.3">
      <c r="A181">
        <v>4007</v>
      </c>
      <c r="B181" s="7" t="s">
        <v>4003</v>
      </c>
      <c r="C181" s="3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 s="9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8.8" x14ac:dyDescent="0.3">
      <c r="A182">
        <v>4010</v>
      </c>
      <c r="B182" s="7" t="s">
        <v>4006</v>
      </c>
      <c r="C182" s="3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 s="9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3.2" x14ac:dyDescent="0.3">
      <c r="A183">
        <v>4013</v>
      </c>
      <c r="B183" s="7" t="s">
        <v>4009</v>
      </c>
      <c r="C183" s="3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 s="9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8.8" x14ac:dyDescent="0.3">
      <c r="A184">
        <v>4014</v>
      </c>
      <c r="B184" s="7" t="s">
        <v>4010</v>
      </c>
      <c r="C184" s="3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 s="9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3.2" x14ac:dyDescent="0.3">
      <c r="A185">
        <v>4015</v>
      </c>
      <c r="B185" s="7" t="s">
        <v>4011</v>
      </c>
      <c r="C185" s="3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 s="9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3.2" x14ac:dyDescent="0.3">
      <c r="A186">
        <v>4017</v>
      </c>
      <c r="B186" s="7" t="s">
        <v>4013</v>
      </c>
      <c r="C186" s="3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 s="9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3.2" x14ac:dyDescent="0.3">
      <c r="A187">
        <v>4019</v>
      </c>
      <c r="B187" s="7" t="s">
        <v>4015</v>
      </c>
      <c r="C187" s="3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 s="9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8.8" x14ac:dyDescent="0.3">
      <c r="A188">
        <v>4020</v>
      </c>
      <c r="B188" s="7" t="s">
        <v>4016</v>
      </c>
      <c r="C188" s="3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 s="9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8.8" x14ac:dyDescent="0.3">
      <c r="A189">
        <v>4021</v>
      </c>
      <c r="B189" s="7" t="s">
        <v>4017</v>
      </c>
      <c r="C189" s="3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 s="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28.8" x14ac:dyDescent="0.3">
      <c r="A190">
        <v>4022</v>
      </c>
      <c r="B190" s="7" t="s">
        <v>4018</v>
      </c>
      <c r="C190" s="3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 s="9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8.8" x14ac:dyDescent="0.3">
      <c r="A191">
        <v>4023</v>
      </c>
      <c r="B191" s="7" t="s">
        <v>4019</v>
      </c>
      <c r="C191" s="3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 s="9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3.2" x14ac:dyDescent="0.3">
      <c r="A192">
        <v>4024</v>
      </c>
      <c r="B192" s="7" t="s">
        <v>4020</v>
      </c>
      <c r="C192" s="3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 s="9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8.8" x14ac:dyDescent="0.3">
      <c r="A193">
        <v>4026</v>
      </c>
      <c r="B193" s="7" t="s">
        <v>4022</v>
      </c>
      <c r="C193" s="3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 s="9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3.2" x14ac:dyDescent="0.3">
      <c r="A194">
        <v>4027</v>
      </c>
      <c r="B194" s="7" t="s">
        <v>4023</v>
      </c>
      <c r="C194" s="3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 s="9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8.8" x14ac:dyDescent="0.3">
      <c r="A195">
        <v>4028</v>
      </c>
      <c r="B195" s="7" t="s">
        <v>4024</v>
      </c>
      <c r="C195" s="3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 s="9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.8" x14ac:dyDescent="0.3">
      <c r="A196">
        <v>4029</v>
      </c>
      <c r="B196" s="7" t="s">
        <v>4025</v>
      </c>
      <c r="C196" s="3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 s="9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8.8" x14ac:dyDescent="0.3">
      <c r="A197">
        <v>4030</v>
      </c>
      <c r="B197" s="7" t="s">
        <v>4026</v>
      </c>
      <c r="C197" s="3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 s="9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3.2" x14ac:dyDescent="0.3">
      <c r="A198">
        <v>4031</v>
      </c>
      <c r="B198" s="7" t="s">
        <v>4027</v>
      </c>
      <c r="C198" s="3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 s="9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3.2" x14ac:dyDescent="0.3">
      <c r="A199">
        <v>4032</v>
      </c>
      <c r="B199" s="7" t="s">
        <v>4028</v>
      </c>
      <c r="C199" s="3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 s="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8.8" x14ac:dyDescent="0.3">
      <c r="A200">
        <v>4034</v>
      </c>
      <c r="B200" s="7" t="s">
        <v>4030</v>
      </c>
      <c r="C200" s="3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 s="9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8.8" x14ac:dyDescent="0.3">
      <c r="A201">
        <v>4035</v>
      </c>
      <c r="B201" s="7" t="s">
        <v>4031</v>
      </c>
      <c r="C201" s="3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 s="9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3.2" x14ac:dyDescent="0.3">
      <c r="A202">
        <v>4036</v>
      </c>
      <c r="B202" s="7" t="s">
        <v>4032</v>
      </c>
      <c r="C202" s="3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 s="9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43.2" x14ac:dyDescent="0.3">
      <c r="A203">
        <v>4037</v>
      </c>
      <c r="B203" s="7" t="s">
        <v>4033</v>
      </c>
      <c r="C203" s="3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 s="9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8.8" x14ac:dyDescent="0.3">
      <c r="A204">
        <v>4038</v>
      </c>
      <c r="B204" s="7" t="s">
        <v>4034</v>
      </c>
      <c r="C204" s="3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 s="9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28.8" x14ac:dyDescent="0.3">
      <c r="A205">
        <v>4039</v>
      </c>
      <c r="B205" s="7" t="s">
        <v>4035</v>
      </c>
      <c r="C205" s="3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 s="9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8.8" x14ac:dyDescent="0.3">
      <c r="A206">
        <v>4040</v>
      </c>
      <c r="B206" s="7" t="s">
        <v>4036</v>
      </c>
      <c r="C206" s="3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 s="9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28.8" x14ac:dyDescent="0.3">
      <c r="A207">
        <v>4042</v>
      </c>
      <c r="B207" s="7" t="s">
        <v>4038</v>
      </c>
      <c r="C207" s="3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 s="9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3.2" x14ac:dyDescent="0.3">
      <c r="A208">
        <v>4044</v>
      </c>
      <c r="B208" s="7" t="s">
        <v>4040</v>
      </c>
      <c r="C208" s="3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 s="9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3.2" x14ac:dyDescent="0.3">
      <c r="A209">
        <v>4046</v>
      </c>
      <c r="B209" s="7" t="s">
        <v>4042</v>
      </c>
      <c r="C209" s="3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 s="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8.8" x14ac:dyDescent="0.3">
      <c r="A210">
        <v>4047</v>
      </c>
      <c r="B210" s="7" t="s">
        <v>4043</v>
      </c>
      <c r="C210" s="3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 s="9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3.2" x14ac:dyDescent="0.3">
      <c r="A211">
        <v>4049</v>
      </c>
      <c r="B211" s="7" t="s">
        <v>4045</v>
      </c>
      <c r="C211" s="3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 s="9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3.2" x14ac:dyDescent="0.3">
      <c r="A212">
        <v>4050</v>
      </c>
      <c r="B212" s="7" t="s">
        <v>4046</v>
      </c>
      <c r="C212" s="3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 s="9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8.8" x14ac:dyDescent="0.3">
      <c r="A213">
        <v>4051</v>
      </c>
      <c r="B213" s="7" t="s">
        <v>4047</v>
      </c>
      <c r="C213" s="3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 s="9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3.2" x14ac:dyDescent="0.3">
      <c r="A214">
        <v>4052</v>
      </c>
      <c r="B214" s="7" t="s">
        <v>4048</v>
      </c>
      <c r="C214" s="3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 s="9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8.8" x14ac:dyDescent="0.3">
      <c r="A215">
        <v>4054</v>
      </c>
      <c r="B215" s="7" t="s">
        <v>4050</v>
      </c>
      <c r="C215" s="3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 s="9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8.8" x14ac:dyDescent="0.3">
      <c r="A216">
        <v>4056</v>
      </c>
      <c r="B216" s="7" t="s">
        <v>4052</v>
      </c>
      <c r="C216" s="3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 s="9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.8" x14ac:dyDescent="0.3">
      <c r="A217">
        <v>4058</v>
      </c>
      <c r="B217" s="7" t="s">
        <v>4054</v>
      </c>
      <c r="C217" s="3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 s="9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28.8" x14ac:dyDescent="0.3">
      <c r="A218">
        <v>4061</v>
      </c>
      <c r="B218" s="7" t="s">
        <v>4057</v>
      </c>
      <c r="C218" s="3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 s="9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3.2" x14ac:dyDescent="0.3">
      <c r="A219">
        <v>4062</v>
      </c>
      <c r="B219" s="7" t="s">
        <v>4058</v>
      </c>
      <c r="C219" s="3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 s="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28.8" x14ac:dyDescent="0.3">
      <c r="A220">
        <v>4065</v>
      </c>
      <c r="B220" s="7" t="s">
        <v>4061</v>
      </c>
      <c r="C220" s="3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 s="9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3.2" x14ac:dyDescent="0.3">
      <c r="A221">
        <v>4066</v>
      </c>
      <c r="B221" s="7" t="s">
        <v>4062</v>
      </c>
      <c r="C221" s="3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 s="9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3.2" x14ac:dyDescent="0.3">
      <c r="A222">
        <v>4067</v>
      </c>
      <c r="B222" s="7" t="s">
        <v>4063</v>
      </c>
      <c r="C222" s="3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 s="9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28.8" x14ac:dyDescent="0.3">
      <c r="A223">
        <v>4068</v>
      </c>
      <c r="B223" s="7" t="s">
        <v>4064</v>
      </c>
      <c r="C223" s="3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 s="9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8.8" x14ac:dyDescent="0.3">
      <c r="A224">
        <v>4070</v>
      </c>
      <c r="B224" s="7" t="s">
        <v>4066</v>
      </c>
      <c r="C224" s="3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 s="9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8.8" x14ac:dyDescent="0.3">
      <c r="A225">
        <v>4073</v>
      </c>
      <c r="B225" s="7" t="s">
        <v>4069</v>
      </c>
      <c r="C225" s="3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 s="9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8.8" x14ac:dyDescent="0.3">
      <c r="A226">
        <v>4076</v>
      </c>
      <c r="B226" s="7" t="s">
        <v>4072</v>
      </c>
      <c r="C226" s="3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 s="9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3.2" x14ac:dyDescent="0.3">
      <c r="A227">
        <v>4077</v>
      </c>
      <c r="B227" s="7" t="s">
        <v>4073</v>
      </c>
      <c r="C227" s="3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 s="9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3.2" x14ac:dyDescent="0.3">
      <c r="A228">
        <v>4079</v>
      </c>
      <c r="B228" s="7" t="s">
        <v>4075</v>
      </c>
      <c r="C228" s="3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 s="9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8.8" x14ac:dyDescent="0.3">
      <c r="A229">
        <v>4080</v>
      </c>
      <c r="B229" s="7" t="s">
        <v>4076</v>
      </c>
      <c r="C229" s="3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 s="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8.8" x14ac:dyDescent="0.3">
      <c r="A230">
        <v>4081</v>
      </c>
      <c r="B230" s="7" t="s">
        <v>4077</v>
      </c>
      <c r="C230" s="3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 s="9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3.2" x14ac:dyDescent="0.3">
      <c r="A231">
        <v>4082</v>
      </c>
      <c r="B231" s="7" t="s">
        <v>4078</v>
      </c>
      <c r="C231" s="3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 s="9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3.2" x14ac:dyDescent="0.3">
      <c r="A232">
        <v>4083</v>
      </c>
      <c r="B232" s="7" t="s">
        <v>4079</v>
      </c>
      <c r="C232" s="3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 s="9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3.2" x14ac:dyDescent="0.3">
      <c r="A233">
        <v>4085</v>
      </c>
      <c r="B233" s="7" t="s">
        <v>4081</v>
      </c>
      <c r="C233" s="3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 s="9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3.2" x14ac:dyDescent="0.3">
      <c r="A234">
        <v>4086</v>
      </c>
      <c r="B234" s="7" t="s">
        <v>4082</v>
      </c>
      <c r="C234" s="3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 s="9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3">
      <c r="A235">
        <v>4087</v>
      </c>
      <c r="B235" s="7" t="s">
        <v>4083</v>
      </c>
      <c r="C235" s="3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 s="9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3.2" x14ac:dyDescent="0.3">
      <c r="A236">
        <v>4089</v>
      </c>
      <c r="B236" s="7" t="s">
        <v>4085</v>
      </c>
      <c r="C236" s="3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 s="9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8.8" x14ac:dyDescent="0.3">
      <c r="A237">
        <v>4090</v>
      </c>
      <c r="B237" s="7" t="s">
        <v>4086</v>
      </c>
      <c r="C237" s="3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 s="9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43.2" x14ac:dyDescent="0.3">
      <c r="A238">
        <v>4091</v>
      </c>
      <c r="B238" s="7" t="s">
        <v>4087</v>
      </c>
      <c r="C238" s="3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 s="9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8.8" x14ac:dyDescent="0.3">
      <c r="A239">
        <v>4092</v>
      </c>
      <c r="B239" s="7" t="s">
        <v>4088</v>
      </c>
      <c r="C239" s="3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 s="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8.8" x14ac:dyDescent="0.3">
      <c r="A240">
        <v>4094</v>
      </c>
      <c r="B240" s="7" t="s">
        <v>4090</v>
      </c>
      <c r="C240" s="3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 s="9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8.8" x14ac:dyDescent="0.3">
      <c r="A241">
        <v>4098</v>
      </c>
      <c r="B241" s="7" t="s">
        <v>4094</v>
      </c>
      <c r="C241" s="3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 s="9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3.2" x14ac:dyDescent="0.3">
      <c r="A242">
        <v>4099</v>
      </c>
      <c r="B242" s="7" t="s">
        <v>4095</v>
      </c>
      <c r="C242" s="3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 s="9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28.8" x14ac:dyDescent="0.3">
      <c r="A243">
        <v>4100</v>
      </c>
      <c r="B243" s="7" t="s">
        <v>4096</v>
      </c>
      <c r="C243" s="3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 s="9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3.2" x14ac:dyDescent="0.3">
      <c r="A244">
        <v>4101</v>
      </c>
      <c r="B244" s="7" t="s">
        <v>4097</v>
      </c>
      <c r="C244" s="3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 s="9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8.8" x14ac:dyDescent="0.3">
      <c r="A245">
        <v>4102</v>
      </c>
      <c r="B245" s="7" t="s">
        <v>4098</v>
      </c>
      <c r="C245" s="3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 s="9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3.2" x14ac:dyDescent="0.3">
      <c r="A246">
        <v>4103</v>
      </c>
      <c r="B246" s="7" t="s">
        <v>4099</v>
      </c>
      <c r="C246" s="3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 s="9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3.2" x14ac:dyDescent="0.3">
      <c r="A247">
        <v>4106</v>
      </c>
      <c r="B247" s="7" t="s">
        <v>4102</v>
      </c>
      <c r="C247" s="3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 s="9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3.2" x14ac:dyDescent="0.3">
      <c r="A248">
        <v>4107</v>
      </c>
      <c r="B248" s="7" t="s">
        <v>4103</v>
      </c>
      <c r="C248" s="3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 s="9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8.8" x14ac:dyDescent="0.3">
      <c r="A249">
        <v>4108</v>
      </c>
      <c r="B249" s="7" t="s">
        <v>4104</v>
      </c>
      <c r="C249" s="3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 s="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8.8" x14ac:dyDescent="0.3">
      <c r="A250">
        <v>4111</v>
      </c>
      <c r="B250" s="7" t="s">
        <v>4107</v>
      </c>
      <c r="C250" s="3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 s="9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3.2" x14ac:dyDescent="0.3">
      <c r="A251">
        <v>4113</v>
      </c>
      <c r="B251" s="7" t="s">
        <v>4109</v>
      </c>
      <c r="C251" s="3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 s="9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8696B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8A51-CCDC-43E0-BC3E-6A8DEBACFE6B}">
  <dimension ref="A1:C29"/>
  <sheetViews>
    <sheetView workbookViewId="0">
      <selection activeCell="L3" sqref="L3"/>
    </sheetView>
  </sheetViews>
  <sheetFormatPr defaultRowHeight="14.4" x14ac:dyDescent="0.3"/>
  <cols>
    <col min="1" max="1" width="25.109375" customWidth="1"/>
    <col min="2" max="2" width="10.21875" bestFit="1" customWidth="1"/>
    <col min="3" max="3" width="11.21875" bestFit="1" customWidth="1"/>
  </cols>
  <sheetData>
    <row r="1" spans="1:3" x14ac:dyDescent="0.3">
      <c r="B1" s="1" t="s">
        <v>8385</v>
      </c>
      <c r="C1" s="1" t="s">
        <v>8386</v>
      </c>
    </row>
    <row r="2" spans="1:3" x14ac:dyDescent="0.3">
      <c r="A2" s="21" t="s">
        <v>8387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s="21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s="21" t="s">
        <v>8395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s="21" t="s">
        <v>8396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">
      <c r="A6" s="21" t="s">
        <v>8397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">
      <c r="A7" s="21" t="s">
        <v>8398</v>
      </c>
      <c r="B7" s="23">
        <f>B5-B6</f>
        <v>3500</v>
      </c>
      <c r="C7" s="23">
        <f>C5-C6</f>
        <v>8000</v>
      </c>
    </row>
    <row r="8" spans="1:3" x14ac:dyDescent="0.3">
      <c r="A8" s="21"/>
      <c r="B8" s="23"/>
      <c r="C8" s="23"/>
    </row>
    <row r="9" spans="1:3" x14ac:dyDescent="0.3">
      <c r="A9" s="21" t="s">
        <v>8389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s="21" t="s">
        <v>8390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s="21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s="21" t="s">
        <v>8396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">
      <c r="A13" s="21" t="s">
        <v>8397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">
      <c r="A14" s="21" t="s">
        <v>8398</v>
      </c>
      <c r="B14" s="23">
        <f>B12-B13</f>
        <v>3982.4925000000003</v>
      </c>
      <c r="C14" s="23">
        <f>C12-C13</f>
        <v>491.75</v>
      </c>
    </row>
    <row r="15" spans="1:3" x14ac:dyDescent="0.3">
      <c r="A15" s="21"/>
      <c r="B15" s="23"/>
      <c r="C15" s="23"/>
    </row>
    <row r="16" spans="1:3" x14ac:dyDescent="0.3">
      <c r="A16" s="21" t="s">
        <v>8391</v>
      </c>
      <c r="B16" s="23">
        <f>AVERAGE('Successful US Kickstarters'!O:O)</f>
        <v>117.76699029126213</v>
      </c>
      <c r="C16" s="23">
        <f>AVERAGE('Failed US Kickstarters'!O:O)</f>
        <v>10.7</v>
      </c>
    </row>
    <row r="17" spans="1:3" x14ac:dyDescent="0.3">
      <c r="A17" s="21" t="s">
        <v>8392</v>
      </c>
      <c r="B17" s="23">
        <f>MEDIAN('Successful US Kickstarters'!O:O)</f>
        <v>108</v>
      </c>
      <c r="C17" s="23">
        <f>MEDIAN('Failed US Kickstarters'!O:O)</f>
        <v>3</v>
      </c>
    </row>
    <row r="18" spans="1:3" x14ac:dyDescent="0.3">
      <c r="A18" s="21" t="s">
        <v>8395</v>
      </c>
      <c r="B18" s="23">
        <f>_xlfn.STDEV.P('Successful US Kickstarters'!O:O)</f>
        <v>30.650220190689819</v>
      </c>
      <c r="C18" s="23">
        <f>_xlfn.STDEV.P('Failed US Kickstarters'!O:O)</f>
        <v>15.872554929815173</v>
      </c>
    </row>
    <row r="19" spans="1:3" x14ac:dyDescent="0.3">
      <c r="A19" s="21" t="s">
        <v>8396</v>
      </c>
      <c r="B19" s="23">
        <f>_xlfn.QUARTILE.EXC('Successful US Kickstarters'!O:O,3)</f>
        <v>120</v>
      </c>
      <c r="C19" s="23">
        <f>_xlfn.QUARTILE.EXC('Failed US Kickstarters'!O:O,1)</f>
        <v>0</v>
      </c>
    </row>
    <row r="20" spans="1:3" x14ac:dyDescent="0.3">
      <c r="A20" s="21" t="s">
        <v>8397</v>
      </c>
      <c r="B20" s="23">
        <f>_xlfn.QUARTILE.EXC('Successful US Kickstarters'!O:O,1)</f>
        <v>102</v>
      </c>
      <c r="C20" s="23">
        <f>_xlfn.QUARTILE.EXC('Failed US Kickstarters'!O:O,3)</f>
        <v>16</v>
      </c>
    </row>
    <row r="21" spans="1:3" x14ac:dyDescent="0.3">
      <c r="A21" s="21" t="s">
        <v>8398</v>
      </c>
      <c r="B21" s="23">
        <f>B19-B20</f>
        <v>18</v>
      </c>
      <c r="C21" s="23">
        <f>C19-C20</f>
        <v>-16</v>
      </c>
    </row>
    <row r="22" spans="1:3" x14ac:dyDescent="0.3">
      <c r="B22" s="23"/>
      <c r="C22" s="23"/>
    </row>
    <row r="23" spans="1:3" x14ac:dyDescent="0.3">
      <c r="A23" s="21" t="s">
        <v>8393</v>
      </c>
      <c r="B23" s="23">
        <f>AVERAGE('Successful US Kickstarters'!P:P)</f>
        <v>92.758932038834843</v>
      </c>
      <c r="C23" s="23">
        <f>AVERAGE('Failed US Kickstarters'!P:P)</f>
        <v>49.612119999999997</v>
      </c>
    </row>
    <row r="24" spans="1:3" x14ac:dyDescent="0.3">
      <c r="A24" s="21" t="s">
        <v>8394</v>
      </c>
      <c r="B24" s="23">
        <f>MEDIAN('Successful US Kickstarters'!P:P)</f>
        <v>69.08</v>
      </c>
      <c r="C24" s="23">
        <f>MEDIAN('Failed US Kickstarters'!P:P)</f>
        <v>26.164999999999999</v>
      </c>
    </row>
    <row r="25" spans="1:3" x14ac:dyDescent="0.3">
      <c r="A25" s="21" t="s">
        <v>8395</v>
      </c>
      <c r="B25" s="23">
        <f>_xlfn.STDEV.P('Successful US Kickstarters'!P:P)</f>
        <v>88.314901096335888</v>
      </c>
      <c r="C25" s="23">
        <f>_xlfn.STDEV.P('Failed US Kickstarters'!P:P)</f>
        <v>97.124876586308233</v>
      </c>
    </row>
    <row r="26" spans="1:3" x14ac:dyDescent="0.3">
      <c r="A26" s="21" t="s">
        <v>8396</v>
      </c>
      <c r="B26" s="23">
        <f>_xlfn.QUARTILE.EXC('Successful US Kickstarters'!P:P,1)</f>
        <v>52.28</v>
      </c>
      <c r="C26" s="23">
        <f>_xlfn.QUARTILE.EXC('Failed US Kickstarters'!P:P,1)</f>
        <v>5.375</v>
      </c>
    </row>
    <row r="27" spans="1:3" x14ac:dyDescent="0.3">
      <c r="A27" s="21" t="s">
        <v>8397</v>
      </c>
      <c r="B27" s="23">
        <f>_xlfn.QUARTILE.EXC('Successful US Kickstarters'!P:P,3)</f>
        <v>105.4425</v>
      </c>
      <c r="C27" s="23">
        <f>_xlfn.QUARTILE.EXC('Failed US Kickstarters'!P:P,3)</f>
        <v>60.752499999999998</v>
      </c>
    </row>
    <row r="28" spans="1:3" x14ac:dyDescent="0.3">
      <c r="A28" s="21" t="s">
        <v>8398</v>
      </c>
      <c r="B28" s="23">
        <f>B26-B27</f>
        <v>-53.162499999999994</v>
      </c>
      <c r="C28" s="23">
        <f>C26-C27</f>
        <v>-55.377499999999998</v>
      </c>
    </row>
    <row r="29" spans="1:3" x14ac:dyDescent="0.3">
      <c r="A29" s="21"/>
      <c r="B29" s="23"/>
      <c r="C29" s="23"/>
    </row>
  </sheetData>
  <pageMargins left="0.7" right="0.7" top="0.75" bottom="0.75" header="0.3" footer="0.3"/>
  <pageSetup orientation="portrait" horizontalDpi="4294967293" verticalDpi="0" r:id="rId1"/>
  <ignoredErrors>
    <ignoredError sqref="B20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C6AA-07CA-4475-A624-30BBC5E57C07}">
  <dimension ref="A1:E18"/>
  <sheetViews>
    <sheetView topLeftCell="A9" workbookViewId="0">
      <selection activeCell="H5" sqref="H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t="s">
        <v>8358</v>
      </c>
      <c r="B1" t="s">
        <v>8315</v>
      </c>
    </row>
    <row r="2" spans="1:5" x14ac:dyDescent="0.3">
      <c r="A2" t="s">
        <v>8380</v>
      </c>
      <c r="B2" t="s">
        <v>8364</v>
      </c>
    </row>
    <row r="4" spans="1:5" x14ac:dyDescent="0.3">
      <c r="A4" t="s">
        <v>8363</v>
      </c>
      <c r="B4" t="s">
        <v>8362</v>
      </c>
    </row>
    <row r="5" spans="1:5" x14ac:dyDescent="0.3">
      <c r="A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4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4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4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4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4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4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4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4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4" t="s">
        <v>8372</v>
      </c>
      <c r="B15">
        <v>65</v>
      </c>
      <c r="C15">
        <v>50</v>
      </c>
      <c r="E15">
        <v>115</v>
      </c>
    </row>
    <row r="16" spans="1:5" x14ac:dyDescent="0.3">
      <c r="A16" s="14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4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4EDB-7889-4831-9629-EE4FF704CD9E}">
  <dimension ref="A2:H14"/>
  <sheetViews>
    <sheetView tabSelected="1" workbookViewId="0">
      <selection activeCell="B3" sqref="B3"/>
    </sheetView>
  </sheetViews>
  <sheetFormatPr defaultRowHeight="14.4" x14ac:dyDescent="0.3"/>
  <cols>
    <col min="1" max="1" width="22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3.77734375" bestFit="1" customWidth="1"/>
    <col min="6" max="8" width="20.21875" bestFit="1" customWidth="1"/>
  </cols>
  <sheetData>
    <row r="2" spans="1:8" x14ac:dyDescent="0.3">
      <c r="A2" s="21" t="s">
        <v>8381</v>
      </c>
      <c r="B2" s="21" t="s">
        <v>8399</v>
      </c>
      <c r="C2" s="21" t="s">
        <v>8400</v>
      </c>
      <c r="D2" s="21" t="s">
        <v>8401</v>
      </c>
      <c r="E2" s="21" t="s">
        <v>8409</v>
      </c>
      <c r="F2" s="21" t="s">
        <v>8402</v>
      </c>
      <c r="G2" s="21" t="s">
        <v>8403</v>
      </c>
      <c r="H2" s="21" t="s">
        <v>8404</v>
      </c>
    </row>
    <row r="3" spans="1:8" x14ac:dyDescent="0.3">
      <c r="A3" t="s">
        <v>8405</v>
      </c>
      <c r="B3" s="8">
        <f>COUNTIFS([1]Kickstarter!$D:$D,"&lt;1000",[1]Kickstarter!$F:$F,"successful",[1]Kickstarter!$R:$R,"plays")</f>
        <v>141</v>
      </c>
      <c r="C3" s="8">
        <f>COUNTIFS([1]Kickstarter!$D:$D,"&lt;1000",[1]Kickstarter!$F:$F,"failed",[1]Kickstarter!$R:$R,"plays")</f>
        <v>45</v>
      </c>
      <c r="D3" s="8">
        <f>COUNTIFS([1]Kickstarter!$D:$D,"&lt;1000",[1]Kickstarter!$F:$F,"canceled",[1]Kickstarter!$R:$R,"plays")</f>
        <v>0</v>
      </c>
      <c r="E3" s="8">
        <f>SUM(B3:D3)</f>
        <v>186</v>
      </c>
      <c r="F3" s="24">
        <f>B3/$E3</f>
        <v>0.75806451612903225</v>
      </c>
      <c r="G3" s="24">
        <f>C3/E3</f>
        <v>0.24193548387096775</v>
      </c>
      <c r="H3" s="24">
        <f>D3/E3</f>
        <v>0</v>
      </c>
    </row>
    <row r="4" spans="1:8" x14ac:dyDescent="0.3">
      <c r="A4" t="s">
        <v>8406</v>
      </c>
      <c r="B4" s="8">
        <f>COUNTIFS([1]Kickstarter!$D:$D,"&gt;=1000",[1]Kickstarter!$D:$D,"&lt;=4999",[1]Kickstarter!$F:$F,"successful",[1]Kickstarter!$R:$R,"plays")</f>
        <v>388</v>
      </c>
      <c r="C4" s="8">
        <f>COUNTIFS([1]Kickstarter!$D:$D,"&gt;=1000",[1]Kickstarter!$D:$D,"&lt;=4999",[1]Kickstarter!$F:$F,"failed",[1]Kickstarter!$R:$R,"plays")</f>
        <v>146</v>
      </c>
      <c r="D4" s="8">
        <f>COUNTIFS([1]Kickstarter!$D:$D,"&gt;=1000",[1]Kickstarter!$D:$D,"&lt;=4999",[1]Kickstarter!$F:$F,"canceled",[1]Kickstarter!$R:$R,"plays")</f>
        <v>0</v>
      </c>
      <c r="E4" s="8">
        <f t="shared" ref="E4:E14" si="0">SUM(B4:D4)</f>
        <v>534</v>
      </c>
      <c r="F4" s="24">
        <f t="shared" ref="F4:F14" si="1">B4/$E4</f>
        <v>0.72659176029962547</v>
      </c>
      <c r="G4" s="24">
        <f t="shared" ref="G4:G14" si="2">C4/E4</f>
        <v>0.27340823970037453</v>
      </c>
      <c r="H4" s="24">
        <f t="shared" ref="H4:H14" si="3">D4/E4</f>
        <v>0</v>
      </c>
    </row>
    <row r="5" spans="1:8" x14ac:dyDescent="0.3">
      <c r="A5" t="s">
        <v>8410</v>
      </c>
      <c r="B5" s="8">
        <f>COUNTIFS([1]Kickstarter!$D:$D,"&gt;=5000",[1]Kickstarter!$D:$D,"&lt;=9999",[1]Kickstarter!$F:$F,"successful",[1]Kickstarter!$R:$R,"plays")</f>
        <v>93</v>
      </c>
      <c r="C5" s="8">
        <f>COUNTIFS([1]Kickstarter!$D:$D,"&gt;=5000",[1]Kickstarter!$D:$D,"&lt;=9999",[1]Kickstarter!$F:$F,"failed",[1]Kickstarter!$R:$R,"plays")</f>
        <v>76</v>
      </c>
      <c r="D5" s="8">
        <f>COUNTIFS([1]Kickstarter!$D:$D,"&gt;=5000",[1]Kickstarter!$D:$D,"&lt;=9999",[1]Kickstarter!$F:$F,"canceled",[1]Kickstarter!$R:$R,"plays")</f>
        <v>0</v>
      </c>
      <c r="E5" s="8">
        <f t="shared" si="0"/>
        <v>169</v>
      </c>
      <c r="F5" s="24">
        <f t="shared" si="1"/>
        <v>0.55029585798816572</v>
      </c>
      <c r="G5" s="24">
        <f t="shared" si="2"/>
        <v>0.44970414201183434</v>
      </c>
      <c r="H5" s="24">
        <f t="shared" si="3"/>
        <v>0</v>
      </c>
    </row>
    <row r="6" spans="1:8" x14ac:dyDescent="0.3">
      <c r="A6" t="s">
        <v>8407</v>
      </c>
      <c r="B6" s="8">
        <f>COUNTIFS([1]Kickstarter!$D:$D,"&gt;=10000",[1]Kickstarter!$D:$D,"&lt;=14999",[1]Kickstarter!$F:$F,"successful",[1]Kickstarter!$R:$R,"plays")</f>
        <v>39</v>
      </c>
      <c r="C6" s="8">
        <f>COUNTIFS([1]Kickstarter!$D:$D,"&gt;=10000",[1]Kickstarter!$D:$D,"&lt;=14999",[1]Kickstarter!$F:$F,"failed",[1]Kickstarter!$R:$R,"plays")</f>
        <v>33</v>
      </c>
      <c r="D6" s="8">
        <f>COUNTIFS([1]Kickstarter!$D:$D,"&gt;=10000",[1]Kickstarter!$D:$D,"&lt;=14999",[1]Kickstarter!$F:$F,"canceled",[1]Kickstarter!$R:$R,"plays")</f>
        <v>0</v>
      </c>
      <c r="E6" s="8">
        <f t="shared" si="0"/>
        <v>72</v>
      </c>
      <c r="F6" s="24">
        <f t="shared" si="1"/>
        <v>0.54166666666666663</v>
      </c>
      <c r="G6" s="24">
        <f t="shared" si="2"/>
        <v>0.45833333333333331</v>
      </c>
      <c r="H6" s="24">
        <f t="shared" si="3"/>
        <v>0</v>
      </c>
    </row>
    <row r="7" spans="1:8" x14ac:dyDescent="0.3">
      <c r="A7" t="s">
        <v>8408</v>
      </c>
      <c r="B7" s="8">
        <f>COUNTIFS([1]Kickstarter!$D:$D,"&gt;=15000",[1]Kickstarter!$D:$D,"&lt;=19999",[1]Kickstarter!$F:$F,"successful",[1]Kickstarter!$R:$R,"plays")</f>
        <v>12</v>
      </c>
      <c r="C7" s="8">
        <f>COUNTIFS([1]Kickstarter!$D:$D,"&gt;=15000",[1]Kickstarter!$D:$D,"&lt;=19999",[1]Kickstarter!$F:$F,"failed",[1]Kickstarter!$R:$R,"plays")</f>
        <v>12</v>
      </c>
      <c r="D7" s="8">
        <f>COUNTIFS([1]Kickstarter!$D:$D,"&gt;=15000",[1]Kickstarter!$D:$D,"&lt;=19999",[1]Kickstarter!$F:$F,"canceled",[1]Kickstarter!$R:$R,"plays")</f>
        <v>0</v>
      </c>
      <c r="E7" s="8">
        <f t="shared" si="0"/>
        <v>24</v>
      </c>
      <c r="F7" s="24">
        <f t="shared" si="1"/>
        <v>0.5</v>
      </c>
      <c r="G7" s="24">
        <f t="shared" si="2"/>
        <v>0.5</v>
      </c>
      <c r="H7" s="24">
        <f t="shared" si="3"/>
        <v>0</v>
      </c>
    </row>
    <row r="8" spans="1:8" x14ac:dyDescent="0.3">
      <c r="A8" t="s">
        <v>8411</v>
      </c>
      <c r="B8" s="8">
        <f>COUNTIFS([1]Kickstarter!$D:$D,"&gt;=20000",[1]Kickstarter!$D:$D,"&lt;=24999",[1]Kickstarter!$F:$F,"successful",[1]Kickstarter!$R:$R,"plays")</f>
        <v>9</v>
      </c>
      <c r="C8" s="8">
        <f>COUNTIFS([1]Kickstarter!$D:$D,"&gt;=20000",[1]Kickstarter!$D:$D,"&lt;=24999",[1]Kickstarter!$F:$F,"failed",[1]Kickstarter!$R:$R,"plays")</f>
        <v>11</v>
      </c>
      <c r="D8" s="8">
        <f>COUNTIFS([1]Kickstarter!$D:$D,"&gt;=20000",[1]Kickstarter!$D:$D,"&lt;=24999",[1]Kickstarter!$F:$F,"canceled",[1]Kickstarter!$R:$R,"plays")</f>
        <v>0</v>
      </c>
      <c r="E8" s="8">
        <f t="shared" si="0"/>
        <v>20</v>
      </c>
      <c r="F8" s="24">
        <f t="shared" si="1"/>
        <v>0.45</v>
      </c>
      <c r="G8" s="24">
        <f t="shared" si="2"/>
        <v>0.55000000000000004</v>
      </c>
      <c r="H8" s="24">
        <f t="shared" si="3"/>
        <v>0</v>
      </c>
    </row>
    <row r="9" spans="1:8" x14ac:dyDescent="0.3">
      <c r="A9" t="s">
        <v>8412</v>
      </c>
      <c r="B9" s="8">
        <f>COUNTIFS([1]Kickstarter!$D:$D,"&gt;=25000",[1]Kickstarter!$D:$D,"&lt;=29999",[1]Kickstarter!$F:$F,"successful",[1]Kickstarter!$R:$R,"plays")</f>
        <v>1</v>
      </c>
      <c r="C9" s="8">
        <f>COUNTIFS([1]Kickstarter!$D:$D,"&gt;=25000",[1]Kickstarter!$D:$D,"&lt;=29999",[1]Kickstarter!$F:$F,"failed",[1]Kickstarter!$R:$R,"plays")</f>
        <v>4</v>
      </c>
      <c r="D9" s="8">
        <f>COUNTIFS([1]Kickstarter!$D:$D,"&gt;=25000",[1]Kickstarter!$D:$D,"&lt;=29999",[1]Kickstarter!$F:$F,"canceled",[1]Kickstarter!$R:$R,"plays")</f>
        <v>0</v>
      </c>
      <c r="E9" s="8">
        <f t="shared" si="0"/>
        <v>5</v>
      </c>
      <c r="F9" s="24">
        <f t="shared" si="1"/>
        <v>0.2</v>
      </c>
      <c r="G9" s="24">
        <f t="shared" si="2"/>
        <v>0.8</v>
      </c>
      <c r="H9" s="24">
        <f t="shared" si="3"/>
        <v>0</v>
      </c>
    </row>
    <row r="10" spans="1:8" x14ac:dyDescent="0.3">
      <c r="A10" t="s">
        <v>8413</v>
      </c>
      <c r="B10" s="8">
        <f>COUNTIFS([1]Kickstarter!$D:$D,"&gt;=30000",[1]Kickstarter!$D:$D,"&lt;=34999",[1]Kickstarter!$F:$F,"successful",[1]Kickstarter!$R:$R,"plays")</f>
        <v>3</v>
      </c>
      <c r="C10" s="8">
        <f>COUNTIFS([1]Kickstarter!$D:$D,"&gt;=30000",[1]Kickstarter!$D:$D,"&lt;=34999",[1]Kickstarter!$F:$F,"failed",[1]Kickstarter!$R:$R,"plays")</f>
        <v>8</v>
      </c>
      <c r="D10" s="8">
        <f>COUNTIFS([1]Kickstarter!$D:$D,"&gt;=30000",[1]Kickstarter!$D:$D,"&lt;=34999",[1]Kickstarter!$F:$F,"canceled",[1]Kickstarter!$R:$R,"plays")</f>
        <v>0</v>
      </c>
      <c r="E10" s="8">
        <f t="shared" si="0"/>
        <v>11</v>
      </c>
      <c r="F10" s="24">
        <f t="shared" si="1"/>
        <v>0.27272727272727271</v>
      </c>
      <c r="G10" s="24">
        <f t="shared" si="2"/>
        <v>0.72727272727272729</v>
      </c>
      <c r="H10" s="24">
        <f t="shared" si="3"/>
        <v>0</v>
      </c>
    </row>
    <row r="11" spans="1:8" x14ac:dyDescent="0.3">
      <c r="A11" t="s">
        <v>8414</v>
      </c>
      <c r="B11" s="8">
        <f>COUNTIFS([1]Kickstarter!$D:$D,"&gt;=35000",[1]Kickstarter!$D:$D,"&lt;=39999",[1]Kickstarter!$F:$F,"successful",[1]Kickstarter!$R:$R,"plays")</f>
        <v>4</v>
      </c>
      <c r="C11" s="8">
        <f>COUNTIFS([1]Kickstarter!$D:$D,"&gt;=35000",[1]Kickstarter!$D:$D,"&lt;=39999",[1]Kickstarter!$F:$F,"failed",[1]Kickstarter!$R:$R,"plays")</f>
        <v>2</v>
      </c>
      <c r="D11" s="8">
        <f>COUNTIFS([1]Kickstarter!$D:$D,"&gt;=35000",[1]Kickstarter!$D:$D,"&lt;=39999",[1]Kickstarter!$F:$F,"canceled",[1]Kickstarter!$R:$R,"plays")</f>
        <v>0</v>
      </c>
      <c r="E11" s="8">
        <f t="shared" si="0"/>
        <v>6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t="s">
        <v>8415</v>
      </c>
      <c r="B12" s="8">
        <f>COUNTIFS([1]Kickstarter!$D:$D,"&gt;=40000",[1]Kickstarter!$D:$D,"&lt;=44999",[1]Kickstarter!$F:$F,"successful",[1]Kickstarter!$R:$R,"plays")</f>
        <v>2</v>
      </c>
      <c r="C12" s="8">
        <f>COUNTIFS([1]Kickstarter!$D:$D,"&gt;=40000",[1]Kickstarter!$D:$D,"&lt;=44999",[1]Kickstarter!$F:$F,"failed",[1]Kickstarter!$R:$R,"plays")</f>
        <v>1</v>
      </c>
      <c r="D12" s="8">
        <f>COUNTIFS([1]Kickstarter!$D:$D,"&gt;=40000",[1]Kickstarter!$D:$D,"&lt;=44999",[1]Kickstarter!$F:$F,"canceled",[1]Kickstarter!$R:$R,"plays")</f>
        <v>0</v>
      </c>
      <c r="E12" s="8">
        <f t="shared" si="0"/>
        <v>3</v>
      </c>
      <c r="F12" s="24">
        <f t="shared" si="1"/>
        <v>0.66666666666666663</v>
      </c>
      <c r="G12" s="24">
        <f t="shared" si="2"/>
        <v>0.33333333333333331</v>
      </c>
      <c r="H12" s="24">
        <f t="shared" si="3"/>
        <v>0</v>
      </c>
    </row>
    <row r="13" spans="1:8" x14ac:dyDescent="0.3">
      <c r="A13" t="s">
        <v>8416</v>
      </c>
      <c r="B13" s="8">
        <f>COUNTIFS([1]Kickstarter!$D:$D,"&gt;=45000",[1]Kickstarter!$D:$D,"&lt;=49999",[1]Kickstarter!$F:$F,"successful",[1]Kickstarter!$R:$R,"plays")</f>
        <v>0</v>
      </c>
      <c r="C13" s="8">
        <f>COUNTIFS([1]Kickstarter!$D:$D,"&gt;=45000",[1]Kickstarter!$D:$D,"&lt;=49999",[1]Kickstarter!$F:$F,"failed",[1]Kickstarter!$R:$R,"plays")</f>
        <v>1</v>
      </c>
      <c r="D13" s="8">
        <f>COUNTIFS([1]Kickstarter!$D:$D,"&gt;=45000",[1]Kickstarter!$D:$D,"&lt;=49999",[1]Kickstarter!$F:$F,"canceled",[1]Kickstarter!$R:$R,"plays")</f>
        <v>0</v>
      </c>
      <c r="E13" s="8">
        <f t="shared" si="0"/>
        <v>1</v>
      </c>
      <c r="F13" s="24">
        <f t="shared" si="1"/>
        <v>0</v>
      </c>
      <c r="G13" s="24">
        <f t="shared" si="2"/>
        <v>1</v>
      </c>
      <c r="H13" s="24">
        <f t="shared" si="3"/>
        <v>0</v>
      </c>
    </row>
    <row r="14" spans="1:8" x14ac:dyDescent="0.3">
      <c r="A14" t="s">
        <v>8417</v>
      </c>
      <c r="B14" s="8">
        <f>COUNTIFS([1]Kickstarter!$D:$D,"&gt;=50000",[1]Kickstarter!$F:$F,"successful",[1]Kickstarter!$R:$R,"plays")</f>
        <v>2</v>
      </c>
      <c r="C14" s="8">
        <f>COUNTIFS([1]Kickstarter!$D:$D,"&gt;=50000",[1]Kickstarter!$F:$F,"failed",[1]Kickstarter!$R:$R,"plays")</f>
        <v>14</v>
      </c>
      <c r="D14" s="8">
        <f>COUNTIFS([1]Kickstarter!$D:$D,"&gt;=50000",[1]Kickstarter!$F:$F,"canceled",[1]Kickstarter!$R:$R,"plays")</f>
        <v>0</v>
      </c>
      <c r="E14" s="8">
        <f t="shared" si="0"/>
        <v>16</v>
      </c>
      <c r="F14" s="24">
        <f t="shared" si="1"/>
        <v>0.125</v>
      </c>
      <c r="G14" s="24">
        <f t="shared" si="2"/>
        <v>0.875</v>
      </c>
      <c r="H14" s="24">
        <f t="shared" si="3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7E9D-6785-4D66-8687-F4C7D3734B19}">
  <dimension ref="A1"/>
  <sheetViews>
    <sheetView workbookViewId="0">
      <selection activeCell="O34" sqref="O34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1.5 Skill Drill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Sheet3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shawna chiaravalloti</cp:lastModifiedBy>
  <dcterms:created xsi:type="dcterms:W3CDTF">2017-04-20T15:17:24Z</dcterms:created>
  <dcterms:modified xsi:type="dcterms:W3CDTF">2021-09-24T21:42:14Z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{9675E9D8-C694-4C09-9837-0B004D66D1AD}</vt:lpwstr>
  </property>
</Properties>
</file>