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cr\Desktop\PREWORK_DDN\"/>
    </mc:Choice>
  </mc:AlternateContent>
  <bookViews>
    <workbookView xWindow="0" yWindow="0" windowWidth="14370" windowHeight="12780" activeTab="5"/>
  </bookViews>
  <sheets>
    <sheet name="CATEGORY" sheetId="2" r:id="rId1"/>
    <sheet name="SUBCATEGORY" sheetId="3" r:id="rId2"/>
    <sheet name="OUTCOMES BASED ON LAUNCH DATE" sheetId="4" r:id="rId3"/>
    <sheet name="OUTCOMES BASED ON GOAL" sheetId="5" r:id="rId4"/>
    <sheet name="Sheet1" sheetId="1" r:id="rId5"/>
    <sheet name="Sheet6" sheetId="6" r:id="rId6"/>
  </sheets>
  <definedNames>
    <definedName name="_xlnm._FilterDatabase" localSheetId="4" hidden="1">Sheet1!$A$1:$R$4115</definedName>
  </definedNames>
  <calcPr calcId="162913"/>
  <pivotCaches>
    <pivotCache cacheId="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B6" i="5"/>
  <c r="C6" i="5"/>
  <c r="C9" i="5"/>
  <c r="C8" i="5"/>
  <c r="C7" i="5"/>
  <c r="C5" i="5"/>
  <c r="C4" i="5"/>
  <c r="C12" i="5"/>
  <c r="C11" i="5"/>
  <c r="C10" i="5"/>
  <c r="C13" i="5"/>
  <c r="C3" i="5"/>
  <c r="C2" i="5"/>
  <c r="B13" i="5"/>
  <c r="B12" i="5"/>
  <c r="B11" i="5"/>
  <c r="B10" i="5"/>
  <c r="B9" i="5"/>
  <c r="B7" i="5"/>
  <c r="B5" i="5"/>
  <c r="B4" i="5"/>
  <c r="B3" i="5"/>
  <c r="B8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<sst xmlns="http://schemas.openxmlformats.org/spreadsheetml/2006/main" count="24824" uniqueCount="8404">
  <si>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</si>
  <si>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</si>
  <si>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</si>
  <si>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</si>
  <si>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</si>
  <si>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</si>
  <si>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</si>
  <si>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</si>
  <si>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</si>
  <si>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</si>
  <si>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</si>
  <si>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</si>
  <si>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</si>
  <si>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</si>
  <si>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</si>
  <si>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</si>
  <si>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</si>
  <si>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</si>
  <si>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</si>
  <si>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</si>
  <si>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</si>
  <si>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</si>
  <si>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</si>
  <si>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</si>
  <si>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</si>
  <si>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</si>
  <si>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</si>
  <si>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</si>
  <si>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</si>
  <si>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</si>
  <si>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</si>
  <si>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</si>
  <si>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</si>
  <si>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</si>
  <si>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</si>
  <si>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</si>
  <si>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</si>
  <si>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</si>
  <si>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</si>
  <si>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</si>
  <si>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</si>
  <si>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</si>
  <si>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</si>
  <si>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</si>
  <si>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</si>
  <si>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</si>
  <si>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</si>
  <si>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</si>
  <si>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</si>
  <si>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</si>
  <si>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</si>
  <si>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</si>
  <si>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</si>
  <si>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</si>
  <si>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</si>
  <si>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</si>
  <si>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</si>
  <si>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</si>
  <si>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</si>
  <si>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</si>
  <si>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</si>
  <si>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</si>
  <si>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</si>
  <si>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</si>
  <si>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</si>
  <si>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</si>
  <si>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</si>
  <si>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</si>
  <si>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</si>
  <si>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</si>
  <si>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</si>
  <si>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</si>
  <si>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</si>
  <si>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</si>
  <si>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</si>
  <si>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</si>
  <si>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</si>
  <si>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</si>
  <si>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</si>
  <si>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</si>
  <si>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</si>
  <si>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</si>
  <si>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</si>
  <si>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</si>
  <si>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</si>
  <si>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</si>
  <si>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</si>
  <si>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</si>
  <si>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</si>
  <si>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</si>
  <si>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</si>
  <si>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</si>
  <si>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</si>
  <si>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</si>
  <si>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</si>
  <si>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</si>
  <si>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</si>
  <si>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</si>
  <si>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</si>
  <si>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</si>
  <si>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</si>
  <si>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</si>
  <si>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</si>
  <si>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</si>
  <si>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</si>
  <si>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</si>
  <si>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</si>
  <si>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</si>
  <si>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</si>
  <si>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</si>
  <si>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</si>
  <si>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</si>
  <si>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</si>
  <si>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</si>
  <si>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</si>
  <si>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</si>
  <si>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</si>
  <si>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</si>
  <si>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</si>
  <si>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</si>
  <si>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</si>
  <si>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</si>
  <si>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</si>
  <si>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</si>
  <si>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</si>
  <si>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</si>
  <si>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</si>
  <si>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</si>
  <si>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</si>
  <si>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</si>
  <si>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</si>
  <si>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</si>
  <si>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</si>
  <si>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</si>
  <si>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</si>
  <si>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</si>
  <si>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</si>
  <si>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</si>
  <si>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</si>
  <si>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</si>
  <si>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</si>
  <si>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</si>
  <si>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</si>
  <si>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</si>
  <si>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</si>
  <si>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</si>
  <si>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</si>
  <si>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</si>
  <si>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</si>
  <si>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</si>
  <si>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</si>
  <si>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</si>
  <si>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</si>
  <si>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</si>
  <si>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</si>
  <si>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</si>
  <si>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</si>
  <si>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</si>
  <si>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</si>
  <si>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</si>
  <si>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</si>
  <si>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</si>
  <si>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</si>
  <si>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</si>
  <si>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</si>
  <si>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</si>
  <si>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</si>
  <si>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</si>
  <si>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</si>
  <si>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</si>
  <si>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</si>
  <si>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</si>
  <si>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</si>
  <si>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</si>
  <si>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</si>
  <si>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</si>
  <si>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</si>
  <si>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</si>
  <si>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</si>
  <si>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</si>
  <si>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</si>
  <si>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</si>
  <si>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</si>
  <si>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</si>
  <si>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</si>
  <si>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</si>
  <si>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</si>
  <si>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</si>
  <si>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</si>
  <si>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</si>
  <si>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</si>
  <si>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</si>
  <si>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</si>
  <si>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</si>
  <si>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</si>
  <si>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</si>
  <si>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</si>
  <si>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</si>
  <si>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</si>
  <si>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</si>
  <si>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</si>
  <si>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</si>
  <si>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</si>
  <si>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</si>
  <si>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</si>
  <si>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</si>
  <si>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</si>
  <si>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</si>
  <si>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</si>
  <si>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</si>
  <si>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</si>
  <si>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</si>
  <si>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</si>
  <si>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</si>
  <si>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</si>
  <si>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</si>
  <si>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</si>
  <si>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</si>
  <si>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</si>
  <si>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</si>
  <si>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</si>
  <si>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</si>
  <si>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</si>
  <si>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</si>
  <si>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</si>
  <si>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</si>
  <si>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</si>
  <si>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</si>
  <si>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</si>
  <si>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</si>
  <si>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</si>
  <si>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</si>
  <si>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</si>
  <si>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</si>
  <si>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</si>
  <si>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</si>
  <si>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</si>
  <si>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</si>
  <si>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</si>
  <si>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</si>
  <si>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</si>
  <si>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</si>
  <si>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</si>
  <si>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</si>
  <si>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</si>
  <si>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</si>
  <si>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</si>
  <si>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</si>
  <si>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</si>
  <si>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</si>
  <si>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</si>
  <si>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</si>
  <si>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</si>
  <si>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</si>
  <si>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</si>
  <si>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</si>
  <si>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</si>
  <si>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</si>
  <si>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</si>
  <si>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</si>
  <si>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</si>
  <si>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</si>
  <si>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</si>
  <si>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</si>
  <si>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</si>
  <si>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</si>
  <si>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</si>
  <si>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</si>
  <si>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</si>
  <si>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</si>
  <si>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</si>
  <si>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</si>
  <si>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</si>
  <si>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</si>
  <si>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</si>
  <si>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</si>
  <si>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</si>
  <si>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</si>
  <si>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</si>
  <si>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</si>
  <si>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</si>
  <si>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</si>
  <si>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</si>
  <si>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</si>
  <si>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</si>
  <si>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</si>
  <si>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</si>
  <si>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</si>
  <si>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</si>
  <si>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</si>
  <si>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</si>
  <si>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</si>
  <si>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</si>
  <si>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</si>
  <si>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</si>
  <si>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</si>
  <si>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</si>
  <si>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</si>
  <si>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</si>
  <si>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</si>
  <si>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</si>
  <si>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</si>
  <si>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</si>
  <si>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</si>
  <si>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</si>
  <si>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</si>
  <si>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</si>
  <si>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</si>
  <si>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</si>
  <si>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</si>
  <si>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</si>
  <si>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</si>
  <si>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</si>
  <si>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</si>
  <si>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</si>
  <si>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</si>
  <si>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</si>
  <si>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</si>
  <si>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</si>
  <si>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</si>
  <si>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</si>
  <si>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</si>
  <si>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</si>
  <si>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</si>
  <si>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</si>
  <si>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</si>
  <si>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</si>
  <si>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</si>
  <si>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</si>
  <si>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</si>
  <si>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</si>
  <si>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</si>
  <si>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</si>
  <si>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</si>
  <si>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</si>
  <si>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</si>
  <si>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</si>
  <si>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</si>
  <si>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</si>
  <si>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</si>
  <si>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</si>
  <si>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</si>
  <si>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</si>
  <si>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</si>
  <si>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</si>
  <si>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</si>
  <si>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</si>
  <si>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</si>
  <si>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</si>
  <si>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</si>
  <si>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</si>
  <si>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</si>
  <si>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</si>
  <si>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</si>
  <si>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</si>
  <si>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</si>
  <si>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</si>
  <si>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</si>
  <si>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</si>
  <si>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</si>
  <si>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</si>
  <si>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</si>
  <si>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</si>
  <si>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</si>
  <si>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</si>
  <si>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</si>
  <si>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</si>
  <si>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</si>
  <si>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</si>
  <si>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</si>
  <si>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</si>
  <si>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</si>
  <si>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</si>
  <si>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</si>
  <si>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</si>
  <si>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</si>
  <si>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</si>
  <si>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</si>
  <si>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</si>
  <si>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</si>
  <si>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</si>
  <si>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</si>
  <si>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</si>
  <si>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</si>
  <si>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</si>
  <si>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</si>
  <si>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</si>
  <si>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</si>
  <si>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</si>
  <si>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</si>
  <si>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</si>
  <si>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</si>
  <si>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</si>
  <si>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</si>
  <si>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</si>
  <si>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</si>
  <si>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</si>
  <si>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</si>
  <si>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</si>
  <si>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</si>
  <si>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</si>
  <si>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</si>
  <si>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</si>
  <si>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</si>
  <si>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</si>
  <si>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</si>
  <si>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</si>
  <si>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</si>
  <si>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</si>
  <si>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</si>
  <si>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</si>
  <si>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</si>
  <si>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</si>
  <si>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</si>
  <si>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</si>
  <si>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</si>
  <si>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</si>
  <si>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</si>
  <si>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</si>
  <si>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</si>
  <si>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</si>
  <si>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</si>
  <si>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</si>
  <si>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</si>
  <si>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</si>
  <si>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</si>
  <si>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</si>
  <si>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</si>
  <si>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</si>
  <si>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</si>
  <si>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</si>
  <si>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</si>
  <si>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</si>
  <si>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</si>
  <si>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</si>
  <si>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</si>
  <si>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</si>
  <si>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</si>
  <si>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</si>
  <si>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</si>
  <si>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</si>
  <si>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</si>
  <si>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</si>
  <si>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</si>
  <si>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</si>
  <si>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</si>
  <si>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</si>
  <si>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</si>
  <si>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</si>
  <si>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</si>
  <si>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</si>
  <si>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</si>
  <si>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</si>
  <si>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</si>
  <si>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</si>
  <si>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</si>
  <si>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</si>
  <si>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</si>
  <si>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</si>
  <si>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</si>
  <si>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</si>
  <si>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</si>
  <si>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</si>
  <si>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</si>
  <si>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</si>
  <si>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</si>
  <si>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</si>
  <si>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</si>
  <si>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</si>
  <si>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</si>
  <si>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</si>
  <si>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</si>
  <si>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</si>
  <si>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</si>
  <si>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</si>
  <si>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</si>
  <si>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</si>
  <si>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</si>
  <si>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</si>
  <si>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</si>
  <si>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</si>
  <si>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</si>
  <si>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</si>
  <si>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</si>
  <si>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</si>
  <si>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</si>
  <si>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</si>
  <si>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</si>
  <si>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</si>
  <si>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</si>
  <si>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</si>
  <si>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</si>
  <si>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</si>
  <si>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</si>
  <si>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</si>
  <si>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</si>
  <si>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</si>
  <si>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</si>
  <si>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</si>
  <si>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</si>
  <si>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</si>
  <si>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</si>
  <si>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</si>
  <si>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</si>
  <si>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</si>
  <si>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</si>
  <si>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</si>
  <si>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</si>
  <si>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</si>
  <si>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</si>
  <si>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</si>
  <si>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</si>
  <si>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</si>
  <si>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</si>
  <si>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</si>
  <si>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</si>
  <si>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</si>
  <si>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</si>
  <si>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</si>
  <si>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</si>
  <si>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</si>
  <si>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</si>
  <si>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</si>
  <si>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</si>
  <si>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</si>
  <si>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</si>
  <si>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</si>
  <si>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</si>
  <si>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</si>
  <si>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</si>
  <si>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</si>
  <si>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</si>
  <si>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</si>
  <si>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</si>
  <si>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</si>
  <si>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</si>
  <si>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</si>
  <si>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</si>
  <si>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</si>
  <si>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</si>
  <si>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</si>
  <si>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</si>
  <si>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</si>
  <si>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</si>
  <si>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</si>
  <si>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</si>
  <si>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</si>
  <si>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</si>
  <si>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</si>
  <si>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</si>
  <si>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</si>
  <si>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</si>
  <si>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</si>
  <si>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</si>
  <si>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</si>
  <si>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</si>
  <si>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</si>
  <si>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</si>
  <si>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</si>
  <si>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</si>
  <si>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</si>
  <si>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</si>
  <si>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</si>
  <si>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</si>
  <si>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</si>
  <si>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</si>
  <si>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</si>
  <si>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</si>
  <si>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</si>
  <si>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</si>
  <si>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</si>
  <si>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</si>
  <si>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</si>
  <si>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</si>
  <si>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</si>
  <si>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</si>
  <si>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</si>
  <si>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</si>
  <si>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</si>
  <si>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</si>
  <si>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</si>
  <si>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</si>
  <si>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</si>
  <si>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</si>
  <si>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</si>
  <si>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</si>
  <si>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</si>
  <si>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</si>
  <si>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</si>
  <si>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</si>
  <si>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</si>
  <si>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</si>
  <si>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</si>
  <si>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</si>
  <si>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</si>
  <si>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</si>
  <si>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</si>
  <si>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</si>
  <si>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</si>
  <si>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</si>
  <si>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</si>
  <si>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</si>
  <si>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</si>
  <si>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</si>
  <si>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</si>
  <si>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</si>
  <si>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</si>
  <si>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</si>
  <si>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</si>
  <si>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</si>
  <si>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</si>
  <si>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</si>
  <si>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</si>
  <si>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</si>
  <si>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</si>
  <si>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</si>
  <si>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</si>
  <si>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</si>
  <si>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</si>
  <si>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</si>
  <si>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</si>
  <si>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</si>
  <si>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</si>
  <si>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</si>
  <si>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</si>
  <si>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</si>
  <si>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</si>
  <si>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</si>
  <si>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</si>
  <si>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</si>
  <si>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</si>
  <si>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</si>
  <si>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</si>
  <si>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</si>
  <si>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</si>
  <si>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</si>
  <si>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</si>
  <si>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</si>
  <si>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</si>
  <si>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</si>
  <si>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</si>
  <si>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</si>
  <si>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</si>
  <si>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</si>
  <si>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</si>
  <si>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</si>
  <si>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</si>
  <si>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</si>
  <si>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</si>
  <si>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</si>
  <si>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</si>
  <si>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</si>
  <si>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</si>
  <si>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</si>
  <si>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</si>
  <si>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</si>
  <si>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</si>
  <si>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</si>
  <si>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</si>
  <si>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</si>
  <si>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</si>
  <si>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</si>
  <si>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</si>
  <si>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</si>
  <si>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</si>
  <si>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</si>
  <si>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</si>
  <si>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</si>
  <si>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</si>
  <si>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</si>
  <si>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</si>
  <si>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</si>
  <si>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</si>
  <si>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</si>
  <si>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</si>
  <si>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</si>
  <si>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</si>
  <si>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</si>
  <si>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</si>
  <si>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</si>
  <si>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</si>
  <si>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</si>
  <si>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</si>
  <si>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</si>
  <si>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</si>
  <si>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</si>
  <si>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</si>
  <si>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</si>
  <si>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</si>
  <si>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</si>
  <si>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</si>
  <si>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</si>
  <si>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</si>
  <si>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</si>
  <si>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</si>
  <si>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</si>
  <si>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</si>
  <si>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</si>
  <si>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</si>
  <si>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</si>
  <si>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</si>
  <si>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</si>
  <si>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</si>
  <si>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</si>
  <si>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</si>
  <si>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</si>
  <si>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</si>
  <si>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</si>
  <si>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</si>
  <si>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</si>
  <si>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</si>
  <si>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</si>
  <si>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</si>
  <si>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</si>
  <si>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</si>
  <si>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</si>
  <si>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</si>
  <si>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</si>
  <si>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</si>
  <si>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</si>
  <si>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</si>
  <si>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</si>
  <si>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</si>
  <si>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</si>
  <si>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</si>
  <si>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</si>
  <si>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</si>
  <si>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</si>
  <si>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</si>
  <si>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</si>
  <si>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</si>
  <si>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</si>
  <si>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</si>
  <si>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</si>
  <si>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</si>
  <si>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</si>
  <si>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</si>
  <si>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</si>
  <si>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</si>
  <si>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</si>
  <si>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</si>
  <si>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</si>
  <si>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</si>
  <si>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</si>
  <si>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</si>
  <si>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</si>
  <si>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</si>
  <si>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</si>
  <si>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</si>
  <si>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</si>
  <si>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</si>
  <si>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</si>
  <si>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</si>
  <si>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</si>
  <si>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</si>
  <si>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</si>
  <si>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</si>
  <si>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</si>
  <si>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</si>
  <si>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</si>
  <si>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</si>
  <si>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</si>
  <si>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</si>
  <si>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</si>
  <si>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</si>
  <si>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</si>
  <si>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</si>
  <si>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</si>
  <si>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</si>
  <si>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</si>
  <si>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</si>
  <si>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</si>
  <si>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</si>
  <si>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</si>
  <si>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</si>
  <si>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</si>
  <si>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</si>
  <si>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</si>
  <si>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</si>
  <si>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</si>
  <si>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</si>
  <si>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</si>
  <si>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</si>
  <si>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</si>
  <si>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</si>
  <si>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</si>
  <si>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</si>
  <si>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</si>
  <si>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</si>
  <si>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</si>
  <si>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</si>
  <si>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</si>
  <si>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</si>
  <si>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</si>
  <si>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</si>
  <si>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</si>
  <si>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</si>
  <si>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</si>
  <si>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</si>
  <si>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</si>
  <si>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</si>
  <si>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</si>
  <si>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</si>
  <si>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</si>
  <si>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</si>
  <si>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</si>
  <si>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</si>
  <si>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</si>
  <si>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</si>
  <si>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</si>
  <si>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</si>
  <si>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</si>
  <si>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</si>
  <si>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</si>
  <si>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</si>
  <si>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</si>
  <si>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</si>
  <si>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</si>
  <si>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</si>
  <si>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</si>
  <si>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</si>
  <si>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</si>
  <si>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</si>
  <si>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</si>
  <si>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</si>
  <si>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</si>
  <si>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</si>
  <si>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</si>
  <si>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</si>
  <si>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</si>
  <si>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</si>
  <si>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</si>
  <si>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</si>
  <si>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</si>
  <si>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</si>
  <si>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</si>
  <si>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</si>
  <si>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</si>
  <si>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</si>
  <si>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</si>
  <si>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</si>
  <si>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</si>
  <si>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</si>
  <si>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</si>
  <si>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</si>
  <si>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</si>
  <si>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</si>
  <si>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</si>
  <si>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</si>
  <si>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</si>
  <si>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</si>
  <si>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</si>
  <si>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</si>
  <si>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</si>
  <si>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</si>
  <si>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</si>
  <si>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</si>
  <si>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</si>
  <si>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</si>
  <si>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</si>
  <si>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</si>
  <si>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</si>
  <si>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</si>
  <si>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</si>
  <si>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</si>
  <si>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</si>
  <si>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</si>
  <si>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</si>
  <si>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</si>
  <si>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</si>
  <si>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</si>
  <si>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</si>
  <si>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</si>
  <si>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</si>
  <si>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</si>
  <si>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</si>
  <si>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</si>
  <si>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</si>
  <si>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</si>
  <si>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</si>
  <si>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</si>
  <si>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</si>
  <si>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</si>
  <si>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</si>
  <si>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</si>
  <si>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</si>
  <si>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</si>
  <si>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</si>
  <si>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</si>
  <si>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</si>
  <si>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</si>
  <si>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</si>
  <si>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</si>
  <si>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</si>
  <si>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</si>
  <si>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</si>
  <si>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</si>
  <si>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</si>
  <si>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</si>
  <si>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</si>
  <si>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</si>
  <si>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</si>
  <si>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</si>
  <si>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</si>
  <si>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</si>
  <si>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</si>
  <si>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</si>
  <si>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</si>
  <si>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</si>
  <si>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</si>
  <si>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</si>
  <si>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</si>
  <si>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</si>
  <si>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</si>
  <si>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</si>
  <si>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</si>
  <si>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</si>
  <si>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</si>
  <si>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</si>
  <si>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</si>
  <si>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</si>
  <si>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</si>
  <si>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</si>
  <si>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</si>
  <si>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</si>
  <si>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</si>
  <si>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</si>
  <si>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</si>
  <si>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</si>
  <si>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</si>
  <si>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</si>
  <si>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</si>
  <si>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</si>
  <si>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</si>
  <si>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</si>
  <si>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</si>
  <si>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</si>
  <si>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</si>
  <si>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</si>
  <si>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</si>
  <si>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</si>
  <si>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</si>
  <si>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</si>
  <si>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</si>
  <si>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</si>
  <si>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</si>
  <si>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</si>
  <si>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</si>
  <si>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</si>
  <si>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</si>
  <si>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</si>
  <si>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</si>
  <si>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</si>
  <si>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</si>
  <si>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</si>
  <si>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</si>
  <si>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</si>
  <si>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</si>
  <si>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</si>
  <si>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</si>
  <si>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</si>
  <si>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</si>
  <si>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</si>
  <si>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</si>
  <si>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</si>
  <si>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</si>
  <si>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</si>
  <si>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</si>
  <si>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</si>
  <si>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</si>
  <si>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</si>
  <si>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</si>
  <si>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</si>
  <si>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</si>
  <si>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</si>
  <si>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</si>
  <si>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</si>
  <si>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</si>
  <si>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</si>
  <si>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</si>
  <si>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</si>
  <si>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</si>
  <si>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</si>
  <si>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</si>
  <si>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</si>
  <si>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</si>
  <si>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</si>
  <si>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</si>
  <si>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</si>
  <si>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</si>
  <si>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</si>
  <si>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</si>
  <si>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</si>
  <si>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</si>
  <si>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</si>
  <si>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</si>
  <si>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</si>
  <si>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</si>
  <si>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</si>
  <si>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</si>
  <si>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</si>
  <si>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</si>
  <si>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</si>
  <si>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</si>
  <si>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</si>
  <si>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</si>
  <si>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</si>
  <si>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</si>
  <si>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</si>
  <si>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</si>
  <si>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</si>
  <si>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</si>
  <si>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</si>
  <si>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</si>
  <si>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</si>
  <si>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</si>
  <si>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</si>
  <si>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</si>
  <si>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</si>
  <si>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</si>
  <si>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</si>
  <si>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</si>
  <si>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</si>
  <si>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</si>
  <si>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</si>
  <si>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</si>
  <si>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</si>
  <si>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</si>
  <si>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</si>
  <si>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</si>
  <si>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</si>
  <si>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</si>
  <si>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</si>
  <si>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</si>
  <si>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</si>
  <si>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</si>
  <si>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</si>
  <si>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</si>
  <si>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</si>
  <si>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</si>
  <si>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</si>
  <si>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</si>
  <si>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</si>
  <si>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</si>
  <si>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</si>
  <si>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</si>
  <si>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</si>
  <si>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</si>
  <si>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</si>
  <si>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</si>
  <si>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</si>
  <si>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</si>
  <si>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</si>
  <si>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</si>
  <si>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</si>
  <si>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</si>
  <si>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</si>
  <si>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</si>
  <si>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</si>
  <si>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</si>
  <si>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</si>
  <si>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</si>
  <si>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</si>
  <si>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</si>
  <si>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</si>
  <si>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</si>
  <si>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</si>
  <si>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</si>
  <si>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</si>
  <si>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</si>
  <si>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</si>
  <si>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</si>
  <si>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</si>
  <si>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</si>
  <si>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</si>
  <si>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</si>
  <si>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</si>
  <si>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</si>
  <si>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</si>
  <si>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</si>
  <si>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</si>
  <si>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</si>
  <si>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</si>
  <si>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</si>
  <si>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</si>
  <si>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</si>
  <si>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</si>
  <si>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</si>
  <si>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</si>
  <si>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</si>
  <si>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</si>
  <si>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</si>
  <si>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</si>
  <si>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</si>
  <si>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</si>
  <si>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</si>
  <si>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</si>
  <si>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</si>
  <si>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</si>
  <si>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</si>
  <si>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</si>
  <si>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</si>
  <si>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</si>
  <si>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</si>
  <si>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</si>
  <si>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</si>
  <si>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</si>
  <si>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</si>
  <si>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</si>
  <si>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</si>
  <si>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</si>
  <si>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</si>
  <si>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</si>
  <si>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</si>
  <si>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</si>
  <si>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</si>
  <si>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</si>
  <si>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</si>
  <si>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</si>
  <si>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</si>
  <si>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</si>
  <si>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</si>
  <si>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</si>
  <si>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</si>
  <si>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</si>
  <si>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</si>
  <si>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</si>
  <si>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</si>
  <si>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</si>
  <si>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</si>
  <si>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</si>
  <si>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</si>
  <si>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</si>
  <si>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</si>
  <si>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</si>
  <si>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</si>
  <si>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</si>
  <si>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</si>
  <si>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</si>
  <si>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</si>
  <si>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</si>
  <si>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</si>
  <si>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</si>
  <si>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</si>
  <si>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</si>
  <si>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</si>
  <si>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</si>
  <si>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</si>
  <si>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</si>
  <si>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</si>
  <si>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</si>
  <si>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</si>
  <si>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</si>
  <si>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</si>
  <si>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</si>
  <si>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</si>
  <si>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</si>
  <si>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</si>
  <si>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</si>
  <si>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</si>
  <si>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</si>
  <si>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</si>
  <si>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</si>
  <si>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</si>
  <si>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</si>
  <si>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</si>
  <si>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</si>
  <si>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</si>
  <si>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</si>
  <si>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</si>
  <si>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</si>
  <si>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</si>
  <si>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</si>
  <si>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</si>
  <si>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</si>
  <si>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</si>
  <si>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</si>
  <si>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</si>
  <si>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</si>
  <si>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</si>
  <si>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</si>
  <si>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</si>
  <si>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</si>
  <si>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</si>
  <si>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</si>
  <si>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</si>
  <si>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</si>
  <si>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</si>
  <si>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</si>
  <si>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</si>
  <si>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</si>
  <si>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</si>
  <si>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</si>
  <si>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</si>
  <si>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</si>
  <si>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</si>
  <si>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</si>
  <si>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</si>
  <si>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</si>
  <si>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</si>
  <si>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</si>
  <si>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</si>
  <si>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</si>
  <si>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</si>
  <si>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</si>
  <si>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</si>
  <si>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</si>
  <si>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</si>
  <si>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</si>
  <si>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</si>
  <si>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</si>
  <si>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</si>
  <si>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</si>
  <si>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</si>
  <si>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</si>
  <si>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</si>
  <si>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</si>
  <si>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</si>
  <si>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</si>
  <si>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</si>
  <si>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</si>
  <si>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</si>
  <si>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</si>
  <si>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</si>
  <si>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</si>
  <si>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</si>
  <si>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</si>
  <si>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</si>
  <si>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</si>
  <si>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</si>
  <si>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</si>
  <si>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</si>
  <si>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</si>
  <si>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</si>
  <si>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</si>
  <si>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</si>
  <si>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</si>
  <si>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</si>
  <si>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</si>
  <si>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</si>
  <si>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</si>
  <si>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</si>
  <si>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</si>
  <si>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</si>
  <si>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</si>
  <si>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</si>
  <si>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</si>
  <si>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</si>
  <si>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</si>
  <si>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</si>
  <si>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</si>
  <si>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</si>
  <si>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</si>
  <si>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</si>
  <si>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</si>
  <si>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</si>
  <si>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</si>
  <si>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</si>
  <si>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</si>
  <si>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</si>
  <si>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</si>
  <si>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</si>
  <si>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</si>
  <si>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</si>
  <si>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</si>
  <si>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</si>
  <si>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</si>
  <si>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</si>
  <si>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</si>
  <si>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</si>
  <si>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</si>
  <si>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</si>
  <si>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</si>
  <si>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</si>
  <si>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</si>
  <si>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</si>
  <si>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</si>
  <si>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</si>
  <si>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</si>
  <si>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</si>
  <si>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</si>
  <si>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</si>
  <si>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</si>
  <si>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</si>
  <si>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</si>
  <si>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</si>
  <si>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</si>
  <si>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</si>
  <si>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</si>
  <si>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</si>
  <si>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</si>
  <si>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</si>
  <si>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</si>
  <si>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</si>
  <si>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</si>
  <si>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</si>
  <si>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</si>
  <si>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</si>
  <si>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</si>
  <si>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</si>
  <si>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</si>
  <si>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</si>
  <si>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</si>
  <si>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</si>
  <si>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</si>
  <si>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</si>
  <si>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</si>
  <si>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</si>
  <si>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</si>
  <si>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</si>
  <si>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</si>
  <si>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</si>
  <si>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</si>
  <si>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</si>
  <si>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</si>
  <si>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</si>
  <si>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</si>
  <si>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</si>
  <si>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</si>
  <si>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</si>
  <si>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</si>
  <si>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</si>
  <si>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</si>
  <si>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</si>
  <si>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</si>
  <si>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</si>
  <si>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</si>
  <si>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</si>
  <si>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</si>
  <si>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</si>
  <si>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</si>
  <si>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</si>
  <si>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</si>
  <si>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</si>
  <si>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</si>
  <si>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</si>
  <si>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</si>
  <si>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</si>
  <si>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</si>
  <si>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</si>
  <si>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</si>
  <si>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</si>
  <si>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</si>
  <si>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</si>
  <si>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</si>
  <si>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</si>
  <si>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</si>
  <si>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</si>
  <si>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</si>
  <si>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</si>
  <si>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</si>
  <si>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</si>
  <si>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</si>
  <si>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</si>
  <si>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</si>
  <si>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</si>
  <si>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</si>
  <si>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</si>
  <si>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</si>
  <si>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</si>
  <si>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</si>
  <si>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</si>
  <si>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</si>
  <si>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</si>
  <si>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</si>
  <si>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</si>
  <si>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</si>
  <si>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</si>
  <si>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</si>
  <si>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</si>
  <si>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</si>
  <si>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</si>
  <si>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</si>
  <si>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</si>
  <si>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</si>
  <si>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</si>
  <si>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</si>
  <si>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</si>
  <si>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</si>
  <si>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</si>
  <si>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</si>
  <si>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</si>
  <si>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</si>
  <si>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</si>
  <si>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</si>
  <si>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</si>
  <si>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</si>
  <si>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</si>
  <si>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</si>
  <si>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</si>
  <si>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</si>
  <si>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</si>
  <si>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</si>
  <si>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</si>
  <si>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</si>
  <si>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</si>
  <si>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</si>
  <si>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</si>
  <si>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</si>
  <si>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</si>
  <si>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</si>
  <si>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</si>
  <si>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</si>
  <si>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</si>
  <si>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</si>
  <si>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</si>
  <si>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</si>
  <si>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</si>
  <si>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</si>
  <si>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</si>
  <si>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</si>
  <si>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</si>
  <si>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</si>
  <si>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</si>
  <si>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</si>
  <si>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</si>
  <si>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</si>
  <si>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</si>
  <si>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</si>
  <si>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</si>
  <si>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</si>
  <si>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</si>
  <si>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</si>
  <si>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</si>
  <si>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</si>
  <si>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</si>
  <si>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</si>
  <si>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</si>
  <si>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</si>
  <si>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</si>
  <si>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</si>
  <si>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</si>
  <si>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</si>
  <si>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</si>
  <si>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</si>
  <si>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</si>
  <si>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</si>
  <si>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</si>
  <si>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</si>
  <si>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</si>
  <si>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</si>
  <si>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</si>
  <si>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</si>
  <si>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</si>
  <si>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</si>
  <si>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</si>
  <si>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</si>
  <si>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</si>
  <si>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</si>
  <si>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</si>
  <si>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</si>
  <si>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</si>
  <si>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</si>
  <si>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</si>
  <si>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</si>
  <si>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</si>
  <si>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</si>
  <si>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</si>
  <si>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</si>
  <si>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</si>
  <si>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</si>
  <si>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</si>
  <si>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</si>
  <si>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</si>
  <si>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</si>
  <si>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</si>
  <si>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</si>
  <si>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</si>
  <si>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</si>
  <si>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</si>
  <si>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</si>
  <si>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</si>
  <si>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</si>
  <si>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</si>
  <si>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</si>
  <si>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</si>
  <si>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</si>
  <si>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</si>
  <si>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</si>
  <si>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</si>
  <si>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</si>
  <si>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</si>
  <si>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</si>
  <si>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</si>
  <si>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</si>
  <si>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</si>
  <si>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</si>
  <si>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</si>
  <si>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</si>
  <si>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</si>
  <si>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</si>
  <si>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</si>
  <si>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</si>
  <si>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</si>
  <si>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</si>
  <si>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</si>
  <si>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</si>
  <si>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</si>
  <si>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</si>
  <si>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</si>
  <si>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</si>
  <si>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</si>
  <si>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</si>
  <si>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</si>
  <si>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</si>
  <si>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</si>
  <si>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</si>
  <si>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</si>
  <si>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</si>
  <si>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</si>
  <si>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</si>
  <si>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</si>
  <si>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</si>
  <si>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</si>
  <si>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</si>
  <si>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</si>
  <si>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</si>
  <si>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</si>
  <si>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</si>
  <si>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</si>
  <si>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</si>
  <si>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</si>
  <si>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</si>
  <si>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</si>
  <si>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</si>
  <si>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</si>
  <si>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</si>
  <si>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</si>
  <si>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</si>
  <si>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</si>
  <si>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</si>
  <si>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</si>
  <si>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</si>
  <si>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</si>
  <si>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</si>
  <si>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</si>
  <si>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</si>
  <si>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</si>
  <si>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</si>
  <si>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</si>
  <si>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</si>
  <si>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</si>
  <si>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</si>
  <si>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</si>
  <si>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</si>
  <si>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</si>
  <si>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</si>
  <si>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</si>
  <si>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</si>
  <si>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</si>
  <si>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</si>
  <si>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</si>
  <si>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</si>
  <si>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</si>
  <si>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</si>
  <si>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</si>
  <si>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</si>
  <si>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</si>
  <si>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</si>
  <si>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</si>
  <si>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</si>
  <si>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</si>
  <si>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</si>
  <si>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</si>
  <si>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</si>
  <si>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</si>
  <si>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</si>
  <si>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</si>
  <si>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</si>
  <si>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</si>
  <si>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</si>
  <si>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</si>
  <si>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</si>
  <si>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</si>
  <si>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</si>
  <si>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</si>
  <si>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</si>
  <si>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</si>
  <si>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</si>
  <si>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</si>
  <si>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</si>
  <si>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</si>
  <si>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</si>
  <si>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</si>
  <si>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</si>
  <si>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</si>
  <si>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</si>
  <si>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</si>
  <si>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</si>
  <si>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</si>
  <si>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</si>
  <si>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</si>
  <si>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</si>
  <si>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</si>
  <si>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</si>
  <si>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</si>
  <si>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</si>
  <si>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</si>
  <si>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</si>
  <si>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</si>
  <si>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</si>
  <si>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</si>
  <si>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</si>
  <si>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</si>
  <si>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</si>
  <si>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</si>
  <si>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</si>
  <si>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</si>
  <si>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</si>
  <si>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</si>
  <si>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</si>
  <si>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</si>
  <si>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</si>
  <si>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</si>
  <si>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</si>
  <si>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</si>
  <si>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</si>
  <si>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</si>
  <si>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</si>
  <si>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</si>
  <si>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</si>
  <si>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</si>
  <si>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</si>
  <si>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</si>
  <si>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</si>
  <si>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</si>
  <si>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</si>
  <si>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</si>
  <si>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</si>
  <si>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</si>
  <si>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</si>
  <si>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</si>
  <si>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</si>
  <si>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</si>
  <si>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</si>
  <si>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</si>
  <si>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</si>
  <si>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</si>
  <si>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</si>
  <si>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</si>
  <si>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</si>
  <si>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</si>
  <si>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</si>
  <si>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</si>
  <si>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</si>
  <si>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</si>
  <si>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</si>
  <si>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</si>
  <si>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</si>
  <si>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</si>
  <si>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</si>
  <si>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</si>
  <si>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</si>
  <si>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</si>
  <si>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</si>
  <si>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</si>
  <si>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</si>
  <si>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</si>
  <si>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</si>
  <si>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</si>
  <si>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</si>
  <si>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</si>
  <si>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</si>
  <si>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</si>
  <si>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</si>
  <si>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</si>
  <si>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</si>
  <si>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</si>
  <si>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</si>
  <si>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</si>
  <si>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</si>
  <si>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</si>
  <si>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</si>
  <si>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</si>
  <si>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</si>
  <si>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</si>
  <si>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</si>
  <si>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</si>
  <si>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</si>
  <si>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</si>
  <si>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</si>
  <si>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</si>
  <si>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</si>
  <si>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</si>
  <si>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</si>
  <si>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</si>
  <si>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</si>
  <si>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</si>
  <si>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</si>
  <si>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</si>
  <si>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</si>
  <si>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</si>
  <si>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</si>
  <si>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</si>
  <si>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</si>
  <si>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</si>
  <si>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</si>
  <si>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</si>
  <si>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</si>
  <si>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</si>
  <si>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</si>
  <si>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</si>
  <si>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</si>
  <si>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</si>
  <si>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</si>
  <si>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</si>
  <si>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</si>
  <si>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</si>
  <si>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</si>
  <si>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</si>
  <si>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</si>
  <si>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</si>
  <si>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</si>
  <si>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</si>
  <si>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</si>
  <si>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</si>
  <si>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</si>
  <si>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</si>
  <si>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</si>
  <si>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</si>
  <si>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</si>
  <si>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</si>
  <si>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</si>
  <si>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</si>
  <si>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</si>
  <si>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</si>
  <si>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</si>
  <si>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</si>
  <si>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</si>
  <si>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</si>
  <si>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</si>
  <si>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</si>
  <si>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</si>
  <si>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</si>
  <si>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</si>
  <si>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</si>
  <si>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</si>
  <si>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</si>
  <si>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</si>
  <si>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</si>
  <si>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</si>
  <si>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</si>
  <si>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</si>
  <si>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</si>
  <si>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</si>
  <si>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</si>
  <si>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</si>
  <si>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</si>
  <si>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</si>
  <si>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</si>
  <si>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</si>
  <si>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</si>
  <si>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</si>
  <si>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</si>
  <si>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</si>
  <si>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</si>
  <si>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</si>
  <si>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</si>
  <si>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</si>
  <si>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</si>
  <si>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</si>
  <si>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</si>
  <si>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</si>
  <si>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</si>
  <si>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</si>
  <si>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</si>
  <si>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</si>
  <si>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</si>
  <si>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</si>
  <si>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</si>
  <si>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</si>
  <si>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</si>
  <si>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</si>
  <si>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</si>
  <si>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</si>
  <si>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</si>
  <si>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</si>
  <si>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</si>
  <si>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</si>
  <si>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</si>
  <si>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</si>
  <si>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</si>
  <si>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</si>
  <si>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</si>
  <si>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</si>
  <si>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</si>
  <si>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</si>
  <si>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</si>
  <si>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</si>
  <si>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</si>
  <si>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</si>
  <si>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</si>
  <si>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</si>
  <si>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</si>
  <si>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</si>
  <si>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</si>
  <si>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</si>
  <si>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</si>
  <si>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</si>
  <si>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</si>
  <si>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</si>
  <si>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</si>
  <si>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</si>
  <si>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</si>
  <si>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</si>
  <si>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</si>
  <si>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</si>
  <si>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</si>
  <si>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</si>
  <si>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</si>
  <si>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</si>
  <si>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</si>
  <si>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</si>
  <si>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</si>
  <si>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</si>
  <si>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</si>
  <si>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</si>
  <si>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</si>
  <si>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</si>
  <si>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</si>
  <si>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</si>
  <si>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</si>
  <si>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</si>
  <si>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</si>
  <si>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</si>
  <si>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</si>
  <si>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</si>
  <si>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</si>
  <si>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</si>
  <si>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</si>
  <si>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</si>
  <si>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</si>
  <si>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</si>
  <si>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</si>
  <si>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</si>
  <si>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</si>
  <si>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</si>
  <si>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</si>
  <si>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</si>
  <si>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</si>
  <si>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</si>
  <si>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</si>
  <si>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</si>
  <si>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</si>
  <si>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</si>
  <si>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</si>
  <si>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</si>
  <si>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</si>
  <si>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</si>
  <si>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</si>
  <si>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</si>
  <si>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</si>
  <si>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</si>
  <si>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</si>
  <si>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</si>
  <si>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</si>
  <si>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</si>
  <si>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</si>
  <si>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</si>
  <si>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</si>
  <si>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</si>
  <si>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</si>
  <si>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</si>
  <si>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</si>
  <si>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</si>
  <si>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</si>
  <si>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</si>
  <si>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</si>
  <si>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</si>
  <si>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</si>
  <si>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</si>
  <si>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</si>
  <si>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</si>
  <si>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</si>
  <si>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</si>
  <si>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</si>
  <si>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</si>
  <si>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</si>
  <si>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</si>
  <si>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</si>
  <si>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</si>
  <si>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</si>
  <si>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</si>
  <si>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</si>
  <si>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</si>
  <si>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</si>
  <si>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</si>
  <si>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</si>
  <si>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</si>
  <si>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</si>
  <si>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</si>
  <si>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</si>
  <si>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</si>
  <si>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</si>
  <si>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</si>
  <si>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</si>
  <si>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</si>
  <si>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</si>
  <si>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</si>
  <si>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</si>
  <si>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</si>
  <si>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</si>
  <si>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</si>
  <si>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</si>
  <si>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</si>
  <si>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</si>
  <si>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</si>
  <si>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</si>
  <si>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</si>
  <si>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</si>
  <si>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</si>
  <si>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</si>
  <si>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</si>
  <si>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</si>
  <si>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</si>
  <si>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</si>
  <si>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</si>
  <si>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</si>
  <si>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</si>
  <si>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</si>
  <si>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</si>
  <si>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</si>
  <si>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</si>
  <si>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</si>
  <si>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</si>
  <si>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</si>
  <si>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</si>
  <si>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</si>
  <si>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</si>
  <si>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</si>
  <si>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</si>
  <si>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</si>
  <si>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</si>
  <si>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</si>
  <si>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</si>
  <si>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</si>
  <si>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</si>
  <si>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</si>
  <si>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</si>
  <si>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</si>
  <si>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</si>
  <si>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</si>
  <si>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</si>
  <si>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</si>
  <si>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</si>
  <si>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</si>
  <si>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</si>
  <si>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</si>
  <si>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</si>
  <si>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</si>
  <si>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</si>
  <si>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</si>
  <si>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</si>
  <si>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</si>
  <si>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</si>
  <si>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</si>
  <si>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</si>
  <si>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</si>
  <si>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</si>
  <si>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</si>
  <si>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</si>
  <si>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</si>
  <si>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</si>
  <si>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</si>
  <si>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</si>
  <si>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</si>
  <si>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</si>
  <si>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</si>
  <si>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</si>
  <si>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</si>
  <si>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</si>
  <si>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</si>
  <si>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</si>
  <si>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</si>
  <si>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</si>
  <si>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</si>
  <si>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</si>
  <si>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</si>
  <si>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</si>
  <si>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</si>
  <si>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</si>
  <si>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</si>
  <si>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</si>
  <si>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</si>
  <si>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</si>
  <si>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</si>
  <si>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</si>
  <si>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</si>
  <si>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</si>
  <si>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</si>
  <si>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</si>
  <si>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</si>
  <si>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</si>
  <si>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</si>
  <si>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</si>
  <si>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</si>
  <si>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</si>
  <si>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</si>
  <si>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</si>
  <si>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</si>
  <si>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</si>
  <si>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</si>
  <si>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</si>
  <si>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</si>
  <si>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</si>
  <si>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</si>
  <si>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</si>
  <si>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</si>
  <si>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</si>
  <si>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</si>
  <si>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</si>
  <si>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</si>
  <si>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</si>
  <si>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</si>
  <si>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</si>
  <si>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</si>
  <si>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</si>
  <si>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</si>
  <si>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</si>
  <si>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</si>
  <si>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</si>
  <si>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</si>
  <si>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</si>
  <si>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</si>
  <si>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</si>
  <si>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</si>
  <si>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</si>
  <si>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</si>
  <si>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</si>
  <si>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</si>
  <si>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</si>
  <si>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</si>
  <si>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</si>
  <si>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</si>
  <si>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</si>
  <si>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</si>
  <si>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</si>
  <si>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</si>
  <si>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</si>
  <si>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</si>
  <si>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</si>
  <si>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</si>
  <si>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</si>
  <si>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</si>
  <si>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</si>
  <si>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</si>
  <si>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</si>
  <si>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</si>
  <si>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</si>
  <si>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</si>
  <si>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</si>
  <si>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</si>
  <si>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</si>
  <si>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</si>
  <si>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</si>
  <si>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</si>
  <si>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</si>
  <si>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</si>
  <si>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</si>
  <si>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</si>
  <si>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</si>
  <si>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</si>
  <si>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</si>
  <si>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</si>
  <si>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</si>
  <si>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</si>
  <si>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</si>
  <si>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</si>
  <si>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</si>
  <si>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</si>
  <si>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</si>
  <si>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</si>
  <si>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</si>
  <si>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</si>
  <si>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</si>
  <si>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</si>
  <si>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</si>
  <si>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</si>
  <si>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</si>
  <si>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</si>
  <si>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</si>
  <si>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</si>
  <si>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</si>
  <si>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</si>
  <si>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</si>
  <si>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</si>
  <si>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</si>
  <si>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</si>
  <si>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</si>
  <si>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</si>
  <si>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</si>
  <si>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</si>
  <si>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</si>
  <si>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</si>
  <si>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</si>
  <si>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</si>
  <si>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</si>
  <si>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</si>
  <si>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</si>
  <si>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</si>
  <si>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</si>
  <si>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</si>
  <si>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</si>
  <si>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</si>
  <si>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</si>
  <si>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</si>
  <si>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</si>
  <si>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</si>
  <si>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</si>
  <si>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</si>
  <si>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</si>
  <si>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</si>
  <si>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</si>
  <si>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</si>
  <si>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</si>
  <si>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</si>
  <si>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</si>
  <si>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</si>
  <si>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</si>
  <si>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</si>
  <si>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</si>
  <si>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</si>
  <si>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</si>
  <si>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</si>
  <si>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</si>
  <si>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</si>
  <si>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</si>
  <si>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</si>
  <si>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</si>
  <si>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</si>
  <si>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</si>
  <si>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</si>
  <si>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</si>
  <si>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</si>
  <si>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</si>
  <si>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</si>
  <si>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</si>
  <si>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</si>
  <si>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</si>
  <si>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</si>
  <si>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</si>
  <si>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</si>
  <si>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</si>
  <si>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</si>
  <si>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</si>
  <si>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</si>
  <si>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</si>
  <si>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</si>
  <si>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</si>
  <si>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</si>
  <si>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</si>
  <si>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</si>
  <si>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</si>
  <si>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</si>
  <si>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</si>
  <si>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</si>
  <si>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</si>
  <si>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</si>
  <si>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</si>
  <si>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</si>
  <si>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</si>
  <si>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</si>
  <si>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</si>
  <si>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</si>
  <si>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</si>
  <si>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</si>
  <si>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</si>
  <si>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</si>
  <si>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</si>
  <si>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</si>
  <si>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</si>
  <si>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</si>
  <si>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</si>
  <si>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</si>
  <si>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</si>
  <si>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</si>
  <si>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</si>
  <si>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</si>
  <si>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</si>
  <si>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</si>
  <si>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</si>
  <si>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</si>
  <si>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</si>
  <si>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</si>
  <si>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</si>
  <si>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</si>
  <si>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</si>
  <si>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</si>
  <si>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</si>
  <si>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</si>
  <si>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</si>
  <si>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</si>
  <si>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</si>
  <si>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</si>
  <si>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</si>
  <si>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</si>
  <si>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</si>
  <si>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</si>
  <si>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</si>
  <si>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</si>
  <si>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</si>
  <si>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</si>
  <si>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</si>
  <si>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</si>
  <si>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</si>
  <si>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</si>
  <si>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</si>
  <si>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</si>
  <si>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</si>
  <si>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</si>
  <si>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</si>
  <si>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</si>
  <si>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</si>
  <si>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</si>
  <si>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</si>
  <si>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</si>
  <si>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</si>
  <si>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</si>
  <si>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</si>
  <si>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</si>
  <si>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</si>
  <si>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</si>
  <si>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</si>
  <si>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</si>
  <si>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</si>
  <si>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</si>
  <si>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</si>
  <si>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</si>
  <si>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</si>
  <si>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</si>
  <si>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</si>
  <si>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</si>
  <si>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</si>
  <si>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</si>
  <si>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</si>
  <si>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</si>
  <si>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</si>
  <si>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</si>
  <si>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</si>
  <si>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</si>
  <si>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</si>
  <si>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</si>
  <si>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</si>
  <si>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</si>
  <si>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</si>
  <si>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</si>
  <si>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</si>
  <si>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</si>
  <si>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</si>
  <si>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</si>
  <si>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</si>
  <si>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</si>
  <si>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</si>
  <si>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</si>
  <si>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</si>
  <si>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</si>
  <si>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</si>
  <si>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</si>
  <si>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</si>
  <si>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</si>
  <si>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</si>
  <si>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</si>
  <si>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</si>
  <si>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</si>
  <si>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</si>
  <si>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</si>
  <si>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</si>
  <si>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</si>
  <si>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</si>
  <si>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</si>
  <si>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</si>
  <si>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</si>
  <si>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</si>
  <si>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</si>
  <si>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</si>
  <si>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</si>
  <si>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</si>
  <si>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</si>
  <si>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</si>
  <si>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</si>
  <si>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</si>
  <si>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</si>
  <si>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</si>
  <si>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</si>
  <si>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</si>
  <si>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</si>
  <si>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</si>
  <si>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</si>
  <si>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</si>
  <si>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</si>
  <si>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</si>
  <si>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</si>
  <si>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</si>
  <si>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</si>
  <si>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</si>
  <si>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</si>
  <si>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</si>
  <si>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</si>
  <si>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</si>
  <si>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</si>
  <si>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</si>
  <si>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</si>
  <si>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</si>
  <si>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</si>
  <si>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</si>
  <si>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</si>
  <si>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</si>
  <si>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</si>
  <si>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</si>
  <si>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</si>
  <si>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</si>
  <si>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</si>
  <si>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</si>
  <si>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</si>
  <si>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</si>
  <si>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</si>
  <si>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</si>
  <si>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</si>
  <si>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</si>
  <si>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</si>
  <si>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</si>
  <si>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</si>
  <si>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</si>
  <si>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</si>
  <si>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</si>
  <si>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</si>
  <si>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</si>
  <si>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</si>
  <si>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</si>
  <si>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</si>
  <si>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</si>
  <si>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</si>
  <si>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</si>
  <si>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</si>
  <si>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</si>
  <si>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</si>
  <si>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</si>
  <si>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</si>
  <si>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</si>
  <si>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</si>
  <si>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</si>
  <si>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</si>
  <si>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</si>
  <si>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</si>
  <si>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</si>
  <si>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</si>
  <si>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</si>
  <si>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</si>
  <si>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</si>
  <si>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</si>
  <si>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</si>
  <si>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</si>
  <si>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</si>
  <si>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</si>
  <si>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</si>
  <si>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</si>
  <si>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</si>
  <si>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</si>
  <si>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</si>
  <si>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</si>
  <si>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</si>
  <si>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</si>
  <si>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</si>
  <si>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</si>
  <si>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</si>
  <si>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</si>
  <si>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</si>
  <si>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</si>
  <si>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</si>
  <si>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</si>
  <si>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</si>
  <si>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</si>
  <si>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</si>
  <si>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</si>
  <si>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</si>
  <si>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</si>
  <si>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</si>
  <si>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</si>
  <si>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</si>
  <si>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</si>
  <si>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</si>
  <si>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</si>
  <si>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</si>
  <si>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</si>
  <si>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</si>
  <si>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</si>
  <si>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</si>
  <si>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</si>
  <si>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</si>
  <si>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</si>
  <si>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</si>
  <si>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</si>
  <si>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</si>
  <si>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</si>
  <si>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</si>
  <si>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</si>
  <si>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</si>
  <si>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</si>
  <si>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</si>
  <si>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</si>
  <si>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</si>
  <si>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</si>
  <si>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</si>
  <si>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</si>
  <si>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</si>
  <si>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</si>
  <si>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</si>
  <si>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</si>
  <si>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</si>
  <si>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</si>
  <si>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</si>
  <si>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</si>
  <si>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</si>
  <si>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</si>
  <si>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</si>
  <si>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</si>
  <si>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</si>
  <si>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</si>
  <si>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</si>
  <si>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</si>
  <si>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</si>
  <si>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</si>
  <si>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</si>
  <si>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</si>
  <si>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</si>
  <si>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</si>
  <si>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</si>
  <si>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</si>
  <si>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</si>
  <si>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</si>
  <si>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</si>
  <si>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</si>
  <si>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</si>
  <si>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</si>
  <si>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</si>
  <si>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</si>
  <si>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</si>
  <si>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</si>
  <si>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</si>
  <si>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</si>
  <si>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</si>
  <si>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</si>
  <si>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</si>
  <si>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</si>
  <si>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</si>
  <si>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</si>
  <si>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</si>
  <si>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</si>
  <si>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</si>
  <si>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</si>
  <si>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</si>
  <si>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</si>
  <si>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</si>
  <si>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</si>
  <si>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</si>
  <si>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</si>
  <si>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</si>
  <si>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</si>
  <si>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</si>
  <si>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</si>
  <si>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</si>
  <si>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</si>
  <si>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</si>
  <si>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</si>
  <si>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</si>
  <si>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</si>
  <si>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</si>
  <si>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</si>
  <si>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</si>
  <si>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</si>
  <si>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</si>
  <si>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</si>
  <si>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</si>
  <si>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</si>
  <si>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</si>
  <si>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</si>
  <si>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</si>
  <si>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</si>
  <si>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</si>
  <si>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</si>
  <si>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</si>
  <si>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</si>
  <si>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</si>
  <si>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</si>
  <si>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</si>
  <si>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</si>
  <si>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</si>
  <si>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</si>
  <si>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</si>
  <si>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</si>
  <si>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</si>
  <si>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</si>
  <si>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</si>
  <si>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</si>
  <si>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</si>
  <si>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</si>
  <si>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</si>
  <si>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</si>
  <si>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</si>
  <si>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</si>
  <si>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</si>
  <si>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</si>
  <si>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</si>
  <si>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</si>
  <si>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</si>
  <si>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</si>
  <si>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</si>
  <si>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</si>
  <si>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</si>
  <si>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</si>
  <si>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</si>
  <si>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</si>
  <si>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</si>
  <si>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</si>
  <si>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</si>
  <si>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</si>
  <si>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</si>
  <si>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</si>
  <si>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</si>
  <si>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</si>
  <si>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</si>
  <si>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</si>
  <si>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</si>
  <si>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</si>
  <si>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</si>
  <si>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</si>
  <si>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</si>
  <si>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</si>
  <si>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</si>
  <si>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</si>
  <si>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</si>
  <si>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</si>
  <si>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</si>
  <si>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</si>
  <si>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</si>
  <si>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</si>
  <si>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</si>
  <si>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</si>
  <si>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</si>
  <si>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</si>
  <si>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</si>
  <si>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</si>
  <si>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</si>
  <si>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</si>
  <si>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</si>
  <si>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</si>
  <si>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</si>
  <si>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</si>
  <si>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</si>
  <si>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</si>
  <si>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</si>
  <si>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</si>
  <si>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</si>
  <si>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</si>
  <si>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</si>
  <si>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</si>
  <si>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</si>
  <si>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</si>
  <si>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</si>
  <si>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</si>
  <si>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</si>
  <si>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</si>
  <si>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</si>
  <si>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</si>
  <si>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</si>
  <si>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</si>
  <si>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</si>
  <si>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</si>
  <si>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</si>
  <si>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</si>
  <si>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</si>
  <si>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</si>
  <si>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</si>
  <si>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</si>
  <si>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</si>
  <si>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</si>
  <si>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</si>
  <si>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</si>
  <si>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</si>
  <si>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</si>
  <si>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</si>
  <si>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</si>
  <si>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</si>
  <si>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</si>
  <si>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</si>
  <si>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</si>
  <si>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</si>
  <si>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</si>
  <si>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</si>
  <si>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</si>
  <si>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</si>
  <si>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</si>
  <si>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</si>
  <si>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</si>
  <si>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</si>
  <si>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</si>
  <si>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</si>
  <si>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</si>
  <si>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</si>
  <si>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</si>
  <si>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</si>
  <si>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</si>
  <si>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</si>
  <si>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</si>
  <si>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</si>
  <si>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</si>
  <si>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</si>
  <si>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</si>
  <si>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</si>
  <si>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</si>
  <si>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</si>
  <si>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</si>
  <si>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</si>
  <si>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</si>
  <si>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</si>
  <si>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</si>
  <si>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</si>
  <si>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</si>
  <si>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</si>
  <si>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</si>
  <si>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</si>
  <si>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</si>
  <si>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</si>
  <si>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</si>
  <si>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</si>
  <si>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</si>
  <si>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</si>
  <si>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</si>
  <si>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</si>
  <si>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</si>
  <si>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</si>
  <si>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</si>
  <si>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</si>
  <si>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</si>
  <si>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</si>
  <si>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</si>
  <si>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</si>
  <si>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</si>
  <si>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</si>
  <si>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</si>
  <si>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</si>
  <si>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</si>
  <si>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</si>
  <si>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</si>
  <si>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</si>
  <si>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</si>
  <si>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</si>
  <si>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</si>
  <si>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</si>
  <si>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</si>
  <si>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</si>
  <si>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</si>
  <si>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</si>
  <si>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</si>
  <si>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</si>
  <si>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</si>
  <si>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</si>
  <si>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</si>
  <si>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</si>
  <si>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</si>
  <si>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</si>
  <si>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</si>
  <si>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</si>
  <si>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</si>
  <si>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</si>
  <si>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</si>
  <si>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</si>
  <si>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</si>
  <si>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</si>
  <si>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</si>
  <si>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</si>
  <si>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</si>
  <si>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</si>
  <si>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</si>
  <si>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</si>
  <si>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</si>
  <si>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</si>
  <si>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</si>
  <si>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</si>
  <si>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</si>
  <si>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</si>
  <si>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</si>
  <si>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</si>
  <si>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</si>
  <si>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</si>
  <si>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</si>
  <si>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</si>
  <si>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</si>
  <si>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</si>
  <si>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</si>
  <si>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</si>
  <si>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</si>
  <si>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</si>
  <si>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</si>
  <si>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</si>
  <si>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</si>
  <si>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</si>
  <si>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</si>
  <si>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</si>
  <si>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</si>
  <si>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</si>
  <si>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</si>
  <si>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</si>
  <si>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</si>
  <si>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</si>
  <si>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</si>
  <si>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</si>
  <si>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</si>
  <si>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</si>
  <si>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</si>
  <si>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</si>
  <si>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</si>
  <si>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</si>
  <si>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</si>
  <si>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</si>
  <si>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</si>
  <si>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</si>
  <si>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</si>
  <si>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</si>
  <si>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</si>
  <si>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</si>
  <si>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</si>
  <si>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</si>
  <si>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</si>
  <si>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</si>
  <si>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</si>
  <si>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</si>
  <si>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</si>
  <si>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</si>
  <si>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</si>
  <si>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</si>
  <si>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</si>
  <si>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</si>
  <si>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</si>
  <si>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</si>
  <si>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</si>
  <si>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</si>
  <si>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</si>
  <si>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</si>
  <si>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</si>
  <si>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</si>
  <si>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</si>
  <si>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</si>
  <si>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</si>
  <si>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</si>
  <si>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</si>
  <si>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</si>
  <si>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</si>
  <si>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</si>
  <si>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</si>
  <si>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</si>
  <si>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</si>
  <si>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</si>
  <si>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</si>
  <si>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</si>
  <si>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</si>
  <si>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</si>
  <si>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</si>
  <si>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</si>
  <si>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</si>
  <si>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</si>
  <si>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</si>
  <si>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</si>
  <si>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</si>
  <si>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</si>
  <si>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</si>
  <si>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</si>
  <si>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</si>
  <si>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</si>
  <si>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</si>
  <si>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</si>
  <si>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</si>
  <si>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</si>
  <si>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</si>
  <si>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</si>
  <si>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</si>
  <si>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</si>
  <si>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</si>
  <si>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</si>
  <si>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</si>
  <si>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</si>
  <si>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</si>
  <si>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</si>
  <si>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</si>
  <si>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</si>
  <si>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</si>
  <si>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</si>
  <si>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</si>
  <si>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</si>
  <si>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</si>
  <si>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</si>
  <si>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</si>
  <si>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</si>
  <si>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</si>
  <si>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</si>
  <si>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</si>
  <si>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</si>
  <si>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</si>
  <si>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</si>
  <si>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</si>
  <si>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</si>
  <si>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</si>
  <si>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</si>
  <si>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</si>
  <si>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</si>
  <si>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</si>
  <si>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</si>
  <si>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</si>
  <si>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</si>
  <si>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</si>
  <si>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</si>
  <si>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</si>
  <si>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</si>
  <si>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</si>
  <si>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</si>
  <si>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</si>
  <si>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</si>
  <si>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</si>
  <si>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</si>
  <si>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</si>
  <si>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</si>
  <si>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</si>
  <si>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</si>
  <si>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</si>
  <si>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</si>
  <si>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</si>
  <si>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</si>
  <si>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</si>
  <si>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</si>
  <si>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</si>
  <si>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</si>
  <si>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</si>
  <si>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</si>
  <si>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</si>
  <si>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</si>
  <si>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</si>
  <si>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</si>
  <si>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</si>
  <si>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</si>
  <si>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</si>
  <si>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</si>
  <si>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</si>
  <si>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</si>
  <si>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</si>
  <si>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</si>
  <si>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</si>
  <si>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</si>
  <si>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</si>
  <si>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</si>
  <si>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</si>
  <si>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</si>
  <si>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</si>
  <si>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</si>
  <si>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</si>
  <si>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</si>
  <si>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</si>
  <si>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</si>
  <si>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</si>
  <si>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</si>
  <si>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</si>
  <si>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</si>
  <si>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</si>
  <si>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</si>
  <si>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</si>
  <si>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</si>
  <si>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</si>
  <si>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</si>
  <si>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</si>
  <si>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</si>
  <si>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</si>
  <si>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</si>
  <si>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</si>
  <si>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</si>
  <si>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</si>
  <si>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</si>
  <si>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</si>
  <si>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</si>
  <si>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</si>
  <si>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</si>
  <si>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</si>
  <si>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</si>
  <si>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</si>
  <si>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</si>
  <si>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</si>
  <si>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</si>
  <si>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</si>
  <si>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</si>
  <si>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</si>
  <si>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</si>
  <si>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</si>
  <si>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</si>
  <si>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</si>
  <si>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</si>
  <si>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</si>
  <si>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</si>
  <si>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</si>
  <si>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</si>
  <si>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</si>
  <si>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</si>
  <si>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</si>
  <si>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</si>
  <si>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</si>
  <si>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</si>
  <si>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</si>
  <si>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</si>
  <si>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</si>
  <si>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</si>
  <si>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</si>
  <si>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</si>
  <si>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</si>
  <si>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</si>
  <si>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</si>
  <si>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</si>
  <si>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</si>
  <si>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</si>
  <si>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</si>
  <si>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</si>
  <si>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</si>
  <si>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</si>
  <si>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</si>
  <si>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</si>
  <si>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</si>
  <si>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</si>
  <si>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</si>
  <si>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</si>
  <si>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</si>
  <si>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</si>
  <si>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</si>
  <si>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</si>
  <si>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</si>
  <si>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</si>
  <si>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</si>
  <si>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</si>
  <si>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</si>
  <si>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</si>
  <si>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</si>
  <si>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</si>
  <si>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</si>
  <si>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</si>
  <si>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</si>
  <si>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</si>
  <si>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</si>
  <si>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</si>
  <si>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</si>
  <si>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</si>
  <si>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</si>
  <si>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</si>
  <si>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</si>
  <si>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</si>
  <si>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</si>
  <si>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</si>
  <si>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</si>
  <si>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</si>
  <si>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</si>
  <si>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</si>
  <si>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</si>
  <si>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</si>
  <si>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</si>
  <si>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</si>
  <si>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</si>
  <si>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</si>
  <si>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</si>
  <si>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</si>
  <si>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</si>
  <si>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</si>
  <si>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</si>
  <si>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</si>
  <si>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</si>
  <si>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</si>
  <si>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</si>
  <si>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</si>
  <si>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</si>
  <si>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</si>
  <si>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</si>
  <si>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</si>
  <si>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</si>
  <si>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</si>
  <si>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</si>
  <si>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</si>
  <si>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</si>
  <si>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</si>
  <si>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</si>
  <si>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</si>
  <si>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</si>
  <si>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</si>
  <si>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</si>
  <si>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</si>
  <si>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</si>
  <si>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</si>
  <si>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</si>
  <si>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</si>
  <si>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</si>
  <si>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</si>
  <si>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</si>
  <si>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</si>
  <si>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</si>
  <si>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</si>
  <si>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</si>
  <si>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</si>
  <si>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</si>
  <si>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</si>
  <si>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</si>
  <si>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</si>
  <si>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</si>
  <si>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</si>
  <si>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</si>
  <si>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</si>
  <si>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</si>
  <si>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</si>
  <si>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</si>
  <si>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</si>
  <si>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</si>
  <si>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</si>
  <si>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</si>
  <si>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</si>
  <si>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</si>
  <si>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</si>
  <si>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</si>
  <si>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</si>
  <si>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</si>
  <si>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</si>
  <si>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</si>
  <si>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</si>
  <si>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</si>
  <si>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</si>
  <si>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</si>
  <si>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</si>
  <si>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</si>
  <si>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</si>
  <si>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</si>
  <si>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</si>
  <si>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</si>
  <si>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</si>
  <si>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</si>
  <si>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</si>
  <si>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</si>
  <si>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</si>
  <si>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</si>
  <si>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</si>
  <si>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</si>
  <si>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</si>
  <si>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</si>
  <si>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</si>
  <si>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</si>
  <si>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</si>
  <si>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</si>
  <si>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</si>
  <si>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</si>
  <si>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</si>
  <si>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</si>
  <si>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</si>
  <si>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</si>
  <si>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</si>
  <si>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</si>
  <si>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</si>
  <si>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</si>
  <si>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</si>
  <si>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</si>
  <si>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</si>
  <si>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</si>
  <si>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</si>
  <si>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</si>
  <si>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</si>
  <si>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</si>
  <si>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</si>
  <si>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</si>
  <si>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</si>
  <si>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</si>
  <si>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</si>
  <si>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</si>
  <si>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</si>
  <si>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</si>
  <si>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</si>
  <si>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</si>
  <si>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</si>
  <si>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</si>
  <si>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</si>
  <si>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</si>
  <si>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</si>
  <si>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</si>
  <si>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</si>
  <si>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</si>
  <si>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</si>
  <si>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</si>
  <si>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</si>
  <si>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</si>
  <si>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</si>
  <si>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</si>
  <si>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</si>
  <si>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</si>
  <si>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</si>
  <si>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</si>
  <si>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</si>
  <si>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</si>
  <si>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</si>
  <si>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</si>
  <si>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</si>
  <si>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</si>
  <si>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</si>
  <si>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</si>
  <si>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</si>
  <si>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</si>
  <si>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</si>
  <si>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</si>
  <si>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</si>
  <si>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</si>
  <si>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</si>
  <si>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</si>
  <si>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</si>
  <si>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</si>
  <si>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</si>
  <si>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</si>
  <si>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</si>
  <si>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</si>
  <si>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</si>
  <si>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</si>
  <si>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</si>
  <si>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</si>
  <si>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</si>
  <si>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</si>
  <si>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</si>
  <si>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</si>
  <si>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</si>
  <si>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</si>
  <si>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</si>
  <si>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</si>
  <si>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</si>
  <si>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</si>
  <si>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</si>
  <si>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</si>
  <si>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</si>
  <si>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</si>
  <si>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</si>
  <si>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</si>
  <si>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</si>
  <si>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</si>
  <si>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</si>
  <si>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</si>
  <si>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</si>
  <si>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</si>
  <si>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</si>
  <si>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</si>
  <si>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</si>
  <si>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</si>
  <si>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</si>
  <si>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</si>
  <si>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</si>
  <si>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</si>
  <si>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</si>
  <si>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</si>
  <si>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</si>
  <si>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</si>
  <si>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</si>
  <si>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</si>
  <si>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</si>
  <si>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</si>
  <si>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</si>
  <si>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</si>
  <si>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</si>
  <si>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</si>
  <si>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</si>
  <si>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</si>
  <si>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</si>
  <si>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</si>
  <si>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</si>
  <si>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</si>
  <si>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</si>
  <si>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</si>
  <si>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</si>
  <si>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</si>
  <si>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</si>
  <si>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</si>
  <si>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</si>
  <si>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</si>
  <si>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</si>
  <si>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</si>
  <si>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</si>
  <si>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</si>
  <si>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</si>
  <si>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</si>
  <si>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</si>
  <si>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</si>
  <si>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</si>
  <si>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</si>
  <si>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</si>
  <si>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</si>
  <si>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</si>
  <si>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</si>
  <si>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</si>
  <si>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</si>
  <si>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</si>
  <si>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</si>
  <si>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</si>
  <si>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</si>
  <si>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</si>
  <si>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</si>
  <si>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</si>
  <si>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</si>
  <si>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</si>
  <si>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</si>
  <si>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</si>
  <si>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</si>
  <si>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</si>
  <si>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</si>
  <si>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</si>
  <si>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</si>
  <si>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</si>
  <si>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</si>
  <si>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</si>
  <si>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</si>
  <si>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</si>
  <si>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</si>
  <si>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</si>
  <si>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</si>
  <si>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</si>
  <si>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</si>
  <si>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</si>
  <si>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</si>
  <si>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</si>
  <si>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</si>
  <si>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</si>
  <si>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</si>
  <si>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</si>
  <si>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</si>
  <si>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</si>
  <si>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</si>
  <si>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</si>
  <si>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</si>
  <si>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</si>
  <si>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</si>
  <si>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</si>
  <si>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</si>
  <si>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</si>
  <si>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</si>
  <si>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</si>
  <si>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</si>
  <si>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</si>
  <si>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</si>
  <si>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</si>
  <si>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</si>
  <si>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</si>
  <si>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</si>
  <si>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</si>
  <si>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</si>
  <si>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</si>
  <si>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</si>
  <si>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</si>
  <si>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</si>
  <si>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</si>
  <si>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</si>
  <si>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</si>
  <si>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</si>
  <si>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</si>
  <si>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</si>
  <si>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</si>
  <si>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</si>
  <si>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</si>
  <si>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</si>
  <si>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</si>
  <si>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</si>
  <si>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</si>
  <si>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</si>
  <si>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</si>
  <si>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</si>
  <si>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</si>
  <si>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</si>
  <si>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</si>
  <si>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</si>
  <si>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</si>
  <si>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</si>
  <si>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</si>
  <si>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</si>
  <si>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</si>
  <si>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</si>
  <si>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</si>
  <si>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</si>
  <si>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</si>
  <si>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</si>
  <si>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</si>
  <si>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</si>
  <si>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</si>
  <si>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</si>
  <si>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</si>
  <si>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</si>
  <si>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</si>
  <si>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</si>
  <si>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</si>
  <si>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</si>
  <si>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</si>
  <si>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</si>
  <si>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</si>
  <si>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</si>
  <si>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</si>
  <si>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</si>
  <si>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</si>
  <si>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</si>
  <si>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</si>
  <si>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</si>
  <si>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</si>
  <si>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</si>
  <si>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</si>
  <si>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</si>
  <si>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</si>
  <si>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</si>
  <si>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</si>
  <si>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</si>
  <si>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</si>
  <si>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</si>
  <si>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</si>
  <si>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</si>
  <si>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</si>
  <si>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</si>
  <si>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</si>
  <si>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</si>
  <si>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</si>
  <si>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</si>
  <si>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</si>
  <si>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</si>
  <si>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</si>
  <si>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</si>
  <si>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</si>
  <si>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</si>
  <si>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</si>
  <si>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</si>
  <si>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</si>
  <si>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</si>
  <si>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</si>
  <si>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</si>
  <si>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</si>
  <si>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</si>
  <si>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</si>
  <si>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</si>
  <si>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</si>
  <si>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</si>
  <si>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</si>
  <si>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</si>
  <si>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</si>
  <si>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</si>
  <si>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</si>
  <si>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</si>
  <si>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</si>
  <si>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</si>
  <si>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</si>
  <si>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</si>
  <si>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</si>
  <si>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</si>
  <si>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</si>
  <si>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</si>
  <si>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</si>
  <si>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</si>
  <si>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</si>
  <si>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</si>
  <si>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</si>
  <si>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</si>
  <si>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</si>
  <si>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</si>
  <si>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</si>
  <si>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</si>
  <si>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</si>
  <si>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</si>
  <si>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</si>
  <si>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</si>
  <si>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</si>
  <si>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</si>
  <si>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</si>
  <si>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</si>
  <si>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</si>
  <si>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</si>
  <si>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</si>
  <si>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</si>
  <si>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</si>
  <si>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</si>
  <si>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</si>
  <si>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</si>
  <si>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</si>
  <si>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</si>
  <si>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</si>
  <si>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</si>
  <si>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</si>
  <si>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</si>
  <si>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</si>
  <si>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</si>
  <si>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</si>
  <si>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</si>
  <si>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</si>
  <si>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</si>
  <si>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</si>
  <si>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</si>
  <si>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</si>
  <si>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</si>
  <si>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</si>
  <si>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</si>
  <si>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</si>
  <si>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</si>
  <si>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</si>
  <si>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</si>
  <si>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</si>
  <si>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</si>
  <si>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</si>
  <si>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</si>
  <si>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</si>
  <si>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</si>
  <si>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</si>
  <si>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</si>
  <si>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</si>
  <si>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</si>
  <si>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</si>
  <si>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</si>
  <si>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</si>
  <si>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</si>
  <si>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</si>
  <si>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</si>
  <si>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</si>
  <si>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</si>
  <si>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</si>
  <si>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</si>
  <si>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</si>
  <si>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</si>
  <si>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</si>
  <si>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</si>
  <si>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</si>
  <si>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</si>
  <si>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</si>
  <si>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</si>
  <si>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</si>
  <si>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</si>
  <si>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</si>
  <si>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</si>
  <si>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</si>
  <si>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</si>
  <si>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</si>
  <si>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</si>
  <si>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</si>
  <si>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</si>
  <si>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</si>
  <si>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</si>
  <si>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</si>
  <si>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</si>
  <si>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</si>
  <si>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</si>
  <si>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</si>
  <si>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</si>
  <si>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</si>
  <si>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</si>
  <si>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</si>
  <si>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</si>
  <si>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</si>
  <si>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</si>
  <si>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</si>
  <si>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</si>
  <si>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</si>
  <si>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</si>
  <si>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</si>
  <si>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</si>
  <si>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</si>
  <si>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</si>
  <si>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</si>
  <si>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</si>
  <si>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</si>
  <si>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</si>
  <si>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</si>
  <si>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</si>
  <si>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</si>
  <si>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</si>
  <si>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</si>
  <si>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</si>
  <si>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</si>
  <si>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</si>
  <si>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</si>
  <si>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</si>
  <si>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</si>
  <si>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</si>
  <si>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</si>
  <si>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</si>
  <si>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</si>
  <si>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</si>
  <si>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</si>
  <si>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</si>
  <si>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</si>
  <si>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</si>
  <si>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</si>
  <si>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</si>
  <si>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</si>
  <si>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</si>
  <si>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</si>
  <si>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</si>
  <si>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</si>
  <si>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</si>
  <si>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</si>
  <si>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</si>
  <si>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</si>
  <si>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</si>
  <si>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</si>
  <si>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</si>
  <si>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</si>
  <si>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</si>
  <si>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</si>
  <si>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</si>
  <si>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</si>
  <si>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</si>
  <si>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</si>
  <si>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</si>
  <si>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</si>
  <si>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</si>
  <si>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</si>
  <si>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</si>
  <si>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</si>
  <si>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</si>
  <si>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</si>
  <si>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</si>
  <si>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</si>
  <si>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</si>
  <si>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</si>
  <si>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</si>
  <si>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</si>
  <si>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</si>
  <si>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</si>
  <si>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</si>
  <si>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</si>
  <si>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</si>
  <si>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</si>
  <si>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</si>
  <si>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</si>
  <si>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</si>
  <si>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</si>
  <si>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</si>
  <si>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</si>
  <si>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</si>
  <si>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</si>
  <si>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</si>
  <si>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</si>
  <si>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</si>
  <si>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</si>
  <si>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</si>
  <si>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</si>
  <si>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</si>
  <si>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</si>
  <si>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</si>
  <si>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</si>
  <si>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</si>
  <si>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</si>
  <si>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</si>
  <si>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</si>
  <si>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</si>
  <si>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</si>
  <si>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</si>
  <si>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</si>
  <si>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</si>
  <si>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</si>
  <si>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</si>
  <si>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</si>
  <si>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</si>
  <si>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</si>
  <si>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</si>
  <si>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</si>
  <si>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</si>
  <si>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</si>
  <si>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</si>
  <si>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</si>
  <si>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</si>
  <si>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</si>
  <si>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</si>
  <si>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</si>
  <si>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</si>
  <si>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</si>
  <si>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</si>
  <si>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</si>
  <si>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</si>
  <si>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</si>
  <si>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</si>
  <si>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</si>
  <si>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</si>
  <si>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</si>
  <si>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</si>
  <si>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</si>
  <si>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</si>
  <si>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</si>
  <si>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</si>
  <si>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</si>
  <si>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</si>
  <si>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</si>
  <si>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</si>
  <si>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</si>
  <si>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</si>
  <si>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</si>
  <si>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</si>
  <si>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</si>
  <si>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</si>
  <si>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</si>
  <si>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</si>
  <si>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</si>
  <si>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</si>
  <si>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</si>
  <si>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</si>
  <si>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</si>
  <si>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</si>
  <si>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</si>
  <si>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</si>
  <si>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</si>
  <si>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</si>
  <si>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</si>
  <si>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</si>
  <si>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</si>
  <si>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</si>
  <si>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</si>
  <si>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</si>
  <si>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</si>
  <si>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</si>
  <si>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</si>
  <si>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</si>
  <si>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</si>
  <si>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</si>
  <si>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</si>
  <si>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</si>
  <si>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</si>
  <si>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</si>
  <si>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</si>
  <si>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</si>
  <si>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</si>
  <si>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</si>
  <si>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</si>
  <si>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</si>
  <si>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</si>
  <si>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</si>
  <si>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</si>
  <si>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</si>
  <si>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</si>
  <si>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</si>
  <si>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</si>
  <si>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</si>
  <si>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</si>
  <si>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</si>
  <si>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</si>
  <si>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</si>
  <si>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</si>
  <si>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</si>
  <si>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</si>
  <si>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</si>
  <si>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</si>
  <si>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</si>
  <si>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</si>
  <si>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</si>
  <si>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</si>
  <si>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</si>
  <si>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</si>
  <si>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</si>
  <si>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</si>
  <si>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</si>
  <si>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</si>
  <si>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</si>
  <si>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</si>
  <si>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</si>
  <si>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</si>
  <si>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</si>
  <si>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</si>
  <si>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</si>
  <si>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</si>
  <si>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</si>
  <si>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</si>
  <si>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</si>
  <si>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</si>
  <si>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</si>
  <si>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</si>
  <si>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</si>
  <si>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</si>
  <si>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</si>
  <si>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</si>
  <si>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</si>
  <si>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</si>
  <si>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</si>
  <si>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</si>
  <si>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</si>
  <si>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</si>
  <si>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</si>
  <si>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</si>
  <si>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</si>
  <si>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</si>
  <si>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</si>
  <si>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</si>
  <si>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</si>
  <si>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</si>
  <si>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</si>
  <si>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</si>
  <si>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</si>
  <si>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</si>
  <si>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</si>
  <si>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</si>
  <si>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</si>
  <si>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</si>
  <si>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</si>
  <si>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</si>
  <si>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</si>
  <si>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</si>
  <si>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</si>
  <si>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</si>
  <si>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</si>
  <si>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</si>
  <si>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</si>
  <si>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</si>
  <si>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</si>
  <si>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</si>
  <si>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</si>
  <si>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</si>
  <si>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</si>
  <si>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</si>
  <si>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</si>
  <si>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</si>
  <si>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</si>
  <si>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</si>
  <si>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</si>
  <si>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</si>
  <si>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</si>
  <si>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</si>
  <si>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</si>
  <si>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</si>
  <si>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</si>
  <si>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</si>
  <si>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</si>
  <si>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</si>
  <si>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</si>
  <si>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</si>
  <si>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</si>
  <si>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</si>
  <si>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</si>
  <si>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</si>
  <si>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</si>
  <si>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</si>
  <si>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</si>
  <si>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</si>
  <si>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</si>
  <si>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</si>
  <si>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</si>
  <si>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</si>
  <si>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</si>
  <si>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</si>
  <si>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</si>
  <si>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</si>
  <si>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</si>
  <si>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</si>
  <si>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</si>
  <si>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</si>
  <si>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</si>
  <si>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</si>
  <si>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</si>
  <si>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</si>
  <si>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</si>
  <si>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</si>
  <si>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</si>
  <si>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</si>
  <si>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</si>
  <si>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</si>
  <si>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</si>
  <si>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</si>
  <si>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</si>
  <si>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</si>
  <si>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</si>
  <si>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</si>
  <si>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</si>
  <si>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</si>
  <si>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</si>
  <si>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</si>
  <si>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</si>
  <si>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</si>
  <si>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</si>
  <si>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</si>
  <si>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</si>
  <si>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</si>
  <si>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</si>
  <si>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</si>
  <si>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</si>
  <si>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</si>
  <si>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</si>
  <si>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</si>
  <si>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</si>
  <si>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</si>
  <si>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</si>
  <si>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</si>
  <si>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</si>
  <si>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</si>
  <si>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</si>
  <si>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</si>
  <si>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</si>
  <si>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</si>
  <si>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</si>
  <si>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</si>
  <si>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</si>
  <si>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</si>
  <si>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</si>
  <si>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</si>
  <si>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</si>
  <si>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</si>
  <si>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</si>
  <si>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</si>
  <si>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</si>
  <si>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</si>
  <si>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</si>
  <si>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</si>
  <si>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</si>
  <si>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</si>
  <si>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</si>
  <si>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</si>
  <si>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</si>
  <si>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</si>
  <si>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</si>
  <si>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</si>
  <si>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</si>
  <si>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</si>
  <si>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</si>
  <si>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</si>
  <si>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</si>
  <si>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</si>
  <si>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</si>
  <si>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</si>
  <si>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</si>
  <si>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</si>
  <si>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</si>
  <si>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</si>
  <si>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</si>
  <si>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</si>
  <si>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</si>
  <si>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</si>
  <si>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</si>
  <si>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</si>
  <si>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</si>
  <si>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</si>
  <si>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</si>
  <si>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</si>
  <si>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</si>
  <si>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</si>
  <si>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</si>
  <si>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</si>
  <si>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</si>
  <si>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</si>
  <si>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</si>
  <si>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</si>
  <si>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</si>
  <si>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</si>
  <si>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</si>
  <si>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</si>
  <si>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</si>
  <si>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</si>
  <si>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</si>
  <si>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</si>
  <si>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</si>
  <si>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</si>
  <si>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</si>
  <si>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</si>
  <si>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</si>
  <si>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</si>
  <si>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</si>
  <si>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</si>
  <si>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</si>
  <si>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</si>
  <si>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</si>
  <si>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</si>
  <si>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</si>
  <si>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</si>
  <si>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</si>
  <si>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</si>
  <si>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</si>
  <si>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</si>
  <si>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</si>
  <si>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</si>
  <si>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</si>
  <si>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</si>
  <si>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</si>
  <si>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</si>
  <si>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</si>
  <si>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</si>
  <si>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</si>
  <si>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</si>
  <si>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</si>
  <si>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</si>
  <si>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</si>
  <si>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</si>
  <si>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</si>
  <si>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</si>
  <si>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</si>
  <si>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</si>
  <si>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</si>
  <si>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</si>
  <si>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</si>
  <si>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</si>
  <si>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</si>
  <si>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</si>
  <si>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</si>
  <si>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</si>
  <si>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</si>
  <si>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</si>
  <si>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</si>
  <si>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</si>
  <si>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</si>
  <si>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</si>
  <si>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</si>
  <si>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</si>
  <si>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</si>
  <si>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</si>
  <si>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</si>
  <si>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</si>
  <si>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</si>
  <si>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</si>
  <si>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</si>
  <si>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</si>
  <si>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</si>
  <si>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</si>
  <si>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</si>
  <si>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</si>
  <si>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</si>
  <si>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</si>
  <si>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</si>
  <si>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</si>
  <si>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</si>
  <si>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</si>
  <si>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</si>
  <si>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</si>
  <si>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</si>
  <si>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</si>
  <si>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</si>
  <si>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</si>
  <si>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</si>
  <si>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</si>
  <si>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</si>
  <si>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</si>
  <si>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</si>
  <si>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</si>
  <si>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</si>
  <si>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</si>
  <si>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</si>
  <si>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</si>
  <si>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</si>
  <si>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</si>
  <si>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</si>
  <si>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</si>
  <si>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</si>
  <si>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</si>
  <si>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</si>
  <si>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</si>
  <si>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</si>
  <si>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</si>
  <si>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</si>
  <si>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</si>
  <si>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</si>
  <si>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</si>
  <si>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</si>
  <si>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</si>
  <si>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</si>
  <si>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</si>
  <si>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</si>
  <si>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</si>
  <si>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</si>
  <si>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</si>
  <si>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</si>
  <si>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</si>
  <si>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</si>
  <si>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</si>
  <si>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</si>
  <si>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</si>
  <si>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</si>
  <si>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</si>
  <si>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</si>
  <si>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</si>
  <si>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</si>
  <si>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</si>
  <si>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</si>
  <si>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</si>
  <si>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</si>
  <si>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</si>
  <si>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</si>
  <si>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</si>
  <si>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</si>
  <si>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</si>
  <si>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</si>
  <si>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</si>
  <si>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</si>
  <si>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</si>
  <si>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</si>
  <si>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</si>
  <si>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</si>
  <si>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</si>
  <si>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</si>
  <si>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</si>
  <si>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</si>
  <si>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</si>
  <si>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</si>
  <si>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</si>
  <si>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</si>
  <si>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</si>
  <si>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</si>
  <si>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</si>
  <si>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</si>
  <si>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</si>
  <si>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</si>
  <si>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</si>
  <si>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</si>
  <si>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</si>
  <si>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</si>
  <si>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</si>
  <si>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</si>
  <si>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</si>
  <si>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</si>
  <si>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</si>
  <si>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</si>
  <si>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</si>
  <si>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</si>
  <si>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</si>
  <si>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</si>
  <si>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</si>
  <si>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</si>
  <si>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</si>
  <si>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</si>
  <si>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</si>
  <si>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</si>
  <si>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</si>
  <si>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</si>
  <si>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</si>
  <si>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</si>
  <si>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</si>
  <si>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</si>
  <si>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</si>
  <si>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</si>
  <si>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</si>
  <si>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</si>
  <si>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</si>
  <si>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</si>
  <si>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</si>
  <si>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</si>
  <si>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</si>
  <si>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</si>
  <si>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</si>
  <si>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</si>
  <si>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</si>
  <si>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</si>
  <si>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</si>
  <si>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</si>
  <si>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</si>
  <si>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</si>
  <si>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</si>
  <si>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</si>
  <si>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</si>
  <si>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</si>
  <si>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</si>
  <si>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</si>
  <si>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</si>
  <si>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</si>
  <si>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</si>
  <si>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</si>
  <si>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</si>
  <si>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</si>
  <si>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</si>
  <si>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</si>
  <si>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</si>
  <si>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</si>
  <si>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</si>
  <si>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</si>
  <si>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</si>
  <si>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</si>
  <si>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</si>
  <si>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</si>
  <si>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</si>
  <si>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</si>
  <si>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</si>
  <si>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</si>
  <si>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</si>
  <si>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</si>
  <si>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</si>
  <si>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</si>
  <si>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</si>
  <si>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</si>
  <si>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</si>
  <si>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</si>
  <si>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</si>
  <si>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</si>
  <si>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</si>
  <si>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</si>
  <si>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</si>
  <si>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</si>
  <si>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</si>
  <si>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</si>
  <si>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</si>
  <si>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</si>
  <si>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</si>
  <si>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</si>
  <si>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</si>
  <si>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</si>
  <si>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</si>
  <si>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</si>
  <si>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</si>
  <si>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</si>
  <si>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</si>
  <si>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</si>
  <si>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</si>
  <si>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</si>
  <si>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</si>
  <si>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</si>
  <si>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</si>
  <si>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</si>
  <si>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</si>
  <si>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</si>
  <si>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</si>
  <si>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</si>
  <si>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</si>
  <si>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</si>
  <si>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</si>
  <si>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</si>
  <si>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</si>
  <si>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</si>
  <si>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</si>
  <si>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</si>
  <si>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</si>
  <si>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</si>
  <si>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</si>
  <si>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</si>
  <si>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</si>
  <si>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</si>
  <si>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</si>
  <si>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</si>
  <si>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</si>
  <si>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</si>
  <si>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</si>
  <si>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</si>
  <si>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</si>
  <si>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</si>
  <si>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</si>
  <si>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</si>
  <si>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</si>
  <si>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</si>
  <si>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</si>
  <si>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</si>
  <si>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</si>
  <si>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</si>
  <si>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</si>
  <si>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</si>
  <si>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</si>
  <si>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</si>
  <si>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</si>
  <si>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</si>
  <si>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</si>
  <si>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</si>
  <si>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</si>
  <si>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</si>
  <si>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</si>
  <si>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</si>
  <si>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</si>
  <si>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</si>
  <si>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</si>
  <si>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</si>
  <si>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</si>
  <si>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</si>
  <si>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</si>
  <si>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</si>
  <si>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</si>
  <si>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</si>
  <si>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</si>
  <si>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</si>
  <si>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</si>
  <si>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</si>
  <si>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</si>
  <si>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</si>
  <si>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</si>
  <si>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</si>
  <si>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</si>
  <si>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</si>
  <si>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</si>
  <si>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</si>
  <si>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</si>
  <si>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</si>
  <si>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</si>
  <si>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</si>
  <si>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</si>
  <si>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</si>
  <si>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</si>
  <si>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</si>
  <si>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</si>
  <si>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</si>
  <si>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</si>
  <si>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</si>
  <si>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</si>
  <si>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</si>
  <si>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</si>
  <si>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</si>
  <si>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</si>
  <si>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</si>
  <si>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</si>
  <si>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</si>
  <si>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</si>
  <si>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</si>
  <si>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</si>
  <si>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</si>
  <si>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</si>
  <si>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</si>
  <si>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</si>
  <si>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</si>
  <si>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</si>
  <si>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</si>
  <si>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</si>
  <si>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</si>
  <si>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</si>
  <si>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</si>
  <si>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</si>
  <si>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</si>
  <si>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</si>
  <si>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</si>
  <si>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</si>
  <si>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</si>
  <si>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</si>
  <si>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</si>
  <si>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</si>
  <si>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</si>
  <si>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</si>
  <si>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</si>
  <si>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</si>
  <si>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</si>
  <si>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</si>
  <si>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</si>
  <si>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</si>
  <si>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</si>
  <si>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</si>
  <si>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</si>
  <si>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</si>
  <si>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</si>
  <si>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</si>
  <si>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</si>
  <si>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</si>
  <si>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</si>
  <si>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</si>
  <si>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</si>
  <si>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</si>
  <si>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</si>
  <si>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</si>
  <si>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</si>
  <si>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</si>
  <si>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</si>
  <si>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</si>
  <si>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</si>
  <si>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</si>
  <si>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</si>
  <si>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</si>
  <si>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</si>
  <si>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</si>
  <si>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</si>
  <si>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</si>
  <si>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</si>
  <si>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</si>
  <si>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</si>
  <si>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</si>
  <si>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</si>
  <si>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</si>
  <si>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</si>
  <si>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</si>
  <si>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</si>
  <si>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</si>
  <si>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</si>
  <si>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</si>
  <si>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</si>
  <si>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</si>
  <si>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</si>
  <si>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</si>
  <si>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</si>
  <si>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</si>
  <si>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</si>
  <si>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</si>
  <si>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</si>
  <si>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</si>
  <si>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</si>
  <si>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</si>
  <si>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</si>
  <si>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</si>
  <si>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</si>
  <si>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</si>
  <si>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</si>
  <si>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</si>
  <si>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</si>
  <si>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</si>
  <si>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</si>
  <si>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</si>
  <si>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</si>
  <si>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</si>
  <si>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</si>
  <si>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</si>
  <si>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</si>
  <si>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</si>
  <si>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</si>
  <si>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</si>
  <si>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</si>
  <si>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</si>
  <si>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</si>
  <si>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</si>
  <si>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</si>
  <si>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</si>
  <si>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</si>
  <si>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</si>
  <si>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</si>
  <si>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</si>
  <si>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</si>
  <si>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</si>
  <si>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</si>
  <si>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</si>
  <si>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</si>
  <si>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</si>
  <si>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</si>
  <si>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</si>
  <si>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</si>
  <si>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</si>
  <si>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</si>
  <si>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</si>
  <si>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</si>
  <si>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</si>
  <si>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</si>
  <si>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</si>
  <si>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</si>
  <si>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</si>
  <si>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</si>
  <si>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</si>
  <si>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</si>
  <si>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</si>
  <si>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</si>
  <si>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</si>
  <si>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</si>
  <si>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</si>
  <si>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</si>
  <si>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</si>
  <si>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</si>
  <si>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</si>
  <si>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</si>
  <si>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</si>
  <si>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</si>
  <si>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</si>
  <si>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</si>
  <si>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</si>
  <si>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</si>
  <si>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</si>
  <si>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</si>
  <si>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</si>
  <si>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</si>
  <si>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</si>
  <si>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</si>
  <si>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</si>
  <si>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</si>
  <si>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</si>
  <si>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</si>
  <si>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</si>
  <si>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</si>
  <si>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</si>
  <si>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</si>
  <si>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</si>
  <si>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</si>
  <si>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</si>
  <si>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</si>
  <si>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</si>
  <si>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</si>
  <si>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</si>
  <si>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</si>
  <si>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</si>
  <si>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</si>
  <si>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</si>
  <si>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</si>
  <si>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</si>
  <si>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</si>
  <si>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</si>
  <si>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</si>
  <si>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</si>
  <si>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</si>
  <si>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</si>
  <si>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</si>
  <si>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</si>
  <si>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</si>
  <si>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</si>
  <si>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</si>
  <si>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</si>
  <si>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</si>
  <si>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</si>
  <si>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</si>
  <si>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</si>
  <si>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</si>
  <si>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</si>
  <si>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</si>
  <si>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</si>
  <si>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</si>
  <si>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</si>
  <si>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</si>
  <si>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</si>
  <si>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</si>
  <si>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</si>
  <si>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</si>
  <si>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</si>
  <si>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</si>
  <si>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</si>
  <si>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</si>
  <si>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</si>
  <si>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</si>
  <si>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</si>
  <si>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</si>
  <si>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</si>
  <si>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</si>
  <si>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</si>
  <si>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</si>
  <si>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</si>
  <si>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</si>
  <si>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</si>
  <si>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</si>
  <si>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</si>
  <si>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</si>
  <si>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</si>
  <si>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</si>
  <si>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</si>
  <si>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</si>
  <si>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</si>
  <si>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</si>
  <si>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</si>
  <si>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</si>
  <si>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</si>
  <si>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</si>
  <si>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</si>
  <si>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</si>
  <si>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</si>
  <si>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</si>
  <si>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</si>
  <si>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</si>
  <si>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</si>
  <si>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</si>
  <si>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</si>
  <si>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</si>
  <si>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</si>
  <si>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</si>
  <si>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</si>
  <si>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</si>
  <si>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</si>
  <si>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</si>
  <si>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</si>
  <si>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</si>
  <si>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</si>
  <si>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</si>
  <si>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</si>
  <si>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</si>
  <si>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</si>
  <si>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</si>
  <si>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</si>
  <si>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</si>
  <si>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</si>
  <si>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</si>
  <si>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</si>
  <si>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</si>
  <si>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</si>
  <si>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</si>
  <si>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</si>
  <si>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</si>
  <si>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</si>
  <si>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</si>
  <si>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</si>
  <si>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</si>
  <si>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</si>
  <si>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</si>
  <si>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</si>
  <si>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</si>
  <si>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</si>
  <si>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</si>
  <si>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</si>
  <si>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</si>
  <si>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</si>
  <si>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</si>
  <si>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</si>
  <si>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</si>
  <si>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</si>
  <si>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</si>
  <si>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</si>
  <si>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</si>
  <si>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</si>
  <si>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</si>
  <si>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</si>
  <si>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</si>
  <si>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</si>
  <si>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</si>
  <si>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</si>
  <si>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</si>
  <si>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</si>
  <si>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</si>
  <si>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</si>
  <si>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</si>
  <si>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</si>
  <si>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</si>
  <si>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</si>
  <si>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</si>
  <si>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</si>
  <si>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</si>
  <si>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</si>
  <si>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</si>
  <si>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</si>
  <si>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</si>
  <si>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</si>
  <si>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</si>
  <si>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</si>
  <si>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</si>
  <si>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</si>
  <si>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</si>
  <si>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</si>
  <si>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</si>
  <si>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</si>
  <si>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</si>
  <si>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</si>
  <si>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</si>
  <si>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</si>
  <si>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</si>
  <si>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</si>
  <si>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</si>
  <si>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</si>
  <si>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</si>
  <si>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</si>
  <si>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</si>
  <si>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</si>
  <si>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</si>
  <si>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</si>
  <si>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</si>
  <si>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</si>
  <si>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</si>
  <si>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</si>
  <si>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</si>
  <si>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</si>
  <si>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</si>
  <si>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</si>
  <si>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</si>
  <si>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</si>
  <si>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</si>
  <si>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</si>
  <si>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</si>
  <si>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</si>
  <si>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</si>
  <si>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</si>
  <si>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</si>
  <si>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</si>
  <si>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</si>
  <si>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</si>
  <si>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</si>
  <si>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</si>
  <si>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</si>
  <si>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</si>
  <si>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</si>
  <si>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</si>
  <si>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</si>
  <si>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</si>
  <si>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</si>
  <si>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</si>
  <si>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</si>
  <si>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</si>
  <si>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</si>
  <si>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</si>
  <si>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</si>
  <si>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</si>
  <si>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</si>
  <si>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</si>
  <si>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</si>
  <si>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</si>
  <si>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</si>
  <si>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</si>
  <si>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</si>
  <si>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</si>
  <si>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</si>
  <si>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</si>
  <si>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</si>
  <si>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</si>
  <si>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</si>
  <si>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</si>
  <si>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</si>
  <si>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</si>
  <si>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</si>
  <si>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</si>
  <si>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</si>
  <si>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</si>
  <si>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</si>
  <si>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</si>
  <si>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</si>
  <si>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</si>
  <si>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</si>
  <si>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</si>
  <si>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</si>
  <si>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</si>
  <si>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</si>
  <si>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</si>
  <si>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</si>
  <si>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</si>
  <si>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</si>
  <si>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</si>
  <si>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</si>
  <si>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</si>
  <si>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</si>
  <si>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</si>
  <si>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</si>
  <si>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</si>
  <si>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</si>
  <si>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</si>
  <si>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</si>
  <si>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</si>
  <si>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</si>
  <si>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</si>
  <si>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</si>
  <si>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</si>
  <si>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</si>
  <si>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</si>
  <si>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</si>
  <si>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</si>
  <si>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</si>
  <si>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</si>
  <si>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</si>
  <si>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</si>
  <si>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</si>
  <si>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</si>
  <si>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</si>
  <si>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</si>
  <si>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</si>
  <si>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</si>
  <si>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</si>
  <si>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</si>
  <si>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</si>
  <si>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</si>
  <si>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</si>
  <si>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</si>
  <si>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</si>
  <si>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</si>
  <si>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</si>
  <si>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</si>
  <si>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</si>
  <si>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</si>
  <si>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</si>
  <si>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</si>
  <si>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</si>
  <si>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</si>
  <si>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</si>
  <si>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</si>
  <si>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</si>
  <si>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</si>
  <si>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</si>
  <si>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</si>
  <si>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</si>
  <si>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</si>
  <si>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</si>
  <si>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</si>
  <si>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</si>
  <si>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</si>
  <si>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</si>
  <si>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</si>
  <si>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</si>
  <si>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</si>
  <si>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</si>
  <si>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</si>
  <si>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</si>
  <si>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</si>
  <si>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</si>
  <si>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</si>
  <si>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</si>
  <si>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</si>
  <si>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</si>
  <si>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</si>
  <si>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</si>
  <si>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</si>
  <si>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</si>
  <si>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</si>
  <si>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</si>
  <si>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</si>
  <si>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</si>
  <si>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</si>
  <si>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</si>
  <si>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</si>
  <si>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</si>
  <si>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</si>
  <si>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</si>
  <si>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</si>
  <si>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</si>
  <si>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</si>
  <si>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</si>
  <si>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</si>
  <si>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</si>
  <si>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</si>
  <si>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</si>
  <si>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</si>
  <si>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</si>
  <si>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</si>
  <si>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</si>
  <si>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</si>
  <si>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</si>
  <si>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</si>
  <si>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</si>
  <si>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</si>
  <si>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</si>
  <si>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</si>
  <si>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</si>
  <si>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</si>
  <si>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</si>
  <si>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</si>
  <si>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</si>
  <si>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</si>
  <si>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</si>
  <si>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</si>
  <si>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</si>
  <si>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</si>
  <si>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</si>
  <si>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</si>
  <si>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</si>
  <si>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</si>
  <si>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</si>
  <si>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</si>
  <si>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</si>
  <si>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</si>
  <si>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</si>
  <si>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</si>
  <si>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</si>
  <si>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</si>
  <si>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</si>
  <si>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</si>
  <si>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</si>
  <si>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</si>
  <si>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</si>
  <si>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</si>
  <si>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</si>
  <si>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</si>
  <si>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</si>
  <si>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</si>
  <si>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</si>
  <si>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</si>
  <si>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</si>
  <si>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</si>
  <si>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</si>
  <si>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</si>
  <si>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</si>
  <si>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</si>
  <si>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</si>
  <si>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</si>
  <si>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</si>
  <si>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</si>
  <si>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</si>
  <si>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</si>
  <si>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</si>
  <si>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</si>
  <si>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</si>
  <si>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</si>
  <si>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</si>
  <si>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</si>
  <si>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</si>
  <si>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</si>
  <si>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</si>
  <si>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</si>
  <si>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</si>
  <si>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</si>
  <si>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</si>
  <si>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</si>
  <si>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</si>
  <si>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</si>
  <si>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</si>
  <si>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</si>
  <si>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</si>
  <si>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</si>
  <si>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</si>
  <si>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</si>
  <si>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</si>
  <si>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</si>
  <si>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</si>
  <si>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</si>
  <si>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</si>
  <si>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</si>
  <si>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</si>
  <si>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</si>
  <si>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</si>
  <si>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</si>
  <si>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</si>
  <si>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</si>
  <si>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</si>
  <si>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</si>
  <si>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</si>
  <si>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</si>
  <si>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</si>
  <si>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</si>
  <si>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</si>
  <si>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</si>
  <si>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</si>
  <si>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</si>
  <si>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</si>
  <si>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</si>
  <si>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</si>
  <si>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</si>
  <si>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</si>
  <si>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</si>
  <si>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</si>
  <si>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</si>
  <si>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</si>
  <si>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</si>
  <si>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</si>
  <si>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</si>
  <si>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</si>
  <si>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</si>
  <si>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</si>
  <si>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</si>
  <si>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</si>
  <si>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</si>
  <si>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</si>
  <si>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</si>
  <si>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</si>
  <si>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</si>
  <si>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</si>
  <si>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</si>
  <si>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</si>
  <si>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</si>
  <si>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</si>
  <si>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</si>
  <si>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</si>
  <si>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</si>
  <si>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</si>
  <si>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</si>
  <si>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</si>
  <si>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</si>
  <si>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</si>
  <si>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</si>
  <si>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</si>
  <si>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</si>
  <si>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</si>
  <si>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</si>
  <si>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</si>
  <si>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</si>
  <si>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</si>
  <si>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</si>
  <si>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</si>
  <si>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</si>
  <si>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</si>
  <si>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</si>
  <si>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</si>
  <si>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</si>
  <si>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</si>
  <si>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</si>
  <si>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</si>
  <si>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</si>
  <si>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</si>
  <si>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</si>
  <si>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</si>
  <si>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</si>
  <si>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</si>
  <si>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</si>
  <si>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</si>
  <si>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</si>
  <si>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</si>
  <si>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</si>
  <si>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</si>
  <si>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</si>
  <si>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</si>
  <si>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</si>
  <si>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</si>
  <si>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</si>
  <si>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</si>
  <si>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</si>
  <si>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</si>
  <si>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</si>
  <si>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</si>
  <si>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</si>
  <si>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</si>
  <si>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</si>
  <si>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</si>
  <si>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</si>
  <si>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</si>
  <si>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</si>
  <si>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</si>
  <si>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</si>
  <si>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</si>
  <si>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</si>
  <si>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</si>
  <si>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</si>
  <si>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</si>
  <si>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</si>
  <si>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</si>
  <si>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</si>
  <si>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</si>
  <si>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</si>
  <si>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</si>
  <si>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</si>
  <si>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</si>
  <si>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</si>
  <si>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</si>
  <si>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</si>
  <si>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</si>
  <si>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</si>
  <si>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</si>
  <si>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</si>
  <si>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</si>
  <si>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</si>
  <si>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</si>
  <si>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</si>
  <si>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</si>
  <si>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</si>
  <si>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</si>
  <si>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</si>
  <si>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</si>
  <si>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</si>
  <si>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</si>
  <si>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</si>
  <si>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</si>
  <si>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</si>
  <si>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</si>
  <si>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</si>
  <si>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</si>
  <si>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</si>
  <si>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</si>
  <si>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</si>
  <si>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</si>
  <si>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</si>
  <si>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</si>
  <si>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</si>
  <si>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</si>
  <si>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</si>
  <si>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</si>
  <si>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</si>
  <si>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</si>
  <si>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</si>
  <si>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</si>
  <si>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</si>
  <si>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</si>
  <si>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</si>
  <si>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</si>
  <si>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</si>
  <si>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</si>
  <si>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</si>
  <si>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</si>
  <si>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</si>
  <si>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</si>
  <si>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</si>
  <si>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</si>
  <si>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</si>
  <si>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</si>
  <si>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</si>
  <si>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</si>
  <si>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</si>
  <si>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</si>
  <si>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</si>
  <si>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</si>
  <si>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</si>
  <si>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</si>
  <si>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</si>
  <si>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</si>
  <si>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</si>
  <si>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</si>
  <si>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</si>
  <si>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</si>
  <si>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</si>
  <si>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</si>
  <si>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</si>
  <si>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</si>
  <si>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</si>
  <si>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</si>
  <si>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</si>
  <si>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</si>
  <si>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</si>
  <si>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</si>
  <si>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</si>
  <si>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</si>
  <si>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</si>
  <si>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</si>
  <si>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</si>
  <si>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</si>
  <si>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</si>
  <si>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</si>
  <si>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</si>
  <si>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</si>
  <si>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</si>
  <si>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</si>
  <si>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</si>
  <si>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</si>
  <si>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</si>
  <si>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</si>
  <si>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</si>
  <si>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</si>
  <si>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</si>
  <si>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</si>
  <si>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</si>
  <si>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</si>
  <si>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</si>
  <si>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</si>
  <si>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</si>
  <si>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</si>
  <si>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</si>
  <si>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</si>
  <si>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</si>
  <si>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</si>
  <si>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</si>
  <si>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</si>
  <si>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</si>
  <si>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</si>
  <si>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</si>
  <si>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</si>
  <si>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</si>
  <si>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</si>
  <si>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</si>
  <si>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</si>
  <si>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</si>
  <si>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</si>
  <si>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</si>
  <si>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</si>
  <si>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</si>
  <si>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</si>
  <si>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</si>
  <si>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</si>
  <si>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</si>
  <si>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</si>
  <si>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</si>
  <si>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</si>
  <si>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</si>
  <si>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</si>
  <si>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</si>
  <si>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</si>
  <si>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</si>
  <si>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</si>
  <si>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</si>
  <si>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</si>
  <si>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</si>
  <si>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</si>
  <si>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</si>
  <si>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</si>
  <si>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</si>
  <si>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</si>
  <si>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</si>
  <si>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</si>
  <si>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</si>
  <si>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</si>
  <si>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</si>
  <si>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</si>
  <si>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</si>
  <si>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</si>
  <si>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</si>
  <si>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</si>
  <si>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</si>
  <si>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</si>
  <si>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</si>
  <si>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</si>
  <si>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</si>
  <si>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</si>
  <si>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</si>
  <si>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</si>
  <si>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</si>
  <si>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</si>
  <si>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</si>
  <si>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</si>
  <si>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</si>
  <si>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</si>
  <si>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</si>
  <si>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</si>
  <si>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</si>
  <si>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</si>
  <si>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</si>
  <si>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</si>
  <si>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</si>
  <si>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</si>
  <si>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</si>
  <si>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</si>
  <si>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</si>
  <si>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</si>
  <si>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</si>
  <si>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</si>
  <si>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</si>
  <si>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</si>
  <si>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</si>
  <si>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</si>
  <si>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</si>
  <si>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</si>
  <si>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</si>
  <si>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</si>
  <si>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</si>
  <si>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</si>
  <si>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</si>
  <si>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</si>
  <si>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</si>
  <si>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</si>
  <si>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</si>
  <si>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</si>
  <si>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</si>
  <si>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</si>
  <si>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</si>
  <si>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</si>
  <si>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</si>
  <si>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</si>
  <si>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</si>
  <si>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</si>
  <si>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</si>
  <si>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</si>
  <si>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</si>
  <si>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</si>
  <si>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</si>
  <si>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</si>
  <si>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</si>
  <si>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</si>
  <si>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</si>
  <si>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</si>
  <si>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</si>
  <si>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</si>
  <si>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</si>
  <si>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</si>
  <si>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</si>
  <si>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</si>
  <si>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</si>
  <si>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</si>
  <si>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</si>
  <si>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</si>
  <si>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</si>
  <si>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</si>
  <si>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</si>
  <si>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</si>
  <si>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</si>
  <si>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</si>
  <si>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</si>
  <si>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</si>
  <si>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</si>
  <si>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</si>
  <si>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</si>
  <si>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</si>
  <si>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</si>
  <si>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</si>
  <si>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</si>
  <si>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</si>
  <si>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</si>
  <si>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</si>
  <si>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</si>
  <si>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</si>
  <si>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</si>
  <si>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</si>
  <si>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</si>
  <si>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</si>
  <si>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</si>
  <si>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</si>
  <si>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</si>
  <si>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</si>
  <si>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</si>
  <si>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</si>
  <si>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</si>
  <si>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</si>
  <si>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</si>
  <si>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</si>
  <si>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</si>
  <si>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</si>
  <si>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</si>
  <si>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</si>
  <si>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</si>
  <si>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</si>
  <si>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</si>
  <si>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</si>
  <si>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</si>
  <si>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</si>
  <si>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</si>
  <si>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</si>
  <si>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</si>
  <si>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</si>
  <si>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</si>
  <si>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</si>
  <si>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</si>
  <si>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</si>
  <si>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</si>
  <si>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</si>
  <si>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</si>
  <si>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</si>
  <si>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</si>
  <si>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</si>
  <si>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</si>
  <si>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</si>
  <si>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</si>
  <si>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</si>
  <si>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</si>
  <si>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</si>
  <si>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</si>
  <si>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</si>
  <si>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</si>
  <si>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</si>
  <si>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</si>
  <si>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</si>
  <si>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</si>
  <si>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</si>
  <si>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</si>
  <si>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</si>
  <si>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</si>
  <si>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</si>
  <si>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</si>
  <si>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</si>
  <si>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</si>
  <si>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</si>
  <si>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</si>
  <si>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</si>
  <si>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</si>
  <si>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</si>
  <si>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</si>
  <si>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</si>
  <si>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</si>
  <si>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</si>
  <si>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</si>
  <si>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</si>
  <si>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</si>
  <si>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</si>
  <si>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</si>
  <si>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</si>
  <si>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</si>
  <si>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</si>
  <si>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</si>
  <si>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</si>
  <si>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</si>
  <si>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</si>
  <si>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</si>
  <si>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</si>
  <si>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</si>
  <si>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</si>
  <si>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</si>
  <si>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</si>
  <si>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</si>
  <si>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</si>
  <si>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</si>
  <si>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</si>
  <si>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</si>
  <si>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</si>
  <si>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</si>
  <si>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</si>
  <si>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</si>
  <si>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</si>
  <si>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</si>
  <si>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</si>
  <si>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</si>
  <si>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</si>
  <si>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</si>
  <si>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</si>
  <si>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</si>
  <si>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</si>
  <si>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</si>
  <si>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</si>
  <si>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</si>
  <si>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</si>
  <si>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</si>
  <si>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</si>
  <si>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</si>
  <si>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</si>
  <si>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</si>
  <si>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</si>
  <si>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</si>
  <si>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</si>
  <si>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</si>
  <si>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</si>
  <si>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</si>
  <si>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</si>
  <si>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</si>
  <si>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</si>
  <si>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</si>
  <si>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</si>
  <si>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</si>
  <si>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</si>
  <si>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</si>
  <si>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</si>
  <si>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</si>
  <si>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</si>
  <si>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</si>
  <si>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</si>
  <si>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</si>
  <si>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</si>
  <si>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</si>
  <si>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</si>
  <si>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</si>
  <si>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</si>
  <si>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</si>
  <si>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</si>
  <si>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</si>
  <si>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</si>
  <si>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</si>
  <si>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</si>
  <si>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</si>
  <si>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</si>
  <si>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</si>
  <si>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</si>
  <si>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</si>
  <si>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</si>
  <si>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</si>
  <si>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</si>
  <si>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</si>
  <si>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</si>
  <si>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</si>
  <si>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</si>
  <si>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</si>
  <si>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</si>
  <si>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</si>
  <si>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</si>
  <si>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</si>
  <si>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</si>
  <si>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</si>
  <si>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</si>
  <si>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</si>
  <si>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</si>
  <si>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</si>
  <si>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</si>
  <si>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</si>
  <si>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</si>
  <si>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</si>
  <si>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</si>
  <si>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</si>
  <si>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</si>
  <si>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</si>
  <si>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</si>
  <si>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</si>
  <si>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</si>
  <si>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</si>
  <si>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</si>
  <si>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</si>
  <si>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</si>
  <si>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</si>
  <si>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</si>
  <si>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</si>
  <si>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</si>
  <si>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</si>
  <si>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</si>
  <si>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</si>
  <si>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</si>
  <si>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</si>
  <si>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</si>
  <si>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</si>
  <si>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</si>
  <si>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</si>
  <si>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</si>
  <si>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</si>
  <si>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</si>
  <si>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</si>
  <si>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</si>
  <si>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</si>
  <si>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</si>
  <si>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</si>
  <si>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</si>
  <si>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</si>
  <si>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</si>
  <si>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</si>
  <si>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</si>
  <si>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</si>
  <si>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</si>
  <si>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</si>
  <si>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</si>
  <si>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</si>
  <si>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</si>
  <si>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</si>
  <si>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</si>
  <si>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</si>
  <si>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</si>
  <si>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</si>
  <si>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</si>
  <si>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</si>
  <si>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</si>
  <si>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</si>
  <si>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</si>
  <si>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</si>
  <si>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</si>
  <si>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</si>
  <si>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</si>
  <si>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</si>
  <si>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</si>
  <si>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</si>
  <si>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</si>
  <si>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</si>
  <si>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</si>
  <si>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</si>
  <si>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</si>
  <si>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</si>
  <si>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</si>
  <si>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</si>
  <si>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</si>
  <si>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</si>
  <si>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</si>
  <si>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</si>
  <si>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</si>
  <si>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</si>
  <si>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</si>
  <si>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</si>
  <si>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</si>
  <si>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</si>
  <si>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</si>
  <si>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</si>
  <si>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</si>
  <si>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</si>
  <si>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</si>
  <si>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</si>
  <si>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</si>
  <si>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</si>
  <si>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</si>
  <si>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</si>
  <si>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</si>
  <si>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</si>
  <si>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</si>
  <si>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</si>
  <si>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</si>
  <si>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</si>
  <si>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</si>
  <si>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</si>
  <si>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</si>
  <si>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</si>
  <si>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</si>
  <si>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</si>
  <si>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</si>
  <si>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</si>
  <si>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</si>
  <si>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</si>
  <si>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</si>
  <si>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</si>
  <si>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</si>
  <si>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</si>
  <si>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</si>
  <si>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</si>
  <si>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</si>
  <si>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</si>
  <si>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</si>
  <si>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</si>
  <si>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</si>
  <si>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</si>
  <si>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</si>
  <si>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</si>
  <si>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</si>
  <si>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</si>
  <si>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</si>
  <si>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</si>
  <si>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</si>
  <si>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</si>
  <si>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</si>
  <si>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</si>
  <si>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</si>
  <si>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</si>
  <si>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</si>
  <si>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</si>
  <si>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</si>
  <si>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</si>
  <si>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</si>
  <si>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</si>
  <si>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</si>
  <si>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</si>
  <si>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</si>
  <si>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</si>
  <si>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</si>
  <si>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</si>
  <si>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</si>
  <si>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</si>
  <si>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</si>
  <si>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</si>
  <si>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</si>
  <si>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</si>
  <si>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</si>
  <si>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</si>
  <si>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</si>
  <si>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</si>
  <si>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</si>
  <si>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</si>
  <si>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</si>
  <si>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</si>
  <si>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</si>
  <si>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</si>
  <si>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</si>
  <si>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</si>
  <si>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</si>
  <si>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</si>
  <si>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</si>
  <si>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</si>
  <si>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</si>
  <si>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</si>
  <si>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</si>
  <si>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</si>
  <si>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</si>
  <si>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</si>
  <si>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</si>
  <si>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</si>
  <si>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</si>
  <si>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</si>
  <si>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</si>
  <si>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</si>
  <si>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</si>
  <si>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</si>
  <si>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</si>
  <si>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</si>
  <si>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</si>
  <si>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</si>
  <si>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</si>
  <si>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</si>
  <si>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</si>
  <si>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</si>
  <si>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</si>
  <si>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</si>
  <si>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</si>
  <si>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</si>
  <si>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</si>
  <si>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</si>
  <si>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</si>
  <si>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</si>
  <si>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</si>
  <si>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</si>
  <si>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</si>
  <si>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</si>
  <si>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</si>
  <si>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</si>
  <si>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</si>
  <si>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</si>
  <si>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</si>
  <si>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</si>
  <si>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</si>
  <si>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</si>
  <si>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</si>
  <si>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</si>
  <si>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</si>
  <si>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</si>
  <si>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</si>
  <si>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</si>
  <si>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</si>
  <si>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</si>
  <si>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</si>
  <si>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</si>
  <si>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</si>
  <si>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</si>
  <si>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</si>
  <si>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</si>
  <si>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</si>
  <si>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</si>
  <si>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</si>
  <si>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</si>
  <si>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</si>
  <si>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</si>
  <si>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</si>
  <si>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</si>
  <si>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</si>
  <si>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</si>
  <si>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</si>
  <si>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</si>
  <si>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</si>
  <si>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</si>
  <si>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</si>
  <si>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</si>
  <si>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</si>
  <si>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</si>
  <si>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</si>
  <si>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</si>
  <si>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</si>
  <si>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</si>
  <si>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</si>
  <si>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</si>
  <si>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</si>
  <si>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</si>
  <si>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</si>
  <si>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</si>
  <si>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</si>
  <si>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</si>
  <si>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</si>
  <si>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</si>
  <si>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</si>
  <si>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</si>
  <si>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</si>
  <si>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</si>
  <si>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</si>
  <si>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</si>
  <si>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</si>
  <si>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</si>
  <si>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</si>
  <si>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</si>
  <si>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</si>
  <si>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</si>
  <si>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</si>
  <si>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</si>
  <si>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</si>
  <si>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</si>
  <si>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</si>
  <si>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</si>
  <si>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</si>
  <si>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</si>
  <si>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</si>
  <si>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</si>
  <si>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</si>
  <si>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</si>
  <si>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</si>
  <si>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</si>
  <si>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</si>
  <si>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</si>
  <si>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</si>
  <si>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</si>
  <si>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</si>
  <si>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</si>
  <si>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</si>
  <si>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</si>
  <si>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</si>
  <si>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</si>
  <si>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</si>
  <si>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</si>
  <si>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</si>
  <si>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</si>
  <si>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</si>
  <si>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</si>
  <si>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</si>
  <si>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</si>
  <si>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</si>
  <si>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</si>
  <si>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</si>
  <si>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</si>
  <si>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</si>
  <si>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</si>
  <si>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</si>
  <si>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</si>
  <si>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</si>
  <si>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</si>
  <si>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</si>
  <si>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</si>
  <si>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</si>
  <si>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</si>
  <si>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</si>
  <si>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</si>
  <si>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</si>
  <si>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</si>
  <si>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</si>
  <si>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</si>
  <si>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</si>
  <si>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</si>
  <si>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</si>
  <si>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</si>
  <si>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</si>
  <si>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</si>
  <si>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</si>
  <si>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</si>
  <si>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</si>
  <si>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</si>
  <si>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</si>
  <si>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</si>
  <si>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</si>
  <si>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</si>
  <si>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</si>
  <si>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</si>
  <si>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</si>
  <si>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</si>
  <si>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</si>
  <si>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</si>
  <si>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</si>
  <si>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</si>
  <si>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</si>
  <si>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</si>
  <si>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</si>
  <si>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</si>
  <si>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</si>
  <si>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</si>
  <si>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</si>
  <si>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</si>
  <si>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</si>
  <si>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</si>
  <si>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</si>
  <si>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</si>
  <si>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</si>
  <si>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</si>
  <si>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</si>
  <si>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</si>
  <si>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</si>
  <si>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</si>
  <si>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</si>
  <si>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</si>
  <si>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</si>
  <si>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</si>
  <si>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</si>
  <si>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</si>
  <si>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</si>
  <si>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</si>
  <si>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</si>
  <si>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</si>
  <si>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</si>
  <si>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</si>
  <si>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</si>
  <si>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</si>
  <si>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</si>
  <si>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</si>
  <si>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</si>
  <si>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</si>
  <si>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</si>
  <si>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</si>
  <si>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</si>
  <si>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</si>
  <si>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</si>
  <si>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</si>
  <si>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</si>
  <si>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</si>
  <si>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</si>
  <si>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</si>
  <si>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</si>
  <si>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</si>
  <si>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</si>
  <si>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</si>
  <si>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</si>
  <si>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</si>
  <si>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</si>
  <si>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</si>
  <si>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</si>
  <si>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</si>
  <si>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</si>
  <si>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</si>
  <si>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</si>
  <si>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</si>
  <si>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</si>
  <si>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</si>
  <si>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</si>
  <si>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</si>
  <si>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</si>
  <si>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</si>
  <si>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</si>
  <si>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</si>
  <si>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</si>
  <si>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</si>
  <si>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</si>
  <si>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</si>
  <si>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</si>
  <si>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</si>
  <si>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</si>
  <si>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</si>
  <si>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</si>
  <si>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</si>
  <si>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</si>
  <si>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</si>
  <si>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</si>
  <si>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</si>
  <si>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</si>
  <si>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</si>
  <si>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</si>
  <si>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</si>
  <si>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</si>
  <si>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</si>
  <si>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</si>
  <si>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</si>
  <si>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</si>
  <si>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</si>
  <si>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</si>
  <si>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</si>
  <si>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</si>
  <si>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</si>
  <si>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</si>
  <si>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</si>
  <si>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</si>
  <si>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</si>
  <si>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</si>
  <si>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</si>
  <si>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</si>
  <si>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</si>
  <si>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</si>
  <si>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</si>
  <si>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</si>
  <si>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</si>
  <si>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</si>
  <si>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</si>
  <si>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</si>
  <si>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</si>
  <si>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</si>
  <si>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</si>
  <si>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</si>
  <si>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</si>
  <si>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</si>
  <si>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</si>
  <si>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</si>
  <si>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</si>
  <si>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</si>
  <si>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</si>
  <si>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</si>
  <si>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</si>
  <si>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</si>
  <si>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</si>
  <si>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</si>
  <si>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</si>
  <si>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</si>
  <si>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</si>
  <si>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</si>
  <si>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</si>
  <si>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</si>
  <si>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</si>
  <si>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</si>
  <si>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</si>
  <si>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</si>
  <si>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</si>
  <si>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</si>
  <si>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</si>
  <si>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</si>
  <si>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</si>
  <si>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</si>
  <si>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</si>
  <si>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</si>
  <si>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</si>
  <si>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</si>
  <si>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</si>
  <si>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</si>
  <si>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</si>
  <si>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</si>
  <si>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</si>
  <si>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</si>
  <si>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</si>
  <si>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</si>
  <si>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</si>
  <si>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</si>
  <si>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</si>
  <si>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</si>
  <si>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</si>
  <si>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</si>
  <si>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</si>
  <si>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</si>
  <si>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</si>
  <si>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</si>
  <si>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</si>
  <si>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</si>
  <si>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</si>
  <si>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</si>
  <si>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</si>
  <si>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</si>
  <si>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</si>
  <si>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</si>
  <si>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</si>
  <si>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</si>
  <si>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</si>
  <si>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</si>
  <si>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</si>
  <si>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</si>
  <si>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</si>
  <si>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</si>
  <si>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</si>
  <si>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</si>
  <si>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</si>
  <si>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</si>
  <si>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</si>
  <si>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</si>
  <si>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</si>
  <si>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</si>
  <si>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</si>
  <si>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</si>
  <si>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</si>
  <si>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</si>
  <si>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</si>
  <si>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</si>
  <si>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</si>
  <si>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</si>
  <si>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</si>
  <si>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</si>
  <si>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</si>
  <si>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</si>
  <si>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</si>
  <si>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</si>
  <si>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</si>
  <si>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</si>
  <si>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</si>
  <si>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</si>
  <si>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</si>
  <si>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</si>
  <si>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</si>
  <si>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</si>
  <si>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</si>
  <si>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</si>
  <si>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</si>
  <si>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</si>
  <si>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</si>
  <si>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</si>
  <si>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</si>
  <si>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</si>
  <si>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</si>
  <si>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</si>
  <si>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</si>
  <si>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</si>
  <si>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</si>
  <si>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</si>
  <si>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</si>
  <si>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</si>
  <si>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</si>
  <si>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</si>
  <si>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</si>
  <si>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</si>
  <si>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</si>
  <si>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</si>
  <si>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</si>
  <si>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</si>
  <si>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</si>
  <si>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</si>
  <si>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</si>
  <si>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</si>
  <si>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</si>
  <si>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</si>
  <si>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</si>
  <si>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</si>
  <si>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</si>
  <si>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</si>
  <si>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</si>
  <si>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</si>
  <si>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</si>
  <si>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</si>
  <si>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</si>
  <si>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</si>
  <si>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</si>
  <si>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</si>
  <si>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</si>
  <si>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</si>
  <si>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</si>
  <si>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</si>
  <si>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</si>
  <si>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</si>
  <si>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</si>
  <si>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</si>
  <si>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</si>
  <si>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</si>
  <si>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</si>
  <si>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</si>
  <si>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</si>
  <si>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</si>
  <si>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</si>
  <si>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</si>
  <si>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</si>
  <si>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</si>
  <si>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</si>
  <si>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</si>
  <si>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</si>
  <si>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</si>
  <si>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</si>
  <si>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</si>
  <si>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</si>
  <si>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</si>
  <si>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</si>
  <si>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</si>
  <si>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</si>
  <si>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</si>
  <si>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</si>
  <si>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</si>
  <si>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</si>
  <si>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</si>
  <si>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</si>
  <si>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</si>
  <si>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</si>
  <si>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</si>
  <si>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</si>
  <si>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</si>
  <si>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</si>
  <si>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</si>
  <si>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</si>
  <si>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</si>
  <si>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</si>
  <si>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</si>
  <si>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</si>
  <si>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</si>
  <si>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</si>
  <si>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</si>
  <si>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</si>
  <si>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</si>
  <si>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</si>
  <si>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</si>
  <si>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</si>
  <si>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</si>
  <si>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</si>
  <si>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</si>
  <si>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</si>
  <si>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</si>
  <si>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</si>
  <si>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</si>
  <si>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</si>
  <si>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</si>
  <si>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</si>
  <si>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</si>
  <si>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</si>
  <si>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</si>
  <si>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</si>
  <si>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</si>
  <si>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</si>
  <si>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</si>
  <si>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</si>
  <si>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</si>
  <si>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</si>
  <si>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</si>
  <si>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</si>
  <si>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</si>
  <si>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</si>
  <si>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</si>
  <si>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</si>
  <si>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</si>
  <si>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</si>
  <si>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</si>
  <si>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</si>
  <si>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</si>
  <si>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</si>
  <si>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</si>
  <si>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</si>
  <si>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</si>
  <si>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</si>
  <si>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</si>
  <si>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</si>
  <si>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</si>
  <si>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</si>
  <si>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</si>
  <si>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</si>
  <si>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</si>
  <si>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</si>
  <si>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</si>
  <si>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</si>
  <si>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</si>
  <si>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</si>
  <si>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</si>
  <si>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</si>
  <si>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</si>
  <si>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</si>
  <si>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</si>
  <si>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</si>
  <si>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</si>
  <si>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</si>
  <si>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</si>
  <si>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</si>
  <si>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</si>
  <si>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</si>
  <si>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</si>
  <si>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</si>
  <si>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</si>
  <si>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</si>
  <si>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</si>
  <si>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</si>
  <si>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</si>
  <si>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</si>
  <si>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</si>
  <si>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</si>
  <si>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</si>
  <si>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</si>
  <si>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</si>
  <si>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</si>
  <si>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</si>
  <si>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</si>
  <si>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</si>
  <si>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</si>
  <si>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</si>
  <si>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</si>
  <si>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</si>
  <si>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</si>
  <si>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</si>
  <si>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</si>
  <si>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</si>
  <si>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</si>
  <si>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</si>
  <si>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</si>
  <si>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</si>
  <si>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</si>
  <si>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</si>
  <si>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</si>
  <si>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</si>
  <si>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</si>
  <si>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</si>
  <si>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</si>
  <si>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</si>
  <si>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</si>
  <si>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</si>
  <si>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</si>
  <si>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</si>
  <si>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</si>
  <si>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</si>
  <si>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</si>
  <si>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</si>
  <si>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</si>
  <si>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</si>
  <si>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</si>
  <si>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</si>
  <si>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</si>
  <si>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</si>
  <si>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</si>
  <si>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</si>
  <si>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</si>
  <si>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</si>
  <si>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</si>
  <si>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</si>
  <si>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</si>
  <si>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</si>
  <si>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</si>
  <si>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</si>
  <si>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</si>
  <si>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</si>
  <si>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</si>
  <si>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</si>
  <si>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</si>
  <si>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</si>
  <si>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</si>
  <si>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</si>
  <si>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</si>
  <si>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</si>
  <si>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</si>
  <si>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</si>
  <si>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</si>
  <si>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</si>
  <si>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</si>
  <si>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</si>
  <si>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</si>
  <si>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</si>
  <si>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</si>
  <si>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</si>
  <si>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</si>
  <si>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</si>
  <si>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</si>
  <si>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</si>
  <si>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</si>
  <si>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</si>
  <si>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</si>
  <si>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</si>
  <si>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</si>
  <si>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</si>
  <si>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</si>
  <si>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</si>
  <si>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</si>
  <si>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</si>
  <si>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</si>
  <si>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</si>
  <si>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</si>
  <si>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</si>
  <si>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</si>
  <si>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</si>
  <si>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</si>
  <si>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</si>
  <si>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</si>
  <si>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</si>
  <si>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</si>
  <si>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</si>
  <si>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</si>
  <si>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</si>
  <si>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</si>
  <si>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</si>
  <si>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</si>
  <si>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</si>
  <si>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</si>
  <si>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</si>
  <si>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</si>
  <si>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</si>
  <si>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</si>
  <si>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</si>
  <si>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</si>
  <si>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</si>
  <si>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</si>
  <si>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</si>
  <si>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</si>
  <si>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</si>
  <si>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</si>
  <si>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</si>
  <si>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</si>
  <si>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</si>
  <si>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</si>
  <si>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</si>
  <si>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</si>
  <si>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</si>
  <si>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</si>
  <si>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</si>
  <si>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</si>
  <si>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</si>
  <si>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</si>
  <si>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</si>
  <si>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</si>
  <si>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</si>
  <si>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</si>
  <si>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</si>
  <si>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</si>
  <si>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</si>
  <si>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</si>
  <si>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</si>
  <si>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</si>
  <si>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</si>
  <si>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</si>
  <si>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</si>
  <si>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</si>
  <si>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</si>
  <si>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</si>
  <si>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</si>
  <si>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</si>
  <si>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</si>
  <si>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</si>
  <si>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</si>
  <si>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</si>
  <si>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</si>
  <si>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</si>
  <si>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</si>
  <si>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</si>
  <si>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</si>
  <si>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</si>
  <si>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</si>
  <si>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</si>
  <si>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</si>
  <si>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</si>
  <si>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</si>
  <si>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</si>
  <si>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</si>
  <si>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</si>
  <si>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</si>
  <si>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</si>
  <si>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</si>
  <si>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</si>
  <si>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</si>
  <si>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</si>
  <si>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</si>
  <si>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</si>
  <si>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</si>
  <si>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</si>
  <si>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</si>
  <si>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</si>
  <si>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</si>
  <si>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</si>
  <si>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</si>
  <si>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</si>
  <si>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</si>
  <si>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</si>
  <si>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</si>
  <si>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</si>
  <si>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</si>
  <si>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</si>
  <si>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</si>
  <si>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</si>
  <si>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</si>
  <si>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</si>
  <si>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</si>
  <si>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</si>
  <si>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</si>
  <si>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</si>
  <si>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</si>
  <si>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</si>
  <si>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</si>
  <si>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</si>
  <si>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</si>
  <si>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</si>
  <si>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</si>
  <si>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</si>
  <si>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</si>
  <si>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</si>
  <si>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</si>
  <si>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</si>
  <si>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</si>
  <si>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</si>
  <si>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</si>
  <si>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</si>
  <si>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</si>
  <si>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</si>
  <si>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</si>
  <si>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</si>
  <si>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</si>
  <si>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</si>
  <si>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</si>
  <si>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</si>
  <si>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</si>
  <si>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</si>
  <si>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</si>
  <si>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</si>
  <si>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</si>
  <si>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</si>
  <si>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</si>
  <si>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</si>
  <si>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</si>
  <si>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</si>
  <si>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</si>
  <si>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</si>
  <si>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</si>
  <si>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</si>
  <si>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</si>
  <si>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</si>
  <si>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</si>
  <si>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</si>
  <si>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</si>
  <si>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</si>
  <si>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</si>
  <si>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</si>
  <si>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</si>
  <si>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</si>
  <si>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</si>
  <si>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</si>
  <si>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</si>
  <si>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</si>
  <si>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</si>
  <si>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</si>
  <si>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</si>
  <si>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</si>
  <si>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</si>
  <si>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</si>
  <si>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</si>
  <si>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</si>
  <si>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</si>
  <si>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</si>
  <si>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</si>
  <si>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</si>
  <si>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</si>
  <si>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</si>
  <si>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</si>
  <si>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</si>
  <si>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</si>
  <si>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</si>
  <si>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</si>
  <si>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</si>
  <si>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</si>
  <si>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</si>
  <si>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</si>
  <si>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</si>
  <si>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</si>
  <si>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</si>
  <si>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</si>
  <si>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</si>
  <si>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</si>
  <si>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</si>
  <si>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</si>
  <si>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</si>
  <si>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</si>
  <si>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</si>
  <si>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</si>
  <si>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</si>
  <si>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</si>
  <si>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</si>
  <si>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</si>
  <si>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</si>
  <si>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</si>
  <si>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</si>
  <si>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</si>
  <si>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</si>
  <si>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</si>
  <si>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</si>
  <si>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</si>
  <si>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</si>
  <si>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</si>
  <si>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</si>
  <si>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</si>
  <si>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</si>
  <si>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</si>
  <si>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</si>
  <si>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</si>
  <si>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</si>
  <si>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</si>
  <si>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</si>
  <si>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</si>
  <si>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</si>
  <si>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</si>
  <si>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</si>
  <si>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</si>
  <si>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</si>
  <si>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</si>
  <si>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</si>
  <si>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</si>
  <si>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</si>
  <si>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</si>
  <si>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</si>
  <si>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</si>
  <si>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</si>
  <si>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</si>
  <si>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</si>
  <si>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</si>
  <si>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</si>
  <si>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</si>
  <si>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</si>
  <si>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</si>
  <si>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</si>
  <si>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</si>
  <si>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</si>
  <si>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</si>
  <si>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</si>
  <si>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</si>
  <si>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</si>
  <si>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</si>
  <si>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</si>
  <si>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</si>
  <si>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</si>
  <si>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</si>
  <si>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</si>
  <si>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</si>
  <si>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</si>
  <si>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</si>
  <si>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</si>
  <si>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</si>
  <si>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</si>
  <si>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</si>
  <si>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</si>
  <si>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</si>
  <si>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</si>
  <si>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</si>
  <si>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</si>
  <si>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</si>
  <si>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</si>
  <si>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</si>
  <si>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</si>
  <si>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</si>
  <si>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</si>
  <si>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</si>
  <si>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</si>
  <si>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</si>
  <si>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</si>
  <si>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</si>
  <si>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</si>
  <si>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</si>
  <si>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</si>
  <si>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</si>
  <si>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</si>
  <si>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</si>
  <si>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</si>
  <si>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</si>
  <si>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</si>
  <si>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</si>
  <si>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</si>
  <si>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</si>
  <si>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</si>
  <si>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</si>
  <si>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</si>
  <si>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</si>
  <si>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</si>
  <si>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</si>
  <si>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</si>
  <si>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</si>
  <si>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</si>
  <si>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</si>
  <si>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</si>
  <si>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</si>
  <si>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</si>
  <si>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</si>
  <si>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</si>
  <si>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</si>
  <si>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</si>
  <si>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</si>
  <si>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</si>
  <si>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</si>
  <si>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</si>
  <si>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</si>
  <si>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</si>
  <si>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</si>
  <si>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</si>
  <si>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</si>
  <si>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</si>
  <si>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</si>
  <si>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</si>
  <si>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</si>
  <si>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</si>
  <si>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</si>
  <si>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</si>
  <si>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</si>
  <si>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</si>
  <si>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</si>
  <si>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</si>
  <si>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</si>
  <si>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</si>
  <si>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</si>
  <si>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</si>
  <si>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</si>
  <si>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</si>
  <si>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</si>
  <si>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</si>
  <si>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</si>
  <si>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</si>
  <si>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</si>
  <si>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</si>
  <si>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</si>
  <si>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</si>
  <si>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</si>
  <si>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</si>
  <si>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</si>
  <si>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</si>
  <si>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</si>
  <si>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</si>
  <si>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</si>
  <si>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</si>
  <si>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</si>
  <si>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</si>
  <si>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</si>
  <si>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</si>
  <si>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</si>
  <si>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</si>
  <si>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</si>
  <si>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</si>
  <si>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</si>
  <si>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</si>
  <si>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</si>
  <si>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</si>
  <si>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</si>
  <si>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</si>
  <si>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</si>
  <si>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</si>
  <si>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</si>
  <si>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</si>
  <si>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</si>
  <si>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</si>
  <si>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</si>
  <si>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</si>
  <si>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</si>
  <si>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</si>
  <si>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</si>
  <si>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</si>
  <si>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</si>
  <si>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</si>
  <si>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</si>
  <si>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</si>
  <si>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</si>
  <si>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</si>
  <si>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</si>
  <si>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</si>
  <si>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</si>
  <si>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</si>
  <si>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</si>
  <si>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</si>
  <si>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</si>
  <si>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</si>
  <si>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</si>
  <si>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</si>
  <si>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</si>
  <si>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</si>
  <si>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</si>
  <si>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</si>
  <si>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</si>
  <si>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</si>
  <si>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</si>
  <si>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</si>
  <si>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</si>
  <si>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</si>
  <si>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</si>
  <si>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</si>
  <si>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</si>
  <si>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</si>
  <si>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</si>
  <si>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</si>
  <si>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</si>
  <si>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</si>
  <si>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</si>
  <si>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</si>
  <si>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</si>
  <si>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</si>
  <si>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</si>
  <si>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</si>
  <si>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</si>
  <si>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</si>
  <si>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</si>
  <si>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</si>
  <si>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</si>
  <si>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</si>
  <si>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</si>
  <si>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</si>
  <si>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</si>
  <si>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</si>
  <si>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</si>
  <si>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</si>
  <si>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</si>
  <si>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</si>
  <si>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</si>
  <si>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</si>
  <si>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</si>
  <si>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</si>
  <si>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</si>
  <si>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</si>
  <si>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</si>
  <si>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</si>
  <si>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</si>
  <si>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</si>
  <si>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</si>
  <si>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</si>
  <si>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</si>
  <si>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</si>
  <si>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</si>
  <si>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</si>
  <si>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</si>
  <si>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</si>
  <si>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</si>
  <si>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</si>
  <si>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</si>
  <si>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</si>
  <si>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</si>
  <si>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</si>
  <si>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</si>
  <si>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</si>
  <si>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</si>
  <si>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</si>
  <si>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</si>
  <si>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</si>
  <si>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</si>
  <si>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</si>
  <si>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</si>
  <si>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</si>
  <si>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</si>
  <si>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</si>
  <si>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</si>
  <si>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</si>
  <si>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</si>
  <si>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</si>
  <si>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</si>
  <si>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</si>
  <si>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</si>
  <si>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</si>
  <si>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</si>
  <si>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</si>
  <si>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</si>
  <si>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</si>
  <si>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</si>
  <si>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</si>
  <si>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</si>
  <si>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</si>
  <si>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</si>
  <si>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</si>
  <si>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</si>
  <si>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</si>
  <si>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</si>
  <si>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</si>
  <si>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</si>
  <si>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</si>
  <si>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</si>
  <si>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</si>
  <si>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</si>
  <si>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</si>
  <si>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</si>
  <si>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</si>
  <si>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</si>
  <si>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</si>
  <si>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</si>
  <si>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</si>
  <si>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</si>
  <si>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</si>
  <si>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</si>
  <si>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</si>
  <si>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</si>
  <si>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</si>
  <si>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</si>
  <si>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</si>
  <si>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</si>
  <si>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</si>
  <si>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</si>
  <si>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</si>
  <si>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</si>
  <si>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</si>
  <si>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</si>
  <si>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</si>
  <si>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</si>
  <si>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</si>
  <si>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</si>
  <si>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</si>
  <si>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</si>
  <si>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</si>
  <si>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</si>
  <si>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</si>
  <si>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</si>
  <si>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</si>
  <si>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</si>
  <si>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</si>
  <si>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</si>
  <si>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</si>
  <si>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</si>
  <si>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</si>
  <si>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</si>
  <si>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</si>
  <si>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</si>
  <si>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</si>
  <si>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</si>
  <si>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</si>
  <si>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</si>
  <si>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</si>
  <si>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</si>
  <si>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</si>
  <si>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</si>
  <si>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</si>
  <si>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</si>
  <si>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</si>
  <si>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</si>
  <si>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</si>
  <si>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</si>
  <si>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</si>
  <si>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</si>
  <si>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</si>
  <si>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</si>
  <si>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</si>
  <si>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</si>
  <si>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</si>
  <si>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</si>
  <si>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</si>
  <si>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</si>
  <si>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</si>
  <si>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</si>
  <si>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</si>
  <si>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</si>
  <si>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</si>
  <si>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</si>
  <si>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</si>
  <si>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</si>
  <si>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</si>
  <si>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</si>
  <si>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</si>
  <si>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</si>
  <si>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</si>
  <si>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</si>
  <si>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</si>
  <si>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</si>
  <si>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</si>
  <si>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</si>
  <si>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</si>
  <si>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</si>
  <si>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</si>
  <si>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</si>
  <si>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</si>
  <si>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</si>
  <si>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</si>
  <si>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</si>
  <si>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</si>
  <si>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</si>
  <si>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</si>
  <si>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</si>
  <si>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</si>
  <si>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</si>
  <si>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</si>
  <si>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</si>
  <si>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</si>
  <si>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</si>
  <si>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</si>
  <si>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</si>
  <si>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</si>
  <si>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</si>
  <si>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</si>
  <si>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</si>
  <si>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</si>
  <si>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</si>
  <si>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</si>
  <si>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</si>
  <si>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</si>
  <si>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</si>
  <si>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</si>
  <si>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</si>
  <si>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</si>
  <si>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</si>
  <si>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</si>
  <si>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</si>
  <si>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</si>
  <si>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</si>
  <si>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</si>
  <si>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</si>
  <si>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</si>
  <si>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</si>
  <si>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</si>
  <si>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</si>
  <si>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</si>
  <si>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</si>
  <si>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</si>
  <si>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</si>
  <si>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</si>
  <si>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</si>
  <si>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</si>
  <si>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</si>
  <si>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</si>
  <si>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</si>
  <si>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</si>
  <si>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</si>
  <si>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</si>
  <si>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</si>
  <si>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</si>
  <si>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</si>
  <si>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</si>
  <si>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</si>
  <si>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</si>
  <si>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</si>
  <si>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</si>
  <si>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</si>
  <si>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</si>
  <si>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</si>
  <si>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</si>
  <si>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</si>
  <si>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</si>
  <si>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</si>
  <si>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</si>
  <si>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</si>
  <si>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</si>
  <si>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</si>
  <si>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</si>
  <si>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</si>
  <si>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</si>
  <si>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</si>
  <si>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</si>
  <si>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</si>
  <si>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</si>
  <si>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</si>
  <si>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</si>
  <si>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</si>
  <si>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</si>
  <si>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</si>
  <si>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</si>
  <si>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</si>
  <si>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</si>
  <si>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</si>
  <si>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</si>
  <si>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</si>
  <si>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</si>
  <si>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</si>
  <si>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</si>
  <si>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</si>
  <si>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</si>
  <si>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</si>
  <si>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</si>
  <si>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</si>
  <si>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</si>
  <si>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</si>
  <si>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</si>
  <si>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</si>
  <si>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</si>
  <si>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</si>
  <si>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</si>
  <si>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</si>
  <si>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</si>
  <si>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</si>
  <si>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</si>
  <si>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</si>
  <si>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</si>
  <si>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</si>
  <si>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</si>
  <si>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</si>
  <si>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</si>
  <si>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</si>
  <si>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</si>
  <si>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</si>
  <si>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</si>
  <si>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</si>
  <si>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</si>
  <si>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</si>
  <si>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</si>
  <si>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</si>
  <si>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</si>
  <si>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</si>
  <si>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</si>
  <si>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</si>
  <si>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</si>
  <si>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</si>
  <si>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</si>
  <si>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</si>
  <si>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</si>
  <si>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</si>
  <si>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</si>
  <si>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</si>
  <si>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</si>
  <si>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</si>
  <si>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</si>
  <si>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</si>
  <si>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</si>
  <si>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</si>
  <si>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</si>
  <si>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</si>
  <si>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</si>
  <si>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</si>
  <si>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</si>
  <si>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</si>
  <si>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</si>
  <si>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</si>
  <si>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</si>
  <si>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</si>
  <si>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</si>
  <si>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</si>
  <si>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</si>
  <si>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</si>
  <si>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</si>
  <si>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</si>
  <si>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</si>
  <si>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</si>
  <si>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</si>
  <si>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</si>
  <si>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</si>
  <si>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</si>
  <si>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</si>
  <si>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</si>
  <si>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</si>
  <si>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</si>
  <si>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</si>
  <si>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</si>
  <si>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</si>
  <si>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</si>
  <si>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</si>
  <si>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</si>
  <si>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</si>
  <si>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</si>
  <si>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</si>
  <si>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</si>
  <si>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</si>
  <si>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</si>
  <si>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</si>
  <si>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</si>
  <si>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</si>
  <si>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</si>
  <si>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</si>
  <si>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</si>
  <si>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</si>
  <si>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</si>
  <si>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</si>
  <si>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</si>
  <si>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</si>
  <si>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</si>
  <si>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</si>
  <si>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</si>
  <si>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</si>
  <si>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</si>
  <si>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</si>
  <si>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</si>
  <si>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</si>
  <si>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</si>
  <si>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</si>
  <si>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</si>
  <si>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</si>
  <si>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</si>
  <si>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</si>
  <si>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</si>
  <si>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</si>
  <si>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</si>
  <si>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</si>
  <si>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</si>
  <si>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</si>
  <si>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</si>
  <si>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</si>
  <si>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</si>
  <si>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</si>
  <si>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</si>
  <si>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</si>
  <si>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</si>
  <si>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</si>
  <si>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</si>
  <si>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</si>
  <si>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</si>
  <si>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</si>
  <si>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</si>
  <si>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</si>
  <si>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</si>
  <si>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</si>
  <si>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</si>
  <si>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</si>
  <si>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</si>
  <si>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</si>
  <si>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</si>
  <si>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</si>
  <si>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</si>
  <si>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</si>
  <si>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</si>
  <si>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</si>
  <si>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</si>
  <si>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</si>
  <si>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</si>
  <si>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</si>
  <si>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</si>
  <si>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</si>
  <si>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</si>
  <si>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</si>
  <si>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</si>
  <si>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</si>
  <si>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</si>
  <si>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</si>
  <si>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</si>
  <si>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</si>
  <si>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</si>
  <si>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</si>
  <si>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</si>
  <si>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</si>
  <si>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</si>
  <si>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</si>
  <si>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</si>
  <si>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</si>
  <si>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</si>
  <si>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</si>
  <si>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</si>
  <si>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</si>
  <si>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</si>
  <si>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</si>
  <si>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</si>
  <si>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</si>
  <si>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</si>
  <si>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</si>
  <si>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</si>
  <si>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</si>
  <si>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</si>
  <si>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</si>
  <si>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</si>
  <si>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</si>
  <si>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</si>
  <si>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</si>
  <si>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</si>
  <si>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</si>
  <si>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</si>
  <si>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</si>
  <si>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</si>
  <si>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</si>
  <si>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</si>
  <si>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</si>
  <si>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</si>
  <si>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</si>
  <si>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</si>
  <si>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</si>
  <si>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</si>
  <si>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</si>
  <si>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</si>
  <si>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</si>
  <si>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</si>
  <si>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</si>
  <si>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</si>
  <si>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</si>
  <si>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</si>
  <si>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</si>
  <si>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</si>
  <si>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</si>
  <si>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</si>
  <si>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</si>
  <si>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</si>
  <si>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</si>
  <si>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</si>
  <si>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</si>
  <si>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</si>
  <si>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</si>
  <si>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</si>
  <si>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</si>
  <si>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</si>
  <si>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</si>
  <si>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</si>
  <si>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</si>
  <si>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</si>
  <si>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</si>
  <si>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</si>
  <si>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</si>
  <si>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</si>
  <si>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</si>
  <si>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</si>
  <si>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</si>
  <si>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</si>
  <si>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</si>
  <si>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</si>
  <si>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</si>
  <si>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</si>
  <si>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</si>
  <si>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</si>
  <si>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</si>
  <si>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</si>
  <si>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</si>
  <si>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</si>
  <si>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</si>
  <si>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</si>
  <si>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</si>
  <si>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</si>
  <si>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</si>
  <si>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</si>
  <si>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</si>
  <si>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</si>
  <si>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</si>
  <si>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</si>
  <si>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</si>
  <si>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</si>
  <si>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</si>
  <si>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</si>
  <si>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</si>
  <si>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</si>
  <si>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</si>
  <si>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</si>
  <si>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</si>
  <si>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</si>
  <si>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</si>
  <si>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</si>
  <si>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</si>
  <si>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</si>
  <si>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</si>
  <si>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</si>
  <si>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</si>
  <si>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</si>
  <si>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</si>
  <si>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</si>
  <si>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</si>
  <si>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</si>
  <si>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</si>
  <si>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</si>
  <si>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</si>
  <si>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</si>
  <si>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</si>
  <si>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</si>
  <si>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</si>
  <si>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</si>
  <si>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</si>
  <si>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</si>
  <si>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</si>
  <si>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</si>
  <si>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</si>
  <si>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</si>
  <si>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</si>
  <si>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</si>
  <si>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</si>
  <si>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</si>
  <si>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</si>
  <si>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</si>
  <si>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</si>
  <si>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</si>
  <si>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</si>
  <si>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</si>
  <si>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</si>
  <si>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</si>
  <si>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</si>
  <si>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</si>
  <si>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</si>
  <si>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</si>
  <si>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</si>
  <si>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</si>
  <si>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</si>
  <si>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</si>
  <si>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</si>
  <si>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</si>
  <si>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</si>
  <si>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</si>
  <si>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</si>
  <si>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</si>
  <si>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</si>
  <si>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</si>
  <si>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</si>
  <si>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</si>
  <si>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</si>
  <si>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</si>
  <si>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</si>
  <si>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</si>
  <si>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</si>
  <si>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</si>
  <si>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</si>
  <si>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</si>
  <si>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</si>
  <si>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</si>
  <si>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</si>
  <si>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</si>
  <si>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</si>
  <si>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</si>
  <si>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</si>
  <si>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</si>
  <si>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</si>
  <si>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</si>
  <si>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</si>
  <si>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</si>
  <si>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</si>
  <si>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</si>
  <si>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</si>
  <si>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</si>
  <si>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</si>
  <si>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</si>
  <si>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</si>
  <si>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</si>
  <si>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</si>
  <si>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</si>
  <si>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</si>
  <si>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</si>
  <si>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</si>
  <si>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</si>
  <si>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</si>
  <si>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</si>
  <si>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</si>
  <si>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</si>
  <si>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</si>
  <si>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</si>
  <si>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</si>
  <si>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</si>
  <si>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</si>
  <si>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</si>
  <si>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</si>
  <si>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</si>
  <si>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</si>
  <si>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</si>
  <si>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</si>
  <si>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</si>
  <si>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</si>
  <si>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</si>
  <si>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</si>
  <si>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</si>
  <si>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</si>
  <si>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</si>
  <si>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</si>
  <si>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</si>
  <si>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</si>
  <si>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</si>
  <si>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</si>
  <si>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</si>
  <si>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</si>
  <si>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</si>
  <si>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</si>
  <si>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</si>
  <si>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</si>
  <si>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</si>
  <si>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</si>
  <si>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</si>
  <si>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</si>
  <si>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</si>
  <si>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</si>
  <si>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</si>
  <si>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</si>
  <si>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</si>
  <si>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</si>
  <si>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</si>
  <si>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</si>
  <si>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</si>
  <si>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</si>
  <si>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</si>
  <si>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</si>
  <si>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</si>
  <si>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</si>
  <si>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</si>
  <si>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</si>
  <si>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</si>
  <si>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</si>
  <si>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</si>
  <si>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</si>
  <si>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</si>
  <si>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</si>
  <si>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</si>
  <si>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</si>
  <si>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</si>
  <si>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</si>
  <si>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</si>
  <si>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</si>
  <si>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</si>
  <si>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</si>
  <si>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</si>
  <si>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</si>
  <si>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</si>
  <si>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</si>
  <si>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</si>
  <si>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</si>
  <si>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</si>
  <si>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</si>
  <si>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</si>
  <si>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</si>
  <si>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</si>
  <si>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</si>
  <si>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</si>
  <si>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</si>
  <si>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</si>
  <si>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</si>
  <si>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</si>
  <si>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</si>
  <si>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</si>
  <si>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</si>
  <si>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</si>
  <si>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</si>
  <si>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</si>
  <si>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</si>
  <si>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</si>
  <si>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</si>
  <si>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</si>
  <si>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</si>
  <si>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</si>
  <si>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</si>
  <si>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</si>
  <si>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</si>
  <si>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</si>
  <si>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</si>
  <si>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</si>
  <si>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</si>
  <si>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</si>
  <si>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</si>
  <si>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</si>
  <si>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</si>
  <si>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</si>
  <si>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</si>
  <si>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</si>
  <si>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</si>
  <si>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</si>
  <si>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</si>
  <si>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</si>
  <si>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</si>
  <si>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</si>
  <si>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</si>
  <si>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</si>
  <si>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</si>
  <si>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</si>
  <si>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</si>
  <si>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</si>
  <si>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</si>
  <si>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</si>
  <si>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</si>
  <si>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</si>
  <si>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</si>
  <si>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</si>
  <si>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</si>
  <si>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</si>
  <si>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</si>
  <si>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</si>
  <si>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</si>
  <si>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</si>
  <si>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</si>
  <si>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</si>
  <si>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</si>
  <si>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</si>
  <si>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</si>
  <si>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</si>
  <si>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</si>
  <si>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</si>
  <si>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</si>
  <si>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</si>
  <si>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</si>
  <si>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</si>
  <si>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</si>
  <si>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</si>
  <si>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</si>
  <si>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</si>
  <si>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</si>
  <si>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</si>
  <si>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</si>
  <si>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</si>
  <si>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</si>
  <si>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</si>
  <si>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</si>
  <si>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</si>
  <si>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</si>
  <si>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</si>
  <si>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</si>
  <si>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</si>
  <si>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</si>
  <si>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</si>
  <si>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</si>
  <si>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</si>
  <si>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</si>
  <si>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</si>
  <si>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</si>
  <si>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</si>
  <si>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</si>
  <si>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</si>
  <si>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</si>
  <si>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</si>
  <si>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</si>
  <si>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</si>
  <si>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</si>
  <si>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</si>
  <si>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</si>
  <si>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</si>
  <si>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</si>
  <si>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</si>
  <si>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</si>
  <si>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</si>
  <si>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</si>
  <si>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</si>
  <si>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</si>
  <si>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</si>
  <si>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</si>
  <si>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</si>
  <si>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</si>
  <si>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</si>
  <si>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</si>
  <si>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</si>
  <si>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</si>
  <si>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</si>
  <si>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</si>
  <si>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</si>
  <si>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</si>
  <si>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</si>
  <si>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</si>
  <si>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</si>
  <si>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</si>
  <si>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</si>
  <si>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</si>
  <si>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</si>
  <si>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</si>
  <si>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</si>
  <si>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</si>
  <si>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</si>
  <si>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</si>
  <si>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</si>
  <si>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</si>
  <si>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</si>
  <si>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</si>
  <si>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</si>
  <si>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</si>
  <si>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</si>
  <si>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</si>
  <si>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</si>
  <si>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</si>
  <si>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</si>
  <si>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</si>
  <si>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</si>
  <si>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</si>
  <si>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</si>
  <si>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</si>
  <si>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</si>
  <si>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</si>
  <si>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</si>
  <si>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</si>
  <si>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</si>
  <si>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</si>
  <si>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</si>
  <si>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</si>
  <si>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</si>
  <si>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</si>
  <si>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</si>
  <si>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</si>
  <si>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</si>
  <si>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</si>
  <si>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</si>
  <si>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</si>
  <si>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</si>
  <si>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</si>
  <si>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</si>
  <si>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</si>
  <si>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</si>
  <si>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</si>
  <si>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</si>
  <si>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</si>
  <si>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</si>
  <si>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</si>
  <si>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</si>
  <si>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</si>
  <si>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</si>
  <si>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</si>
  <si>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</si>
  <si>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</si>
  <si>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</si>
  <si>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</si>
  <si>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</si>
  <si>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</si>
  <si>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</si>
  <si>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</si>
  <si>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</si>
  <si>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</si>
  <si>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</si>
  <si>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</si>
  <si>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</si>
  <si>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</si>
  <si>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</si>
  <si>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</si>
  <si>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</si>
  <si>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</si>
  <si>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</si>
  <si>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</si>
  <si>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</si>
  <si>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</si>
  <si>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</si>
  <si>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</si>
  <si>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</si>
  <si>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</si>
  <si>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</si>
  <si>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</si>
  <si>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</si>
  <si>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</si>
  <si>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</si>
  <si>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</si>
  <si>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</si>
  <si>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</si>
  <si>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</si>
  <si>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</si>
  <si>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</si>
  <si>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</si>
  <si>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</si>
  <si>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</si>
  <si>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</si>
  <si>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</si>
  <si>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</si>
  <si>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</si>
  <si>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</si>
  <si>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</si>
  <si>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</si>
  <si>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</si>
  <si>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</si>
  <si>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</si>
  <si>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</si>
  <si>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</si>
  <si>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</si>
  <si>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</si>
  <si>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</si>
  <si>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</si>
  <si>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</si>
  <si>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</si>
  <si>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</si>
  <si>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</si>
  <si>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</si>
  <si>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</si>
  <si>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</si>
  <si>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</si>
  <si>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</si>
  <si>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</si>
  <si>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</si>
  <si>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</si>
  <si>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</si>
  <si>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</si>
  <si>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</si>
  <si>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</si>
  <si>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</si>
  <si>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</si>
  <si>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</si>
  <si>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</si>
  <si>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</si>
  <si>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</si>
  <si>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</si>
  <si>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</si>
  <si>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</si>
  <si>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</si>
  <si>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</si>
  <si>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</si>
  <si>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</si>
  <si>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</si>
  <si>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</si>
  <si>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</si>
  <si>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</si>
  <si>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</si>
  <si>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</si>
  <si>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</si>
  <si>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</si>
  <si>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</si>
  <si>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</si>
  <si>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</si>
  <si>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</si>
  <si>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</si>
  <si>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</si>
  <si>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</si>
  <si>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</si>
  <si>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</si>
  <si>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</si>
  <si>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</si>
  <si>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</si>
  <si>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</si>
  <si>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</si>
  <si>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</si>
  <si>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</si>
  <si>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</si>
  <si>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</si>
  <si>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</si>
  <si>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</si>
  <si>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</si>
  <si>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</si>
  <si>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</si>
  <si>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</si>
  <si>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</si>
  <si>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</si>
  <si>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</si>
  <si>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</si>
  <si>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</si>
  <si>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</si>
  <si>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</si>
  <si>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</si>
  <si>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</si>
  <si>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</si>
  <si>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</si>
  <si>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</si>
  <si>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</si>
  <si>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</si>
  <si>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</si>
  <si>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</si>
  <si>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</si>
  <si>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</si>
  <si>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</si>
  <si>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</si>
  <si>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</si>
  <si>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</si>
  <si>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</si>
  <si>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</si>
  <si>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</si>
  <si>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</si>
  <si>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</si>
  <si>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</si>
  <si>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</si>
  <si>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</si>
  <si>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</si>
  <si>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</si>
  <si>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</si>
  <si>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</si>
  <si>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</si>
  <si>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</si>
  <si>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</si>
  <si>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</si>
  <si>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</si>
  <si>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</si>
  <si>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</si>
  <si>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</si>
  <si>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</si>
  <si>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</si>
  <si>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</si>
  <si>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</si>
  <si>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</si>
  <si>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</si>
  <si>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</si>
  <si>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</si>
  <si>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</si>
  <si>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</si>
  <si>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</si>
  <si>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</si>
  <si>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</si>
  <si>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</si>
  <si>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</si>
  <si>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</si>
  <si>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</si>
  <si>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</si>
  <si>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</si>
  <si>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</si>
  <si>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</si>
  <si>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</si>
  <si>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</si>
  <si>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</si>
  <si>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</si>
  <si>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</si>
  <si>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</si>
  <si>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</si>
  <si>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</si>
  <si>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</si>
  <si>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</si>
  <si>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</si>
  <si>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</si>
  <si>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</si>
  <si>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</si>
  <si>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</si>
  <si>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</si>
  <si>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</si>
  <si>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</si>
  <si>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</si>
  <si>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</si>
  <si>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</si>
  <si>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</si>
  <si>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</si>
  <si>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</si>
  <si>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</si>
  <si>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</si>
  <si>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</si>
  <si>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</si>
  <si>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</si>
  <si>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</si>
  <si>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</si>
  <si>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</si>
  <si>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</si>
  <si>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</si>
  <si>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</si>
  <si>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</si>
  <si>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</si>
  <si>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</si>
  <si>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</si>
  <si>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</si>
  <si>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</si>
  <si>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</si>
  <si>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</si>
  <si>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</si>
  <si>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</si>
  <si>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</si>
  <si>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</si>
  <si>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</si>
  <si>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</si>
  <si>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</si>
  <si>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</si>
  <si>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</si>
  <si>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</si>
  <si>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</si>
  <si>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</si>
  <si>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</si>
  <si>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</si>
  <si>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</si>
  <si>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</si>
  <si>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</si>
  <si>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</si>
  <si>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</si>
  <si>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</si>
  <si>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</si>
  <si>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</si>
  <si>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</si>
  <si>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</si>
  <si>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</si>
  <si>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</si>
  <si>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</si>
  <si>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</si>
  <si>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</si>
  <si>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</si>
  <si>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</si>
  <si>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</si>
  <si>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</si>
  <si>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</si>
  <si>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</si>
  <si>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</si>
  <si>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</si>
  <si>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</si>
  <si>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</si>
  <si>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</si>
  <si>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</si>
  <si>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</si>
  <si>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</si>
  <si>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</si>
  <si>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</si>
  <si>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</si>
  <si>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</si>
  <si>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</si>
  <si>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</si>
  <si>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</si>
  <si>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</si>
  <si>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</si>
  <si>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</si>
  <si>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</si>
  <si>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</si>
  <si>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</si>
  <si>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</si>
  <si>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</si>
  <si>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</si>
  <si>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</si>
  <si>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</si>
  <si>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</si>
  <si>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</si>
  <si>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</si>
  <si>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</si>
  <si>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</si>
  <si>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</si>
  <si>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</si>
  <si>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</si>
  <si>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</si>
  <si>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</si>
  <si>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</si>
  <si>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</si>
  <si>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</si>
  <si>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</si>
  <si>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</si>
  <si>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</si>
  <si>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</si>
  <si>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</si>
  <si>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</si>
  <si>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</si>
  <si>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</si>
  <si>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</si>
  <si>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</si>
  <si>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</si>
  <si>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</si>
  <si>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</si>
  <si>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</si>
  <si>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</si>
  <si>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</si>
  <si>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</si>
  <si>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</si>
  <si>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</si>
  <si>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</si>
  <si>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</si>
  <si>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</si>
  <si>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</si>
  <si>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</si>
  <si>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</si>
  <si>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</si>
  <si>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</si>
  <si>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</si>
  <si>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</si>
  <si>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</si>
  <si>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</si>
  <si>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</si>
  <si>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</si>
  <si>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</si>
  <si>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</si>
  <si>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</si>
  <si>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</si>
  <si>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</si>
  <si>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</si>
  <si>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</si>
  <si>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</si>
  <si>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</si>
  <si>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</si>
  <si>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</si>
  <si>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</si>
  <si>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</si>
  <si>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</si>
  <si>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</si>
  <si>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</si>
  <si>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</si>
  <si>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</si>
  <si>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</si>
  <si>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</si>
  <si>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</si>
  <si>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</si>
  <si>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</si>
  <si>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</si>
  <si>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</si>
  <si>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</si>
  <si>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</si>
  <si>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</si>
  <si>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</si>
  <si>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</si>
  <si>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</si>
  <si>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</si>
  <si>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</si>
  <si>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</si>
  <si>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</si>
  <si>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</si>
  <si>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</si>
  <si>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</si>
  <si>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</si>
  <si>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</si>
  <si>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</si>
  <si>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</si>
  <si>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</si>
  <si>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</si>
  <si>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</si>
  <si>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</si>
  <si>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</si>
  <si>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</si>
  <si>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</si>
  <si>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</si>
  <si>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</si>
  <si>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</si>
  <si>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</si>
  <si>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</si>
  <si>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</si>
  <si>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</si>
  <si>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</si>
  <si>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</si>
  <si>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</si>
  <si>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</si>
  <si>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</si>
  <si>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</si>
  <si>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</si>
  <si>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</si>
  <si>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</si>
  <si>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</si>
  <si>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</si>
  <si>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</si>
  <si>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</si>
  <si>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</si>
  <si>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</si>
  <si>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</si>
  <si>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</si>
  <si>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</si>
  <si>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</si>
  <si>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</si>
  <si>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</si>
  <si>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</si>
  <si>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</si>
  <si>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</si>
  <si>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</si>
  <si>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</si>
  <si>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</si>
  <si>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</si>
  <si>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</si>
  <si>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</si>
  <si>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</si>
  <si>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</si>
  <si>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</si>
  <si>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</si>
  <si>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</si>
  <si>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</si>
  <si>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</si>
  <si>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</si>
  <si>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</si>
  <si>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</si>
  <si>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</si>
  <si>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</si>
  <si>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</si>
  <si>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</si>
  <si>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</si>
  <si>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</si>
  <si>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</si>
  <si>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</si>
  <si>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</si>
  <si>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</si>
  <si>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</si>
  <si>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</si>
  <si>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</si>
  <si>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</si>
  <si>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</si>
  <si>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</si>
  <si>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</si>
  <si>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</si>
  <si>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</si>
  <si>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</si>
  <si>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</si>
  <si>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</si>
  <si>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</si>
  <si>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</si>
  <si>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</si>
  <si>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</si>
  <si>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</si>
  <si>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</si>
  <si>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</si>
  <si>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</si>
  <si>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</si>
  <si>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</si>
  <si>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</si>
  <si>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</si>
  <si>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</si>
  <si>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</si>
  <si>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</si>
  <si>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</si>
  <si>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</si>
  <si>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</si>
  <si>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</si>
  <si>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</si>
  <si>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</si>
  <si>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</si>
  <si>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</si>
  <si>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</si>
  <si>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</si>
  <si>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</si>
  <si>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</si>
  <si>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</si>
  <si>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</si>
  <si>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</si>
  <si>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</si>
  <si>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</si>
  <si>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</si>
  <si>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</si>
  <si>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</si>
  <si>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</si>
  <si>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</si>
  <si>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</si>
  <si>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</si>
  <si>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</si>
  <si>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</si>
  <si>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</si>
  <si>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</si>
  <si>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</si>
  <si>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</si>
  <si>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</si>
  <si>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</si>
  <si>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</si>
  <si>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</si>
  <si>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</si>
  <si>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</si>
  <si>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</si>
  <si>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</si>
  <si>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</si>
  <si>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</si>
  <si>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</si>
  <si>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</si>
  <si>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</si>
  <si>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</si>
  <si>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</si>
  <si>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</si>
  <si>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</si>
  <si>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</si>
  <si>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</si>
  <si>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</si>
  <si>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</si>
  <si>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</si>
  <si>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</si>
  <si>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</si>
  <si>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</si>
  <si>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</si>
  <si>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</si>
  <si>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</si>
  <si>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</si>
  <si>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</si>
  <si>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</si>
  <si>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</si>
  <si>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</si>
  <si>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</si>
  <si>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</si>
  <si>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</si>
  <si>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</si>
  <si>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</si>
  <si>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</si>
  <si>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</si>
  <si>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</si>
  <si>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</si>
  <si>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</si>
  <si>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</si>
  <si>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</si>
  <si>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</si>
  <si>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</si>
  <si>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</si>
  <si>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</si>
  <si>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</si>
  <si>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</si>
  <si>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</si>
  <si>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</si>
  <si>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</si>
  <si>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</si>
  <si>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</si>
  <si>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</si>
  <si>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</si>
  <si>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</si>
  <si>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</si>
  <si>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</si>
  <si>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</si>
  <si>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</si>
  <si>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</si>
  <si>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</si>
  <si>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</si>
  <si>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</si>
  <si>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</si>
  <si>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</si>
  <si>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</si>
  <si>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</si>
  <si>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</si>
  <si>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</si>
  <si>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</si>
  <si>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</si>
  <si>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</si>
  <si>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</si>
  <si>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</si>
  <si>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</si>
  <si>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</si>
  <si>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</si>
  <si>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</si>
  <si>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</si>
  <si>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</si>
  <si>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</si>
  <si>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</si>
  <si>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</si>
  <si>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</si>
  <si>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</si>
  <si>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</si>
  <si>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</si>
  <si>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</si>
  <si>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</si>
  <si>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</si>
  <si>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</si>
  <si>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</si>
  <si>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</si>
  <si>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</si>
  <si>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</si>
  <si>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</si>
  <si>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</si>
  <si>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</si>
  <si>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</si>
  <si>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</si>
  <si>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</si>
  <si>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</si>
  <si>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</si>
  <si>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</si>
  <si>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</si>
  <si>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</si>
  <si>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</si>
  <si>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</si>
  <si>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</si>
  <si>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</si>
  <si>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</si>
  <si>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</si>
  <si>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</si>
  <si>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</si>
  <si>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</si>
  <si>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</si>
  <si>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</si>
  <si>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</si>
  <si>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</si>
  <si>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</si>
  <si>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</si>
  <si>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</si>
  <si>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</si>
  <si>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</si>
  <si>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</si>
  <si>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</si>
  <si>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</si>
  <si>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</si>
  <si>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</si>
  <si>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</si>
  <si>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</si>
  <si>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</si>
  <si>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</si>
  <si>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</si>
  <si>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</si>
  <si>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</si>
  <si>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</si>
  <si>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</si>
  <si>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</si>
  <si>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</si>
  <si>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</si>
  <si>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</si>
  <si>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</si>
  <si>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</si>
  <si>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</si>
  <si>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</si>
  <si>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</si>
  <si>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</si>
  <si>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</si>
  <si>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</si>
  <si>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</si>
  <si>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</si>
  <si>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</si>
  <si>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</si>
  <si>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</si>
  <si>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</si>
  <si>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</si>
  <si>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</si>
  <si>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</si>
  <si>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</si>
  <si>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</si>
  <si>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</si>
  <si>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</si>
  <si>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</si>
  <si>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</si>
  <si>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</si>
  <si>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</si>
  <si>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</si>
  <si>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</si>
  <si>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</si>
  <si>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</si>
  <si>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</si>
  <si>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</si>
  <si>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</si>
  <si>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</si>
  <si>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</si>
  <si>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</si>
  <si>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</si>
  <si>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</si>
  <si>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</si>
  <si>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</si>
  <si>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</si>
  <si>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</si>
  <si>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</si>
  <si>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</si>
  <si>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</si>
  <si>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</si>
  <si>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</si>
  <si>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</si>
  <si>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</si>
  <si>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</si>
  <si>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</si>
  <si>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</si>
  <si>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</si>
  <si>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</si>
  <si>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</si>
  <si>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</si>
  <si>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</si>
  <si>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</si>
  <si>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</si>
  <si>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</si>
  <si>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</si>
  <si>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</si>
  <si>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</si>
  <si>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</si>
  <si>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</si>
  <si>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</si>
  <si>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</si>
  <si>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</si>
  <si>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</si>
  <si>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</si>
  <si>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</si>
  <si>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</si>
  <si>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</si>
  <si>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</si>
  <si>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</si>
  <si>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</si>
  <si>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</si>
  <si>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</si>
  <si>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</si>
  <si>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</si>
  <si>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</si>
  <si>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</si>
  <si>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</si>
  <si>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</si>
  <si>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</si>
  <si>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</si>
  <si>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</si>
  <si>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</si>
  <si>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</si>
  <si>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</si>
  <si>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</si>
  <si>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</si>
  <si>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</si>
  <si>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</si>
  <si>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</si>
  <si>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</si>
  <si>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</si>
  <si>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</si>
  <si>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</si>
  <si>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</si>
  <si>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</si>
  <si>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</si>
  <si>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</si>
  <si>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</si>
  <si>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</si>
  <si>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</si>
  <si>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</si>
  <si>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</si>
  <si>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</si>
  <si>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</si>
  <si>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</si>
  <si>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</si>
  <si>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</si>
  <si>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</si>
  <si>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</si>
  <si>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</si>
  <si>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</si>
  <si>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</si>
  <si>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</si>
  <si>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</si>
  <si>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</si>
  <si>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</si>
  <si>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</si>
  <si>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</si>
  <si>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</si>
  <si>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</si>
  <si>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</si>
  <si>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</si>
  <si>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</si>
  <si>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</si>
  <si>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</si>
  <si>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</si>
  <si>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</si>
  <si>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</si>
  <si>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</si>
  <si>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</si>
  <si>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</si>
  <si>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</si>
  <si>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</si>
  <si>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</si>
  <si>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</si>
  <si>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</si>
  <si>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</si>
  <si>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</si>
  <si>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</si>
  <si>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</si>
  <si>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</si>
  <si>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</si>
  <si>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</si>
  <si>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</si>
  <si>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</si>
  <si>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</si>
  <si>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</si>
  <si>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</si>
  <si>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</si>
  <si>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</si>
  <si>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</si>
  <si>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</si>
  <si>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</si>
  <si>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</si>
  <si>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</si>
  <si>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</si>
  <si>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</si>
  <si>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</si>
  <si>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</si>
  <si>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</si>
  <si>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</si>
  <si>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</si>
  <si>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</si>
  <si>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</si>
  <si>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</si>
  <si>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</si>
  <si>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</si>
  <si>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</si>
  <si>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</si>
  <si>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</si>
  <si>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</si>
  <si>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</si>
  <si>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</si>
  <si>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</si>
  <si>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</si>
  <si>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</si>
  <si>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</si>
  <si>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</si>
  <si>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</si>
  <si>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</si>
  <si>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</si>
  <si>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</si>
  <si>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</si>
  <si>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</si>
  <si>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</si>
  <si>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</si>
  <si>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</si>
  <si>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</si>
  <si>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</si>
  <si>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</si>
  <si>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</si>
  <si>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</si>
  <si>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</si>
  <si>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</si>
  <si>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</si>
  <si>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</si>
  <si>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</si>
  <si>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</si>
  <si>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</si>
  <si>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</si>
  <si>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</si>
  <si>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</si>
  <si>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</si>
  <si>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</si>
  <si>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</si>
  <si>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</si>
  <si>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</si>
  <si>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</si>
  <si>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</si>
  <si>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</si>
  <si>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</si>
  <si>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</si>
  <si>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</si>
  <si>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</si>
  <si>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</si>
  <si>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</si>
  <si>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</si>
  <si>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</si>
  <si>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</si>
  <si>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</si>
  <si>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</si>
  <si>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</si>
  <si>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</si>
  <si>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</si>
  <si>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</si>
  <si>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</si>
  <si>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</si>
  <si>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</si>
  <si>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</si>
  <si>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</si>
  <si>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</si>
  <si>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</si>
  <si>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</si>
  <si>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</si>
  <si>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</si>
  <si>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</si>
  <si>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</si>
  <si>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</si>
  <si>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</si>
  <si>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</si>
  <si>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</si>
  <si>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</si>
  <si>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</si>
  <si>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</si>
  <si>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</si>
  <si>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</si>
  <si>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</si>
  <si>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</si>
  <si>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</si>
  <si>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</si>
  <si>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</si>
  <si>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</si>
  <si>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</si>
  <si>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</si>
  <si>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</si>
  <si>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</si>
  <si>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</si>
  <si>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</si>
  <si>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</si>
  <si>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</si>
  <si>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</si>
  <si>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</si>
  <si>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</si>
  <si>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</si>
  <si>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</si>
  <si>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</si>
  <si>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</si>
  <si>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</si>
  <si>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</si>
  <si>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</si>
  <si>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</si>
  <si>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</si>
  <si>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</si>
  <si>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</si>
  <si>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</si>
  <si>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</si>
  <si>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</si>
  <si>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</si>
  <si>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</si>
  <si>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</si>
  <si>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</si>
  <si>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</si>
  <si>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</si>
  <si>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</si>
  <si>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</si>
  <si>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</si>
  <si>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</si>
  <si>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</si>
  <si>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</si>
  <si>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</si>
  <si>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</si>
  <si>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</si>
  <si>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</si>
  <si>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</si>
  <si>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</si>
  <si>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</si>
  <si>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</si>
  <si>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</si>
  <si>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</si>
  <si>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</si>
  <si>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</si>
  <si>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</si>
  <si>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</si>
  <si>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</si>
  <si>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</si>
  <si>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</si>
  <si>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</si>
  <si>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</si>
  <si>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</si>
  <si>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</si>
  <si>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</si>
  <si>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</si>
  <si>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</si>
  <si>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</si>
  <si>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</si>
  <si>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</si>
  <si>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</si>
  <si>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</si>
  <si>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</si>
  <si>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</si>
  <si>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</si>
  <si>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</si>
  <si>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</si>
  <si>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</si>
  <si>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</si>
  <si>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</si>
  <si>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</si>
  <si>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</si>
  <si>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</si>
  <si>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</si>
  <si>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</si>
  <si>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</si>
  <si>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</si>
  <si>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</si>
  <si>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</si>
  <si>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</si>
  <si>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</si>
  <si>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</si>
  <si>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</si>
  <si>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</si>
  <si>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</si>
  <si>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</si>
  <si>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</si>
  <si>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</si>
  <si>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</si>
  <si>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</si>
  <si>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</si>
  <si>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</si>
  <si>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</si>
  <si>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</si>
  <si>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</si>
  <si>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</si>
  <si>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</si>
  <si>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</si>
  <si>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</si>
  <si>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</si>
  <si>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</si>
  <si>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</si>
  <si>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</si>
  <si>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</si>
  <si>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</si>
  <si>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</si>
  <si>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</si>
  <si>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</si>
  <si>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</si>
  <si>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</si>
  <si>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</si>
  <si>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</si>
  <si>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</si>
  <si>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</si>
  <si>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</si>
  <si>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</si>
  <si>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</si>
  <si>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</si>
  <si>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</si>
  <si>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</si>
  <si>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</si>
  <si>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</si>
  <si>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</si>
  <si>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</si>
  <si>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</si>
  <si>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</si>
  <si>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</si>
  <si>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</si>
  <si>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</si>
  <si>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</si>
  <si>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</si>
  <si>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</si>
  <si>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</si>
  <si>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</si>
  <si>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</si>
  <si>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</si>
  <si>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</si>
  <si>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</si>
  <si>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</t>
  </si>
  <si>
    <t>Backers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</si>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</sst>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44" fontId="0" fillId="0" borderId="0" xfId="2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1.xlsx]CATEGORY!PivotTable1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B-4042-ACB5-2DB8F56006C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B-4042-ACB5-2DB8F56006C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B-4042-ACB5-2DB8F56006C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AB-4042-ACB5-2DB8F5600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408464"/>
        <c:axId val="818410128"/>
      </c:barChart>
      <c:catAx>
        <c:axId val="8184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10128"/>
        <c:crosses val="autoZero"/>
        <c:auto val="1"/>
        <c:lblAlgn val="ctr"/>
        <c:lblOffset val="100"/>
        <c:noMultiLvlLbl val="0"/>
      </c:catAx>
      <c:valAx>
        <c:axId val="8184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1-4898-9AFB-60FBD0482CD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1-4898-9AFB-60FBD0482CD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1-4898-9AFB-60FBD0482CD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51-4898-9AFB-60FBD048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910096"/>
        <c:axId val="558908432"/>
      </c:barChart>
      <c:catAx>
        <c:axId val="5589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8432"/>
        <c:crosses val="autoZero"/>
        <c:auto val="1"/>
        <c:lblAlgn val="ctr"/>
        <c:lblOffset val="100"/>
        <c:noMultiLvlLbl val="0"/>
      </c:catAx>
      <c:valAx>
        <c:axId val="5589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E-4C46-9198-D26A105D3C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E-4C46-9198-D26A105D3C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3E-4C46-9198-D26A105D3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905520"/>
        <c:axId val="558909264"/>
      </c:lineChart>
      <c:catAx>
        <c:axId val="5589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9264"/>
        <c:crosses val="autoZero"/>
        <c:auto val="1"/>
        <c:lblAlgn val="ctr"/>
        <c:lblOffset val="100"/>
        <c:noMultiLvlLbl val="0"/>
      </c:catAx>
      <c:valAx>
        <c:axId val="5589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9-489F-BFF4-6D908E69885A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9-489F-BFF4-6D908E69885A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9-489F-BFF4-6D908E698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099104"/>
        <c:axId val="830091200"/>
      </c:lineChart>
      <c:catAx>
        <c:axId val="8300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91200"/>
        <c:crosses val="autoZero"/>
        <c:auto val="1"/>
        <c:lblAlgn val="ctr"/>
        <c:lblOffset val="100"/>
        <c:noMultiLvlLbl val="0"/>
      </c:catAx>
      <c:valAx>
        <c:axId val="8300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128587</xdr:colOff>
      <xdr:row>3</xdr:row>
      <xdr:rowOff>47625</xdr:rowOff>
    </xdr:from>
    <xdr:to>
      <xdr:col>36</xdr:col>
      <xdr:colOff>28575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433387</xdr:colOff>
      <xdr:row>9</xdr:row>
      <xdr:rowOff>123825</xdr:rowOff>
    </xdr:from>
    <xdr:to>
      <xdr:col>25</xdr:col>
      <xdr:colOff>257175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28575</xdr:rowOff>
    </xdr:from>
    <xdr:to>
      <xdr:col>16</xdr:col>
      <xdr:colOff>409575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16</xdr:row>
      <xdr:rowOff>161925</xdr:rowOff>
    </xdr:from>
    <xdr:to>
      <xdr:col>7</xdr:col>
      <xdr:colOff>1228726</xdr:colOff>
      <xdr:row>43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ny" refreshedDate="44537.661482870368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ny" refreshedDate="44537.677711921293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N38" sqref="N38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7" width="11.28515625" customWidth="1"/>
    <col min="8" max="8" width="3.42578125" customWidth="1"/>
    <col min="9" max="9" width="3" customWidth="1"/>
    <col min="10" max="10" width="3.140625" customWidth="1"/>
    <col min="11" max="11" width="3.5703125" customWidth="1"/>
    <col min="12" max="12" width="3.42578125" customWidth="1"/>
    <col min="13" max="14" width="2.5703125" customWidth="1"/>
    <col min="15" max="15" width="3.28515625" customWidth="1"/>
    <col min="16" max="16" width="4" customWidth="1"/>
    <col min="17" max="17" width="3.28515625" customWidth="1"/>
    <col min="18" max="18" width="3.85546875" customWidth="1"/>
    <col min="19" max="19" width="3.42578125" customWidth="1"/>
    <col min="20" max="20" width="3" customWidth="1"/>
    <col min="21" max="22" width="3.42578125" customWidth="1"/>
    <col min="23" max="23" width="7.28515625" customWidth="1"/>
    <col min="24" max="24" width="11.28515625" customWidth="1"/>
    <col min="25" max="25" width="3" customWidth="1"/>
    <col min="26" max="26" width="3.42578125" customWidth="1"/>
    <col min="27" max="27" width="10" customWidth="1"/>
    <col min="28" max="28" width="8.5703125" customWidth="1"/>
    <col min="29" max="30" width="3.42578125" customWidth="1"/>
    <col min="31" max="31" width="3.28515625" customWidth="1"/>
    <col min="32" max="32" width="3" customWidth="1"/>
    <col min="33" max="33" width="3.140625" customWidth="1"/>
    <col min="34" max="34" width="3.5703125" customWidth="1"/>
    <col min="35" max="36" width="2.5703125" customWidth="1"/>
    <col min="37" max="37" width="4" customWidth="1"/>
    <col min="38" max="38" width="3.85546875" customWidth="1"/>
    <col min="39" max="39" width="3" customWidth="1"/>
    <col min="40" max="40" width="3.42578125" customWidth="1"/>
    <col min="41" max="41" width="11.5703125" customWidth="1"/>
    <col min="42" max="42" width="12.28515625" bestFit="1" customWidth="1"/>
    <col min="43" max="43" width="3.42578125" customWidth="1"/>
    <col min="44" max="44" width="15.42578125" customWidth="1"/>
    <col min="45" max="45" width="8" customWidth="1"/>
    <col min="46" max="46" width="3.7109375" customWidth="1"/>
    <col min="47" max="47" width="3.42578125" customWidth="1"/>
    <col min="48" max="48" width="3.28515625" customWidth="1"/>
    <col min="49" max="49" width="3.42578125" customWidth="1"/>
    <col min="50" max="50" width="3" customWidth="1"/>
    <col min="51" max="51" width="3.140625" customWidth="1"/>
    <col min="52" max="52" width="3.5703125" customWidth="1"/>
    <col min="53" max="53" width="2.5703125" customWidth="1"/>
    <col min="54" max="54" width="3" customWidth="1"/>
    <col min="55" max="55" width="3.42578125" customWidth="1"/>
    <col min="56" max="56" width="11" bestFit="1" customWidth="1"/>
    <col min="57" max="57" width="14.140625" customWidth="1"/>
    <col min="58" max="58" width="3.7109375" customWidth="1"/>
    <col min="59" max="59" width="3.140625" customWidth="1"/>
    <col min="60" max="61" width="3.42578125" customWidth="1"/>
    <col min="62" max="62" width="3.28515625" customWidth="1"/>
    <col min="63" max="63" width="3.42578125" customWidth="1"/>
    <col min="64" max="64" width="3.5703125" customWidth="1"/>
    <col min="65" max="65" width="3.42578125" customWidth="1"/>
    <col min="66" max="67" width="2.5703125" customWidth="1"/>
    <col min="68" max="69" width="3.28515625" customWidth="1"/>
    <col min="70" max="70" width="3.85546875" customWidth="1"/>
    <col min="71" max="71" width="3" customWidth="1"/>
    <col min="72" max="72" width="3.42578125" customWidth="1"/>
    <col min="73" max="73" width="17.42578125" customWidth="1"/>
    <col min="74" max="74" width="12.140625" customWidth="1"/>
    <col min="75" max="75" width="3.42578125" customWidth="1"/>
    <col min="76" max="76" width="3.28515625" customWidth="1"/>
    <col min="77" max="77" width="3.42578125" customWidth="1"/>
    <col min="78" max="78" width="3" customWidth="1"/>
    <col min="79" max="79" width="3.140625" customWidth="1"/>
    <col min="80" max="80" width="3.5703125" customWidth="1"/>
    <col min="81" max="82" width="2.5703125" customWidth="1"/>
    <col min="83" max="83" width="4" customWidth="1"/>
    <col min="84" max="84" width="3.28515625" customWidth="1"/>
    <col min="85" max="85" width="3.42578125" customWidth="1"/>
    <col min="86" max="86" width="3" customWidth="1"/>
    <col min="87" max="87" width="3.42578125" customWidth="1"/>
    <col min="88" max="88" width="15.28515625" bestFit="1" customWidth="1"/>
    <col min="89" max="89" width="12.7109375" bestFit="1" customWidth="1"/>
    <col min="90" max="90" width="3.7109375" customWidth="1"/>
    <col min="91" max="92" width="3.42578125" customWidth="1"/>
    <col min="93" max="93" width="3.28515625" customWidth="1"/>
    <col min="94" max="94" width="3.42578125" customWidth="1"/>
    <col min="95" max="95" width="3" customWidth="1"/>
    <col min="96" max="96" width="3.140625" customWidth="1"/>
    <col min="97" max="97" width="3.5703125" customWidth="1"/>
    <col min="98" max="98" width="3.42578125" customWidth="1"/>
    <col min="99" max="100" width="2.5703125" customWidth="1"/>
    <col min="101" max="101" width="4" customWidth="1"/>
    <col min="102" max="102" width="3.28515625" customWidth="1"/>
    <col min="103" max="103" width="3.42578125" customWidth="1"/>
    <col min="104" max="104" width="3" customWidth="1"/>
    <col min="105" max="105" width="3.42578125" customWidth="1"/>
    <col min="106" max="106" width="15.85546875" bestFit="1" customWidth="1"/>
    <col min="107" max="107" width="9.42578125" bestFit="1" customWidth="1"/>
    <col min="108" max="108" width="3.7109375" customWidth="1"/>
    <col min="109" max="110" width="3.42578125" customWidth="1"/>
    <col min="111" max="111" width="3.28515625" customWidth="1"/>
    <col min="112" max="112" width="3.42578125" customWidth="1"/>
    <col min="113" max="113" width="3" customWidth="1"/>
    <col min="114" max="114" width="3.140625" customWidth="1"/>
    <col min="115" max="115" width="3.5703125" customWidth="1"/>
    <col min="116" max="117" width="2.5703125" customWidth="1"/>
    <col min="118" max="118" width="3.28515625" customWidth="1"/>
    <col min="119" max="119" width="4" customWidth="1"/>
    <col min="120" max="120" width="3.28515625" customWidth="1"/>
    <col min="121" max="121" width="3.85546875" customWidth="1"/>
    <col min="122" max="122" width="3.42578125" customWidth="1"/>
    <col min="123" max="123" width="3" customWidth="1"/>
    <col min="124" max="125" width="3.42578125" customWidth="1"/>
    <col min="126" max="126" width="12.42578125" bestFit="1" customWidth="1"/>
    <col min="128" max="128" width="12.140625" bestFit="1" customWidth="1"/>
    <col min="129" max="129" width="11.28515625" bestFit="1" customWidth="1"/>
  </cols>
  <sheetData>
    <row r="2" spans="1:6" x14ac:dyDescent="0.25">
      <c r="A2" s="8" t="s">
        <v>8223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8323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8317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8341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8339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8338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8343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8335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8332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8330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7" sqref="A57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8223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8324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8334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57" sqref="H57"/>
    </sheetView>
  </sheetViews>
  <sheetFormatPr defaultRowHeight="15" x14ac:dyDescent="0.25"/>
  <cols>
    <col min="1" max="1" width="13.5703125" customWidth="1"/>
    <col min="2" max="2" width="17.85546875" bestFit="1" customWidth="1"/>
    <col min="3" max="3" width="6.140625" customWidth="1"/>
    <col min="4" max="4" width="10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8380</v>
      </c>
      <c r="B2" t="s">
        <v>8365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54" sqref="J5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COUNTIFS(Sheet1!$F:$F,"Successful",Sheet1!$D:$D,"&lt;=999")</f>
        <v>322</v>
      </c>
      <c r="C2">
        <f>COUNTIFS(Sheet1!$F:$F,"Failed",Sheet1!$D:$D,"&lt;=999")</f>
        <v>113</v>
      </c>
      <c r="D2">
        <f>COUNTIFS(Sheet1!$F:$F,"Canceled",Sheet1!$D:$D,"&lt;=999")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COUNTIFS(Sheet1!$F:$F,"Successful",Sheet1!$D:$D,"&gt;=1000",Sheet1!D:D, "&lt;=4999")</f>
        <v>932</v>
      </c>
      <c r="C3">
        <f>COUNTIFS(Sheet1!$F:$F,"Failed",Sheet1!$D:$D,"&gt;=1000",Sheet1!$D:$D, "&lt;=4999")</f>
        <v>420</v>
      </c>
      <c r="D3">
        <f>COUNTIFS(Sheet1!$F:$F,"Canceled",Sheet1!$D:$D,"&gt;=1000",Sheet1!$D:$D, "&lt;=4999")</f>
        <v>60</v>
      </c>
      <c r="E3">
        <f t="shared" ref="E3:E13" si="0">SUM(B3,C3,D3)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8391</v>
      </c>
      <c r="B4">
        <f>COUNTIFS(Sheet1!$F:$F,"Successful",Sheet1!$D:$D,"&gt;=5000",Sheet1!D:D, "&lt;=9999")</f>
        <v>381</v>
      </c>
      <c r="C4">
        <f>COUNTIFS(Sheet1!$F:$F,"Failed",Sheet1!$D:$D,"&gt;=5000",Sheet1!$D:$D, "&lt;=9999")</f>
        <v>283</v>
      </c>
      <c r="D4">
        <f>COUNTIFS(Sheet1!$F:$F,"Canceled",Sheet1!$D:$D,"&gt;=5000",Sheet1!$D:$D, 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8392</v>
      </c>
      <c r="B5">
        <f>COUNTIFS(Sheet1!$F:$F,"Successful",Sheet1!$D:$D,"&gt;=10000",Sheet1!D:D, "&lt;=14999")</f>
        <v>168</v>
      </c>
      <c r="C5">
        <f>COUNTIFS(Sheet1!$F:$F,"Failed",Sheet1!$D:$D,"&gt;=10000",Sheet1!$D:$D, "&lt;=14999")</f>
        <v>144</v>
      </c>
      <c r="D5">
        <f>COUNTIFS(Sheet1!$F:$F,"Canceled",Sheet1!$D:$D,"&gt;=10000",Sheet1!$D:$D, 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COUNTIFS(Sheet1!$F:$F,"Successful",Sheet1!$D:$D,"&gt;=15000",Sheet1!D:D, "&lt;=19999")</f>
        <v>94</v>
      </c>
      <c r="C6">
        <f>COUNTIFS(Sheet1!$F:$F,"Failed",Sheet1!$D:$D,"&gt;=15000",Sheet1!$D:$D, "&lt;=19999")</f>
        <v>90</v>
      </c>
      <c r="D6">
        <f>COUNTIFS(Sheet1!$F:$F,"Canceled",Sheet1!$D:$D,"&gt;=15000",Sheet1!$D:$D, 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COUNTIFS(Sheet1!$F:$F,"Successful",Sheet1!$D:$D,"&gt;=20000",Sheet1!D:D, "&lt;=24999")</f>
        <v>62</v>
      </c>
      <c r="C7">
        <f>COUNTIFS(Sheet1!$F:$F,"Failed",Sheet1!$D:$D,"&gt;=20000",Sheet1!$D:$D, "&lt;=24999")</f>
        <v>72</v>
      </c>
      <c r="D7">
        <f>COUNTIFS(Sheet1!$F:$F,"Canceled",Sheet1!$D:$D,"&gt;=20000",Sheet1!$D:$D, 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COUNTIFS(Sheet1!$F:$F,"Successful",Sheet1!$D:$D,"&gt;=25000",Sheet1!D:D, "&lt;=29999")</f>
        <v>55</v>
      </c>
      <c r="C8">
        <f>COUNTIFS(Sheet1!$F:$F,"Failed",Sheet1!$D:$D,"&gt;=25000",Sheet1!$D:$D, "&lt;=29999")</f>
        <v>64</v>
      </c>
      <c r="D8">
        <f>COUNTIFS(Sheet1!$F:$F,"Canceled",Sheet1!$D:$D,"&gt;=25000",Sheet1!$D:$D, 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COUNTIFS(Sheet1!$F:$F,"Successful",Sheet1!$D:$D,"&gt;=30000",Sheet1!D:D, "&lt;=34999")</f>
        <v>32</v>
      </c>
      <c r="C9">
        <f>COUNTIFS(Sheet1!$F:$F,"Failed",Sheet1!$D:$D,"&gt;=30000",Sheet1!$D:$D, "&lt;=34999")</f>
        <v>37</v>
      </c>
      <c r="D9">
        <f>COUNTIFS(Sheet1!$F:$F,"Canceled",Sheet1!$D:$D,"&gt;=30000",Sheet1!$D:$D, 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COUNTIFS(Sheet1!$F:$F,"Successful",Sheet1!$D:$D,"&gt;=35000",Sheet1!D:D, "&lt;=39999")</f>
        <v>26</v>
      </c>
      <c r="C10">
        <f>COUNTIFS(Sheet1!$F:$F,"Failed",Sheet1!$D:$D,"&gt;=35000",Sheet1!$D:$D, "&lt;=39999")</f>
        <v>22</v>
      </c>
      <c r="D10">
        <f>COUNTIFS(Sheet1!$F:$F,"Canceled",Sheet1!$D:$D,"&gt;=35000",Sheet1!$D:$D, 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COUNTIFS(Sheet1!$F:$F,"Successful",Sheet1!$D:$D,"&gt;=40000",Sheet1!D:D, "&lt;=44999")</f>
        <v>21</v>
      </c>
      <c r="C11">
        <f>COUNTIFS(Sheet1!$F:$F,"Failed",Sheet1!$D:$D,"&gt;=40000",Sheet1!$D:$D, "&lt;=44999")</f>
        <v>16</v>
      </c>
      <c r="D11">
        <f>COUNTIFS(Sheet1!$F:$F,"Canceled",Sheet1!$D:$D,"&gt;=40000",Sheet1!$D:$D, 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COUNTIFS(Sheet1!$F:$F,"Successful",Sheet1!$D:$D,"&gt;=45000",Sheet1!D:D, "&lt;=49999")</f>
        <v>6</v>
      </c>
      <c r="C12">
        <f>COUNTIFS(Sheet1!$F:$F,"Failed",Sheet1!$D:$D,"&gt;=45000",Sheet1!$D:$D, "&lt;=49999")</f>
        <v>11</v>
      </c>
      <c r="D12">
        <f>COUNTIFS(Sheet1!$F:$F,"Canceled",Sheet1!$D:$D,"&gt;=45000",Sheet1!$D:$D, 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157" zoomScale="80" zoomScaleNormal="80" workbookViewId="0">
      <selection activeCell="T9" sqref="T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" customWidth="1"/>
    <col min="15" max="15" width="15.140625" bestFit="1" customWidth="1"/>
    <col min="16" max="16" width="17.28515625" bestFit="1" customWidth="1"/>
    <col min="17" max="17" width="13.42578125" style="7" customWidth="1"/>
    <col min="18" max="18" width="13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tr">
        <f>LEFT(N2,FIND("/",N2) - 1)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tr">
        <f t="shared" ref="Q3:Q66" si="2">LEFT(N3,FIND("/",N3) - 1)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7" t="str">
        <f t="shared" ref="Q67:Q130" si="8">LEFT(N67,FIND("/",N67) - 1)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7" t="str">
        <f t="shared" ref="Q131:Q194" si="14">LEFT(N131,FIND("/",N131) - 1)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7" t="str">
        <f t="shared" ref="Q195:Q258" si="20">LEFT(N195,FIND("/",N195) - 1)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7" t="str">
        <f t="shared" ref="Q259:Q322" si="26">LEFT(N259,FIND("/",N259) - 1)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7" t="str">
        <f t="shared" ref="Q323:Q386" si="32">LEFT(N323,FIND("/",N323) - 1)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7" t="str">
        <f t="shared" ref="Q387:Q450" si="38">LEFT(N387,FIND("/",N387) - 1)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7" t="str">
        <f t="shared" ref="Q451:Q514" si="44">LEFT(N451,FIND("/",N451) - 1)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7" t="str">
        <f t="shared" ref="Q515:Q578" si="50">LEFT(N515,FIND("/",N515) - 1)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7" t="str">
        <f t="shared" ref="Q579:Q642" si="56">LEFT(N579,FIND("/",N579) - 1)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7" t="str">
        <f t="shared" ref="Q643:Q706" si="62">LEFT(N643,FIND("/",N643) - 1)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7" t="str">
        <f t="shared" ref="Q707:Q770" si="68">LEFT(N707,FIND("/",N707) - 1)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7" t="str">
        <f t="shared" ref="Q771:Q834" si="74">LEFT(N771,FIND("/",N771) - 1)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7" t="str">
        <f t="shared" ref="Q835:Q898" si="80">LEFT(N835,FIND("/",N835) - 1)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7" t="str">
        <f t="shared" ref="Q899:Q962" si="86">LEFT(N899,FIND("/",N899) - 1)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7" t="str">
        <f t="shared" ref="Q963:Q1026" si="92">LEFT(N963,FIND("/",N963) - 1)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7" t="str">
        <f t="shared" ref="Q1027:Q1090" si="98">LEFT(N1027,FIND("/",N1027) - 1)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7" t="str">
        <f t="shared" ref="Q1091:Q1154" si="104">LEFT(N1091,FIND("/",N1091) - 1)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7" t="str">
        <f t="shared" ref="Q1155:Q1218" si="110">LEFT(N1155,FIND("/",N1155) - 1)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7" t="str">
        <f t="shared" ref="Q1219:Q1282" si="116">LEFT(N1219,FIND("/",N1219) - 1)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7" t="str">
        <f t="shared" ref="Q1283:Q1346" si="122">LEFT(N1283,FIND("/",N1283) - 1)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7" t="str">
        <f t="shared" ref="Q1347:Q1410" si="128">LEFT(N1347,FIND("/",N1347) - 1)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7" t="str">
        <f t="shared" ref="Q1411:Q1474" si="134">LEFT(N1411,FIND("/",N1411) - 1)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7" t="str">
        <f t="shared" ref="Q1475:Q1538" si="140">LEFT(N1475,FIND("/",N1475) - 1)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7" t="str">
        <f t="shared" ref="Q1539:Q1602" si="146">LEFT(N1539,FIND("/",N1539) - 1)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7" t="str">
        <f t="shared" ref="Q1603:Q1666" si="152">LEFT(N1603,FIND("/",N1603) - 1)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7" t="str">
        <f t="shared" ref="Q1667:Q1730" si="158">LEFT(N1667,FIND("/",N1667) - 1)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7" t="str">
        <f t="shared" ref="Q1731:Q1794" si="164">LEFT(N1731,FIND("/",N1731) - 1)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7" t="str">
        <f t="shared" ref="Q1795:Q1858" si="170">LEFT(N1795,FIND("/",N1795) - 1)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7" t="str">
        <f t="shared" ref="Q1859:Q1922" si="176">LEFT(N1859,FIND("/",N1859) - 1)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7" t="str">
        <f t="shared" ref="Q1923:Q1986" si="182">LEFT(N1923,FIND("/",N1923) - 1)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7" t="str">
        <f t="shared" ref="Q1987:Q2050" si="188">LEFT(N1987,FIND("/",N1987) - 1)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7" t="str">
        <f t="shared" ref="Q2051:Q2114" si="194">LEFT(N2051,FIND("/",N2051) - 1)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7" t="str">
        <f t="shared" ref="Q2115:Q2178" si="200">LEFT(N2115,FIND("/",N2115) - 1)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7" t="str">
        <f t="shared" ref="Q2179:Q2242" si="206">LEFT(N2179,FIND("/",N2179) - 1)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7" t="str">
        <f t="shared" ref="Q2243:Q2306" si="212">LEFT(N2243,FIND("/",N2243) - 1)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7" t="str">
        <f t="shared" ref="Q2307:Q2370" si="218">LEFT(N2307,FIND("/",N2307) - 1)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7" t="str">
        <f t="shared" ref="Q2371:Q2434" si="224">LEFT(N2371,FIND("/",N2371) - 1)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7" t="str">
        <f t="shared" ref="Q2435:Q2498" si="230">LEFT(N2435,FIND("/",N2435) - 1)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7" t="str">
        <f t="shared" ref="Q2499:Q2562" si="236">LEFT(N2499,FIND("/",N2499) - 1)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7" t="str">
        <f t="shared" ref="Q2563:Q2626" si="242">LEFT(N2563,FIND("/",N2563) - 1)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7" t="str">
        <f t="shared" ref="Q2627:Q2690" si="248">LEFT(N2627,FIND("/",N2627) - 1)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7" t="str">
        <f t="shared" ref="Q2691:Q2754" si="254">LEFT(N2691,FIND("/",N2691) - 1)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7" t="str">
        <f t="shared" ref="Q2755:Q2818" si="260">LEFT(N2755,FIND("/",N2755) - 1)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7" t="str">
        <f t="shared" ref="Q2819:Q2882" si="266">LEFT(N2819,FIND("/",N2819) - 1)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7" t="str">
        <f t="shared" ref="Q2883:Q2946" si="272">LEFT(N2883,FIND("/",N2883) - 1)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7" t="str">
        <f t="shared" ref="Q2947:Q3010" si="278">LEFT(N2947,FIND("/",N2947) - 1)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7" t="str">
        <f t="shared" ref="Q3011:Q3074" si="284">LEFT(N3011,FIND("/",N3011) - 1)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7" t="str">
        <f t="shared" ref="Q3075:Q3138" si="290">LEFT(N3075,FIND("/",N3075) - 1)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7" t="str">
        <f t="shared" ref="Q3139:Q3202" si="296">LEFT(N3139,FIND("/",N3139) - 1)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7" t="str">
        <f t="shared" ref="Q3203:Q3266" si="302">LEFT(N3203,FIND("/",N3203) - 1)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7" t="str">
        <f t="shared" ref="Q3267:Q3330" si="308">LEFT(N3267,FIND("/",N3267) - 1)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7" t="str">
        <f t="shared" ref="Q3331:Q3394" si="314">LEFT(N3331,FIND("/",N3331) - 1)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7" t="str">
        <f t="shared" ref="Q3395:Q3458" si="320">LEFT(N3395,FIND("/",N3395) - 1)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7" t="str">
        <f t="shared" ref="Q3459:Q3522" si="326">LEFT(N3459,FIND("/",N3459) - 1)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7" t="str">
        <f t="shared" ref="Q3523:Q3586" si="332">LEFT(N3523,FIND("/",N3523) - 1)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7" t="str">
        <f t="shared" ref="Q3587:Q3650" si="338">LEFT(N3587,FIND("/",N3587) - 1)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7" t="str">
        <f t="shared" ref="Q3651:Q3714" si="344">LEFT(N3651,FIND("/",N3651) - 1)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7" t="str">
        <f t="shared" ref="Q3715:Q3778" si="350">LEFT(N3715,FIND("/",N3715) - 1)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7" t="str">
        <f t="shared" ref="Q3779:Q3842" si="356">LEFT(N3779,FIND("/",N3779) - 1)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7" t="str">
        <f t="shared" ref="Q3843:Q3906" si="362">LEFT(N3843,FIND("/",N3843) - 1)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7" t="str">
        <f t="shared" ref="Q3907:Q3970" si="368">LEFT(N3907,FIND("/",N3907) - 1)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7" t="str">
        <f t="shared" ref="Q3971:Q4034" si="374">LEFT(N3971,FIND("/",N3971) - 1)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7" t="str">
        <f t="shared" ref="Q4035:Q4098" si="380">LEFT(N4035,FIND("/",N4035) - 1)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7" t="str">
        <f t="shared" ref="Q4099:Q4115" si="386">LEFT(N4099,FIND("/",N4099) - 1)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 P1:T1">
    <cfRule type="colorScale" priority="1">
      <colorScale>
        <cfvo type="percent" val="0"/>
        <cfvo type="percentile" val="1"/>
        <cfvo type="percent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ignoredErrors>
    <ignoredError sqref="P142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abSelected="1" workbookViewId="0">
      <selection activeCell="E2" sqref="E2"/>
    </sheetView>
  </sheetViews>
  <sheetFormatPr defaultRowHeight="15" x14ac:dyDescent="0.25"/>
  <sheetData>
    <row r="1" spans="1:5" x14ac:dyDescent="0.25">
      <c r="A1" t="s">
        <v>8401</v>
      </c>
      <c r="B1" t="s">
        <v>8402</v>
      </c>
      <c r="D1" t="s">
        <v>8403</v>
      </c>
      <c r="E1" t="s">
        <v>8402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OUTCOMES BASED ON LAUNCH DATE</vt:lpstr>
      <vt:lpstr>OUTCOMES BASED ON GOAL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</cp:lastModifiedBy>
  <dcterms:created xsi:type="dcterms:W3CDTF">2017-04-20T15:17:24Z</dcterms:created>
  <dcterms:modified xsi:type="dcterms:W3CDTF">2021-12-08T01:03:04Z</dcterms:modified>
</cp:coreProperties>
</file>