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nelson/Desktop/practiceLions/data/"/>
    </mc:Choice>
  </mc:AlternateContent>
  <xr:revisionPtr revIDLastSave="0" documentId="8_{56C3E7F9-312D-9F40-8DC6-E1B7B8DACF9E}" xr6:coauthVersionLast="47" xr6:coauthVersionMax="47" xr10:uidLastSave="{00000000-0000-0000-0000-000000000000}"/>
  <bookViews>
    <workbookView xWindow="0" yWindow="0" windowWidth="38400" windowHeight="21600" xr2:uid="{FE5CA08C-29D2-4840-9FF4-E51BBBAA1191}"/>
  </bookViews>
  <sheets>
    <sheet name="Ledger 2024-5" sheetId="2" r:id="rId1"/>
    <sheet name="budge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2" i="2"/>
  <c r="A63" i="2"/>
  <c r="A61" i="2"/>
  <c r="A62" i="2" s="1"/>
  <c r="A60" i="2"/>
  <c r="A59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4" i="2"/>
  <c r="A5" i="2" s="1"/>
  <c r="A6" i="2" s="1"/>
  <c r="A7" i="2" s="1"/>
  <c r="A8" i="2" s="1"/>
  <c r="A9" i="2" s="1"/>
  <c r="A10" i="2" s="1"/>
  <c r="A3" i="2"/>
  <c r="E3" i="2"/>
  <c r="E13" i="2"/>
</calcChain>
</file>

<file path=xl/sharedStrings.xml><?xml version="1.0" encoding="utf-8"?>
<sst xmlns="http://schemas.openxmlformats.org/spreadsheetml/2006/main" count="194" uniqueCount="102">
  <si>
    <t>ID</t>
  </si>
  <si>
    <t>Payee</t>
  </si>
  <si>
    <t>check</t>
  </si>
  <si>
    <t>amount</t>
  </si>
  <si>
    <t>budget_Line</t>
  </si>
  <si>
    <t>budget</t>
  </si>
  <si>
    <t>Date</t>
  </si>
  <si>
    <t>24/7/2</t>
  </si>
  <si>
    <t>Steve Alford</t>
  </si>
  <si>
    <t>24/7/3</t>
  </si>
  <si>
    <t>x</t>
  </si>
  <si>
    <t>dues 3*82 and happy bucks 25</t>
  </si>
  <si>
    <t>Shelly Costello</t>
  </si>
  <si>
    <t>24/7/15</t>
  </si>
  <si>
    <t>donation</t>
  </si>
  <si>
    <t>24/7/19</t>
  </si>
  <si>
    <t>dues 2*82</t>
  </si>
  <si>
    <t>dues</t>
  </si>
  <si>
    <t>donations</t>
  </si>
  <si>
    <t>24/7/30</t>
  </si>
  <si>
    <t>24/7/31</t>
  </si>
  <si>
    <t>hagland's Trophies</t>
  </si>
  <si>
    <t>interest</t>
  </si>
  <si>
    <t>24/8/2</t>
  </si>
  <si>
    <t>24/8/12</t>
  </si>
  <si>
    <t>24/8/14</t>
  </si>
  <si>
    <t>zone chair travels</t>
  </si>
  <si>
    <t>24/8/16</t>
  </si>
  <si>
    <t>24/8/19</t>
  </si>
  <si>
    <t>LCI dues</t>
  </si>
  <si>
    <t>Joe Nellis</t>
  </si>
  <si>
    <t>Chuck Robinson</t>
  </si>
  <si>
    <t>24/8/21</t>
  </si>
  <si>
    <t>Krystals</t>
  </si>
  <si>
    <t>24/8/26</t>
  </si>
  <si>
    <t>24/9/2</t>
  </si>
  <si>
    <t>24/9/18</t>
  </si>
  <si>
    <t>happy bucks</t>
  </si>
  <si>
    <t>24/9/23</t>
  </si>
  <si>
    <t>24/9/27</t>
  </si>
  <si>
    <t>24/9/30</t>
  </si>
  <si>
    <t>24/10/7</t>
  </si>
  <si>
    <t>24/10/8</t>
  </si>
  <si>
    <t>24/10/17</t>
  </si>
  <si>
    <t>24/10/30</t>
  </si>
  <si>
    <t>cvb</t>
  </si>
  <si>
    <t>y</t>
  </si>
  <si>
    <t>24/10/31</t>
  </si>
  <si>
    <t>24/11/18</t>
  </si>
  <si>
    <t>sale of building</t>
  </si>
  <si>
    <t>24/11/21</t>
  </si>
  <si>
    <t>clothing</t>
  </si>
  <si>
    <t xml:space="preserve">x </t>
  </si>
  <si>
    <t>hot dogs sales</t>
  </si>
  <si>
    <t>hagland's trophies</t>
  </si>
  <si>
    <t>24/12/1</t>
  </si>
  <si>
    <t>24/12/9</t>
  </si>
  <si>
    <t>24/12/23</t>
  </si>
  <si>
    <t>24/12/31</t>
  </si>
  <si>
    <t>25/1/9</t>
  </si>
  <si>
    <t>Chamber of commerce dues</t>
  </si>
  <si>
    <t>25/1/13</t>
  </si>
  <si>
    <t>25/1/21</t>
  </si>
  <si>
    <t>25/1/23</t>
  </si>
  <si>
    <t>staff card</t>
  </si>
  <si>
    <t>25/1/27</t>
  </si>
  <si>
    <t>MD19</t>
  </si>
  <si>
    <t>25/2/2</t>
  </si>
  <si>
    <t>25/2/7</t>
  </si>
  <si>
    <t>25/2/20</t>
  </si>
  <si>
    <t>25/3/4</t>
  </si>
  <si>
    <t>Post Office Box Rental</t>
  </si>
  <si>
    <t>25/3/20</t>
  </si>
  <si>
    <t>Anita Wilkie</t>
  </si>
  <si>
    <t>25/4/8</t>
  </si>
  <si>
    <t>25/4/18</t>
  </si>
  <si>
    <t>Sue Schmoker, flowers for Wilkies</t>
  </si>
  <si>
    <t>25/05/02</t>
  </si>
  <si>
    <t>25/5/15</t>
  </si>
  <si>
    <t>25/0605</t>
  </si>
  <si>
    <t>25/06/11</t>
  </si>
  <si>
    <t>guest dinners</t>
  </si>
  <si>
    <t>25/6/1</t>
  </si>
  <si>
    <t>Zone Chair Stipend</t>
  </si>
  <si>
    <t>Donations</t>
  </si>
  <si>
    <t>Tail Twisting/Happy Bucks</t>
  </si>
  <si>
    <t>Summer Picnic</t>
  </si>
  <si>
    <t>NonProfit Filing (WA State &amp; IRS)</t>
  </si>
  <si>
    <t>Leo Levy - backup to being paid out of LEO account</t>
  </si>
  <si>
    <t>Interest on Bank Account</t>
  </si>
  <si>
    <t>Installation of Officers</t>
  </si>
  <si>
    <t>Guest Dinners</t>
  </si>
  <si>
    <t xml:space="preserve">   MD19 Capita Dues - Expense $26.60</t>
  </si>
  <si>
    <t xml:space="preserve">   LCI Capita Dues -  Expense @ $48.00</t>
  </si>
  <si>
    <t>Dues</t>
  </si>
  <si>
    <t>District Governor Stipend</t>
  </si>
  <si>
    <t>Club Supplies</t>
  </si>
  <si>
    <t>Christmas Party</t>
  </si>
  <si>
    <t>Bulletin,Postage, Box Rental</t>
  </si>
  <si>
    <t>Line_item</t>
  </si>
  <si>
    <t xml:space="preserve">MISC.Income </t>
  </si>
  <si>
    <t>Misc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</si>
</sst>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121C-3F67-D346-9F8D-BAE6E6139A06}">
  <dimension ref="A1:G63"/>
  <sheetViews>
    <sheetView tabSelected="1" topLeftCell="A15" workbookViewId="0">
      <selection activeCell="F45" sqref="F45"/>
    </sheetView>
  </sheetViews>
  <sheetFormatPr baseColWidth="10" defaultRowHeight="16" x14ac:dyDescent="0.2"/>
  <cols>
    <col min="1" max="1" width="5.1640625" customWidth="1"/>
    <col min="2" max="2" width="10.6640625" customWidth="1"/>
    <col min="3" max="3" width="26.83203125" customWidth="1"/>
    <col min="4" max="4" width="10.83203125" style="2"/>
    <col min="5" max="5" width="11.1640625" style="4" customWidth="1"/>
    <col min="6" max="6" width="10.6640625" style="2" customWidth="1"/>
    <col min="7" max="7" width="39" customWidth="1"/>
  </cols>
  <sheetData>
    <row r="1" spans="1:7" s="2" customFormat="1" ht="17" thickBot="1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">
      <c r="A2">
        <v>1</v>
      </c>
      <c r="B2" t="s">
        <v>7</v>
      </c>
      <c r="C2" t="s">
        <v>8</v>
      </c>
      <c r="D2" s="2">
        <v>3026</v>
      </c>
      <c r="E2" s="4">
        <v>38.729999999999997</v>
      </c>
      <c r="F2" s="2">
        <v>30</v>
      </c>
      <c r="G2" t="str">
        <f>VLOOKUP(F2,budgets!$A$2:$B$19,2,FALSE)</f>
        <v>Club Supplies</v>
      </c>
    </row>
    <row r="3" spans="1:7" x14ac:dyDescent="0.2">
      <c r="A3">
        <f>A2+1</f>
        <v>2</v>
      </c>
      <c r="B3" t="s">
        <v>9</v>
      </c>
      <c r="C3" t="s">
        <v>11</v>
      </c>
      <c r="D3" s="2" t="s">
        <v>10</v>
      </c>
      <c r="E3" s="4">
        <f>84*3</f>
        <v>252</v>
      </c>
      <c r="F3" s="2">
        <v>55</v>
      </c>
      <c r="G3" t="str">
        <f>VLOOKUP(F3,budgets!$A$2:$B$19,2,FALSE)</f>
        <v>Dues</v>
      </c>
    </row>
    <row r="4" spans="1:7" x14ac:dyDescent="0.2">
      <c r="A4">
        <f t="shared" ref="A4:A63" si="0">A3+1</f>
        <v>3</v>
      </c>
      <c r="B4" t="s">
        <v>9</v>
      </c>
      <c r="C4" t="s">
        <v>37</v>
      </c>
      <c r="D4" s="2" t="s">
        <v>10</v>
      </c>
      <c r="E4" s="4">
        <v>25</v>
      </c>
      <c r="F4" s="2">
        <v>145</v>
      </c>
      <c r="G4" t="str">
        <f>VLOOKUP(F4,budgets!$A$2:$B$19,2,FALSE)</f>
        <v>Tail Twisting/Happy Bucks</v>
      </c>
    </row>
    <row r="5" spans="1:7" x14ac:dyDescent="0.2">
      <c r="A5">
        <f t="shared" si="0"/>
        <v>4</v>
      </c>
      <c r="B5" t="s">
        <v>9</v>
      </c>
      <c r="C5" t="s">
        <v>12</v>
      </c>
      <c r="D5" s="2">
        <v>3136</v>
      </c>
      <c r="E5" s="4">
        <v>50</v>
      </c>
      <c r="F5" s="2">
        <v>90</v>
      </c>
      <c r="G5" t="str">
        <f>VLOOKUP(F5,budgets!$A$2:$B$19,2,FALSE)</f>
        <v>Installation of Officers</v>
      </c>
    </row>
    <row r="6" spans="1:7" x14ac:dyDescent="0.2">
      <c r="A6">
        <f t="shared" si="0"/>
        <v>5</v>
      </c>
      <c r="B6" t="s">
        <v>13</v>
      </c>
      <c r="C6" t="s">
        <v>14</v>
      </c>
      <c r="D6" s="2" t="s">
        <v>10</v>
      </c>
      <c r="E6" s="4">
        <v>36</v>
      </c>
      <c r="F6" s="2">
        <v>155</v>
      </c>
      <c r="G6" t="str">
        <f>VLOOKUP(F6,budgets!$A$2:$B$19,2,FALSE)</f>
        <v>Donations</v>
      </c>
    </row>
    <row r="7" spans="1:7" x14ac:dyDescent="0.2">
      <c r="A7">
        <f t="shared" si="0"/>
        <v>6</v>
      </c>
      <c r="B7" t="s">
        <v>15</v>
      </c>
      <c r="C7" t="s">
        <v>16</v>
      </c>
      <c r="D7" s="2" t="s">
        <v>10</v>
      </c>
      <c r="E7" s="4">
        <v>164</v>
      </c>
      <c r="F7" s="2">
        <v>55</v>
      </c>
      <c r="G7" t="str">
        <f>VLOOKUP(F7,budgets!$A$2:$B$19,2,FALSE)</f>
        <v>Dues</v>
      </c>
    </row>
    <row r="8" spans="1:7" x14ac:dyDescent="0.2">
      <c r="A8">
        <f t="shared" si="0"/>
        <v>7</v>
      </c>
      <c r="B8" t="s">
        <v>15</v>
      </c>
      <c r="C8" t="s">
        <v>18</v>
      </c>
      <c r="D8" s="2" t="s">
        <v>10</v>
      </c>
      <c r="E8" s="4">
        <v>9</v>
      </c>
      <c r="F8" s="2">
        <v>145</v>
      </c>
      <c r="G8" t="str">
        <f>VLOOKUP(F8,budgets!$A$2:$B$19,2,FALSE)</f>
        <v>Tail Twisting/Happy Bucks</v>
      </c>
    </row>
    <row r="9" spans="1:7" x14ac:dyDescent="0.2">
      <c r="A9">
        <f t="shared" si="0"/>
        <v>8</v>
      </c>
      <c r="B9" t="s">
        <v>15</v>
      </c>
      <c r="C9" t="s">
        <v>17</v>
      </c>
      <c r="D9" s="2" t="s">
        <v>10</v>
      </c>
      <c r="E9" s="4">
        <v>574</v>
      </c>
      <c r="F9" s="2">
        <v>55</v>
      </c>
      <c r="G9" t="str">
        <f>VLOOKUP(F9,budgets!$A$2:$B$19,2,FALSE)</f>
        <v>Dues</v>
      </c>
    </row>
    <row r="10" spans="1:7" x14ac:dyDescent="0.2">
      <c r="A10">
        <f t="shared" si="0"/>
        <v>9</v>
      </c>
      <c r="B10" t="s">
        <v>19</v>
      </c>
      <c r="C10" t="s">
        <v>18</v>
      </c>
      <c r="D10" s="2" t="s">
        <v>10</v>
      </c>
      <c r="E10" s="4">
        <v>240</v>
      </c>
      <c r="F10" s="2">
        <v>155</v>
      </c>
      <c r="G10" t="str">
        <f>VLOOKUP(F10,budgets!$A$2:$B$19,2,FALSE)</f>
        <v>Donations</v>
      </c>
    </row>
    <row r="11" spans="1:7" x14ac:dyDescent="0.2">
      <c r="A11">
        <f t="shared" si="0"/>
        <v>10</v>
      </c>
      <c r="B11" t="s">
        <v>20</v>
      </c>
      <c r="C11" t="s">
        <v>21</v>
      </c>
      <c r="D11" s="2">
        <v>3138</v>
      </c>
      <c r="E11" s="4">
        <v>19.04</v>
      </c>
      <c r="F11" s="2">
        <v>110</v>
      </c>
      <c r="G11" t="str">
        <f>VLOOKUP(F11,budgets!$A$2:$B$19,2,FALSE)</f>
        <v>Misc Expenses</v>
      </c>
    </row>
    <row r="12" spans="1:7" x14ac:dyDescent="0.2">
      <c r="A12">
        <f t="shared" si="0"/>
        <v>11</v>
      </c>
      <c r="B12" t="s">
        <v>20</v>
      </c>
      <c r="C12" t="s">
        <v>22</v>
      </c>
      <c r="D12" s="2" t="s">
        <v>10</v>
      </c>
      <c r="E12" s="4">
        <v>7.0000000000000007E-2</v>
      </c>
      <c r="F12" s="2">
        <v>105</v>
      </c>
      <c r="G12" t="str">
        <f>VLOOKUP(F12,budgets!$A$2:$B$19,2,FALSE)</f>
        <v>Interest on Bank Account</v>
      </c>
    </row>
    <row r="13" spans="1:7" x14ac:dyDescent="0.2">
      <c r="A13">
        <f t="shared" si="0"/>
        <v>12</v>
      </c>
      <c r="B13" t="s">
        <v>23</v>
      </c>
      <c r="C13" t="s">
        <v>17</v>
      </c>
      <c r="D13" s="2" t="s">
        <v>10</v>
      </c>
      <c r="E13" s="4">
        <f>2*83</f>
        <v>166</v>
      </c>
      <c r="F13" s="2">
        <v>55</v>
      </c>
      <c r="G13" t="str">
        <f>VLOOKUP(F13,budgets!$A$2:$B$19,2,FALSE)</f>
        <v>Dues</v>
      </c>
    </row>
    <row r="14" spans="1:7" x14ac:dyDescent="0.2">
      <c r="A14">
        <f t="shared" si="0"/>
        <v>13</v>
      </c>
      <c r="B14" t="s">
        <v>23</v>
      </c>
      <c r="C14" t="s">
        <v>18</v>
      </c>
      <c r="D14" s="2" t="s">
        <v>10</v>
      </c>
      <c r="E14" s="4">
        <v>44</v>
      </c>
      <c r="F14" s="2">
        <v>155</v>
      </c>
      <c r="G14" t="str">
        <f>VLOOKUP(F14,budgets!$A$2:$B$19,2,FALSE)</f>
        <v>Donations</v>
      </c>
    </row>
    <row r="15" spans="1:7" x14ac:dyDescent="0.2">
      <c r="A15">
        <f t="shared" si="0"/>
        <v>14</v>
      </c>
      <c r="B15" t="s">
        <v>24</v>
      </c>
      <c r="C15" t="s">
        <v>18</v>
      </c>
      <c r="D15" s="2" t="s">
        <v>10</v>
      </c>
      <c r="E15" s="4">
        <v>40</v>
      </c>
      <c r="F15" s="2">
        <v>155</v>
      </c>
      <c r="G15" t="str">
        <f>VLOOKUP(F15,budgets!$A$2:$B$19,2,FALSE)</f>
        <v>Donations</v>
      </c>
    </row>
    <row r="16" spans="1:7" x14ac:dyDescent="0.2">
      <c r="A16">
        <f t="shared" si="0"/>
        <v>15</v>
      </c>
      <c r="B16" t="s">
        <v>25</v>
      </c>
      <c r="C16" t="s">
        <v>26</v>
      </c>
      <c r="D16" s="2">
        <v>3139</v>
      </c>
      <c r="E16" s="4">
        <v>50</v>
      </c>
      <c r="F16" s="2">
        <v>160</v>
      </c>
      <c r="G16" t="str">
        <f>VLOOKUP(F16,budgets!$A$2:$B$19,2,FALSE)</f>
        <v>Zone Chair Stipend</v>
      </c>
    </row>
    <row r="17" spans="1:7" x14ac:dyDescent="0.2">
      <c r="A17">
        <f t="shared" si="0"/>
        <v>16</v>
      </c>
      <c r="B17" t="s">
        <v>27</v>
      </c>
      <c r="C17" t="s">
        <v>18</v>
      </c>
      <c r="D17" s="2" t="s">
        <v>10</v>
      </c>
      <c r="E17" s="4">
        <v>111</v>
      </c>
      <c r="F17" s="2">
        <v>155</v>
      </c>
      <c r="G17" t="str">
        <f>VLOOKUP(F17,budgets!$A$2:$B$19,2,FALSE)</f>
        <v>Donations</v>
      </c>
    </row>
    <row r="18" spans="1:7" x14ac:dyDescent="0.2">
      <c r="A18">
        <f t="shared" si="0"/>
        <v>17</v>
      </c>
      <c r="B18" t="s">
        <v>28</v>
      </c>
      <c r="C18" t="s">
        <v>29</v>
      </c>
      <c r="D18" s="2">
        <v>3140</v>
      </c>
      <c r="E18" s="4">
        <v>722.84</v>
      </c>
      <c r="F18" s="2">
        <v>60</v>
      </c>
      <c r="G18" t="str">
        <f>VLOOKUP(F18,budgets!$A$2:$B$19,2,FALSE)</f>
        <v xml:space="preserve">   LCI Capita Dues -  Expense @ $48.00</v>
      </c>
    </row>
    <row r="19" spans="1:7" x14ac:dyDescent="0.2">
      <c r="A19">
        <f t="shared" si="0"/>
        <v>18</v>
      </c>
      <c r="B19" t="s">
        <v>28</v>
      </c>
      <c r="C19" t="s">
        <v>30</v>
      </c>
      <c r="D19" s="2">
        <v>3143</v>
      </c>
      <c r="E19" s="4">
        <v>56.5</v>
      </c>
      <c r="F19" s="2">
        <v>80</v>
      </c>
      <c r="G19" t="str">
        <f>VLOOKUP(F19,budgets!$A$2:$B$19,2,FALSE)</f>
        <v>Guest Dinners</v>
      </c>
    </row>
    <row r="20" spans="1:7" x14ac:dyDescent="0.2">
      <c r="A20">
        <f t="shared" si="0"/>
        <v>19</v>
      </c>
      <c r="B20" t="s">
        <v>32</v>
      </c>
      <c r="C20" t="s">
        <v>31</v>
      </c>
      <c r="D20" s="2">
        <v>3141</v>
      </c>
      <c r="E20" s="4">
        <v>200</v>
      </c>
      <c r="F20" s="2">
        <v>40</v>
      </c>
      <c r="G20" t="str">
        <f>VLOOKUP(F20,budgets!$A$2:$B$19,2,FALSE)</f>
        <v>District Governor Stipend</v>
      </c>
    </row>
    <row r="21" spans="1:7" x14ac:dyDescent="0.2">
      <c r="A21">
        <f t="shared" si="0"/>
        <v>20</v>
      </c>
      <c r="B21" t="s">
        <v>32</v>
      </c>
      <c r="C21" t="s">
        <v>33</v>
      </c>
      <c r="D21" s="2">
        <v>3142</v>
      </c>
      <c r="E21" s="4">
        <v>52</v>
      </c>
      <c r="F21" s="2">
        <v>80</v>
      </c>
      <c r="G21" t="str">
        <f>VLOOKUP(F21,budgets!$A$2:$B$19,2,FALSE)</f>
        <v>Guest Dinners</v>
      </c>
    </row>
    <row r="22" spans="1:7" x14ac:dyDescent="0.2">
      <c r="A22">
        <f t="shared" si="0"/>
        <v>21</v>
      </c>
      <c r="B22" t="s">
        <v>34</v>
      </c>
      <c r="C22" t="s">
        <v>17</v>
      </c>
      <c r="D22" s="2" t="s">
        <v>10</v>
      </c>
      <c r="E22" s="4">
        <v>164</v>
      </c>
      <c r="F22" s="2">
        <v>55</v>
      </c>
      <c r="G22" t="str">
        <f>VLOOKUP(F22,budgets!$A$2:$B$19,2,FALSE)</f>
        <v>Dues</v>
      </c>
    </row>
    <row r="23" spans="1:7" x14ac:dyDescent="0.2">
      <c r="A23">
        <f t="shared" si="0"/>
        <v>22</v>
      </c>
      <c r="B23" t="s">
        <v>35</v>
      </c>
      <c r="C23" t="s">
        <v>22</v>
      </c>
      <c r="D23" s="2" t="s">
        <v>10</v>
      </c>
      <c r="E23" s="4">
        <v>0.08</v>
      </c>
      <c r="F23" s="2">
        <v>105</v>
      </c>
      <c r="G23" t="str">
        <f>VLOOKUP(F23,budgets!$A$2:$B$19,2,FALSE)</f>
        <v>Interest on Bank Account</v>
      </c>
    </row>
    <row r="24" spans="1:7" x14ac:dyDescent="0.2">
      <c r="A24">
        <f t="shared" si="0"/>
        <v>23</v>
      </c>
      <c r="B24" t="s">
        <v>36</v>
      </c>
      <c r="C24" t="s">
        <v>37</v>
      </c>
      <c r="D24" s="2" t="s">
        <v>10</v>
      </c>
      <c r="E24" s="4">
        <v>6</v>
      </c>
      <c r="F24" s="2">
        <v>145</v>
      </c>
      <c r="G24" t="str">
        <f>VLOOKUP(F24,budgets!$A$2:$B$19,2,FALSE)</f>
        <v>Tail Twisting/Happy Bucks</v>
      </c>
    </row>
    <row r="25" spans="1:7" x14ac:dyDescent="0.2">
      <c r="A25">
        <f t="shared" si="0"/>
        <v>24</v>
      </c>
      <c r="B25" t="s">
        <v>38</v>
      </c>
      <c r="C25" t="s">
        <v>37</v>
      </c>
      <c r="D25" s="2" t="s">
        <v>10</v>
      </c>
      <c r="E25" s="4">
        <v>21</v>
      </c>
      <c r="F25" s="2">
        <v>145</v>
      </c>
      <c r="G25" t="str">
        <f>VLOOKUP(F25,budgets!$A$2:$B$19,2,FALSE)</f>
        <v>Tail Twisting/Happy Bucks</v>
      </c>
    </row>
    <row r="26" spans="1:7" x14ac:dyDescent="0.2">
      <c r="A26">
        <f t="shared" si="0"/>
        <v>25</v>
      </c>
      <c r="B26" t="s">
        <v>39</v>
      </c>
      <c r="C26" t="s">
        <v>29</v>
      </c>
      <c r="D26" s="2">
        <v>3144</v>
      </c>
      <c r="E26" s="4">
        <v>55</v>
      </c>
      <c r="F26" s="2">
        <v>60</v>
      </c>
      <c r="G26" t="str">
        <f>VLOOKUP(F26,budgets!$A$2:$B$19,2,FALSE)</f>
        <v xml:space="preserve">   LCI Capita Dues -  Expense @ $48.00</v>
      </c>
    </row>
    <row r="27" spans="1:7" x14ac:dyDescent="0.2">
      <c r="A27">
        <f t="shared" si="0"/>
        <v>26</v>
      </c>
      <c r="B27" t="s">
        <v>40</v>
      </c>
      <c r="C27" t="s">
        <v>22</v>
      </c>
      <c r="D27" s="2" t="s">
        <v>10</v>
      </c>
      <c r="E27" s="4">
        <v>0.06</v>
      </c>
      <c r="F27" s="2">
        <v>105</v>
      </c>
      <c r="G27" t="str">
        <f>VLOOKUP(F27,budgets!$A$2:$B$19,2,FALSE)</f>
        <v>Interest on Bank Account</v>
      </c>
    </row>
    <row r="28" spans="1:7" x14ac:dyDescent="0.2">
      <c r="A28">
        <f t="shared" si="0"/>
        <v>27</v>
      </c>
      <c r="B28" t="s">
        <v>41</v>
      </c>
      <c r="C28" t="s">
        <v>37</v>
      </c>
      <c r="D28" s="2" t="s">
        <v>10</v>
      </c>
      <c r="E28" s="4">
        <v>16</v>
      </c>
      <c r="F28" s="2">
        <v>145</v>
      </c>
      <c r="G28" t="str">
        <f>VLOOKUP(F28,budgets!$A$2:$B$19,2,FALSE)</f>
        <v>Tail Twisting/Happy Bucks</v>
      </c>
    </row>
    <row r="29" spans="1:7" x14ac:dyDescent="0.2">
      <c r="A29">
        <f t="shared" si="0"/>
        <v>28</v>
      </c>
      <c r="B29" t="s">
        <v>42</v>
      </c>
      <c r="C29" t="s">
        <v>21</v>
      </c>
      <c r="D29" s="2">
        <v>3145</v>
      </c>
      <c r="E29" s="4">
        <v>28.56</v>
      </c>
      <c r="F29" s="2">
        <v>110</v>
      </c>
      <c r="G29" t="str">
        <f>VLOOKUP(F29,budgets!$A$2:$B$19,2,FALSE)</f>
        <v>Misc Expenses</v>
      </c>
    </row>
    <row r="30" spans="1:7" x14ac:dyDescent="0.2">
      <c r="A30">
        <f t="shared" si="0"/>
        <v>29</v>
      </c>
      <c r="B30" t="s">
        <v>43</v>
      </c>
      <c r="C30" t="s">
        <v>37</v>
      </c>
      <c r="D30" s="2" t="s">
        <v>10</v>
      </c>
      <c r="E30" s="4">
        <v>35</v>
      </c>
      <c r="F30" s="2">
        <v>145</v>
      </c>
      <c r="G30" t="str">
        <f>VLOOKUP(F30,budgets!$A$2:$B$19,2,FALSE)</f>
        <v>Tail Twisting/Happy Bucks</v>
      </c>
    </row>
    <row r="31" spans="1:7" x14ac:dyDescent="0.2">
      <c r="A31">
        <f t="shared" si="0"/>
        <v>30</v>
      </c>
      <c r="B31" t="s">
        <v>44</v>
      </c>
      <c r="C31" t="s">
        <v>45</v>
      </c>
      <c r="D31" s="2" t="s">
        <v>46</v>
      </c>
      <c r="E31" s="4">
        <v>177.79</v>
      </c>
      <c r="F31" s="2">
        <v>30</v>
      </c>
      <c r="G31" t="str">
        <f>VLOOKUP(F31,budgets!$A$2:$B$19,2,FALSE)</f>
        <v>Club Supplies</v>
      </c>
    </row>
    <row r="32" spans="1:7" x14ac:dyDescent="0.2">
      <c r="A32">
        <f t="shared" si="0"/>
        <v>31</v>
      </c>
      <c r="B32" t="s">
        <v>47</v>
      </c>
      <c r="C32" t="s">
        <v>22</v>
      </c>
      <c r="D32" s="2" t="s">
        <v>10</v>
      </c>
      <c r="E32" s="4">
        <v>7.0000000000000007E-2</v>
      </c>
      <c r="F32" s="2">
        <v>105</v>
      </c>
      <c r="G32" t="str">
        <f>VLOOKUP(F32,budgets!$A$2:$B$19,2,FALSE)</f>
        <v>Interest on Bank Account</v>
      </c>
    </row>
    <row r="33" spans="1:7" x14ac:dyDescent="0.2">
      <c r="A33">
        <f t="shared" si="0"/>
        <v>32</v>
      </c>
      <c r="B33" t="s">
        <v>48</v>
      </c>
      <c r="C33" t="s">
        <v>49</v>
      </c>
      <c r="D33" s="2" t="s">
        <v>10</v>
      </c>
      <c r="E33" s="4">
        <v>2500</v>
      </c>
      <c r="F33" s="2">
        <v>115</v>
      </c>
      <c r="G33" t="str">
        <f>VLOOKUP(F33,budgets!$A$2:$B$19,2,FALSE)</f>
        <v xml:space="preserve">MISC.Income </v>
      </c>
    </row>
    <row r="34" spans="1:7" x14ac:dyDescent="0.2">
      <c r="A34">
        <f t="shared" si="0"/>
        <v>33</v>
      </c>
      <c r="B34" t="s">
        <v>48</v>
      </c>
      <c r="C34" t="s">
        <v>18</v>
      </c>
      <c r="D34" s="2" t="s">
        <v>10</v>
      </c>
      <c r="E34" s="4">
        <v>81</v>
      </c>
      <c r="F34" s="2">
        <v>155</v>
      </c>
      <c r="G34" t="str">
        <f>VLOOKUP(F34,budgets!$A$2:$B$19,2,FALSE)</f>
        <v>Donations</v>
      </c>
    </row>
    <row r="35" spans="1:7" x14ac:dyDescent="0.2">
      <c r="A35">
        <f t="shared" si="0"/>
        <v>34</v>
      </c>
      <c r="B35" t="s">
        <v>50</v>
      </c>
      <c r="C35" t="s">
        <v>51</v>
      </c>
      <c r="D35" s="2" t="s">
        <v>52</v>
      </c>
      <c r="E35" s="4">
        <v>25</v>
      </c>
      <c r="F35" s="2">
        <v>115</v>
      </c>
      <c r="G35" t="str">
        <f>VLOOKUP(F35,budgets!$A$2:$B$19,2,FALSE)</f>
        <v xml:space="preserve">MISC.Income </v>
      </c>
    </row>
    <row r="36" spans="1:7" x14ac:dyDescent="0.2">
      <c r="A36">
        <f t="shared" si="0"/>
        <v>35</v>
      </c>
      <c r="B36" t="s">
        <v>50</v>
      </c>
      <c r="C36" t="s">
        <v>37</v>
      </c>
      <c r="D36" s="2" t="s">
        <v>10</v>
      </c>
      <c r="E36" s="4">
        <v>16</v>
      </c>
      <c r="F36" s="2">
        <v>145</v>
      </c>
      <c r="G36" t="str">
        <f>VLOOKUP(F36,budgets!$A$2:$B$19,2,FALSE)</f>
        <v>Tail Twisting/Happy Bucks</v>
      </c>
    </row>
    <row r="37" spans="1:7" x14ac:dyDescent="0.2">
      <c r="A37">
        <f t="shared" si="0"/>
        <v>36</v>
      </c>
      <c r="B37" t="s">
        <v>50</v>
      </c>
      <c r="C37" t="s">
        <v>53</v>
      </c>
      <c r="D37" s="2" t="s">
        <v>10</v>
      </c>
      <c r="E37" s="4">
        <v>150</v>
      </c>
      <c r="F37" s="2">
        <v>110</v>
      </c>
      <c r="G37" t="str">
        <f>VLOOKUP(F37,budgets!$A$2:$B$19,2,FALSE)</f>
        <v>Misc Expenses</v>
      </c>
    </row>
    <row r="38" spans="1:7" x14ac:dyDescent="0.2">
      <c r="A38">
        <f t="shared" si="0"/>
        <v>37</v>
      </c>
      <c r="B38" t="s">
        <v>50</v>
      </c>
      <c r="C38" t="s">
        <v>54</v>
      </c>
      <c r="D38" s="2">
        <v>3147</v>
      </c>
      <c r="E38" s="4">
        <v>9.52</v>
      </c>
      <c r="F38" s="2">
        <v>110</v>
      </c>
      <c r="G38" t="str">
        <f>VLOOKUP(F38,budgets!$A$2:$B$19,2,FALSE)</f>
        <v>Misc Expenses</v>
      </c>
    </row>
    <row r="39" spans="1:7" x14ac:dyDescent="0.2">
      <c r="A39">
        <f t="shared" si="0"/>
        <v>38</v>
      </c>
      <c r="B39" t="s">
        <v>55</v>
      </c>
      <c r="C39" t="s">
        <v>22</v>
      </c>
      <c r="D39" s="2" t="s">
        <v>10</v>
      </c>
      <c r="E39" s="4">
        <v>7.0000000000000007E-2</v>
      </c>
      <c r="F39" s="2">
        <v>105</v>
      </c>
      <c r="G39" t="str">
        <f>VLOOKUP(F39,budgets!$A$2:$B$19,2,FALSE)</f>
        <v>Interest on Bank Account</v>
      </c>
    </row>
    <row r="40" spans="1:7" x14ac:dyDescent="0.2">
      <c r="A40">
        <f t="shared" si="0"/>
        <v>39</v>
      </c>
      <c r="B40" t="s">
        <v>56</v>
      </c>
      <c r="C40" t="s">
        <v>37</v>
      </c>
      <c r="D40" s="2" t="s">
        <v>10</v>
      </c>
      <c r="E40" s="4">
        <v>23</v>
      </c>
      <c r="F40" s="2">
        <v>145</v>
      </c>
      <c r="G40" t="str">
        <f>VLOOKUP(F40,budgets!$A$2:$B$19,2,FALSE)</f>
        <v>Tail Twisting/Happy Bucks</v>
      </c>
    </row>
    <row r="41" spans="1:7" x14ac:dyDescent="0.2">
      <c r="A41">
        <f t="shared" si="0"/>
        <v>40</v>
      </c>
      <c r="B41" t="s">
        <v>57</v>
      </c>
      <c r="C41" t="s">
        <v>37</v>
      </c>
      <c r="D41" s="2" t="s">
        <v>10</v>
      </c>
      <c r="E41" s="4">
        <v>16</v>
      </c>
      <c r="F41" s="2">
        <v>145</v>
      </c>
      <c r="G41" t="str">
        <f>VLOOKUP(F41,budgets!$A$2:$B$19,2,FALSE)</f>
        <v>Tail Twisting/Happy Bucks</v>
      </c>
    </row>
    <row r="42" spans="1:7" x14ac:dyDescent="0.2">
      <c r="A42">
        <f t="shared" si="0"/>
        <v>41</v>
      </c>
      <c r="B42" t="s">
        <v>58</v>
      </c>
      <c r="C42" t="s">
        <v>22</v>
      </c>
      <c r="D42" s="2" t="s">
        <v>10</v>
      </c>
      <c r="E42" s="4">
        <v>0.09</v>
      </c>
      <c r="F42" s="2">
        <v>105</v>
      </c>
      <c r="G42" t="str">
        <f>VLOOKUP(F42,budgets!$A$2:$B$19,2,FALSE)</f>
        <v>Interest on Bank Account</v>
      </c>
    </row>
    <row r="43" spans="1:7" x14ac:dyDescent="0.2">
      <c r="A43">
        <f t="shared" si="0"/>
        <v>42</v>
      </c>
      <c r="B43" t="s">
        <v>59</v>
      </c>
      <c r="C43" t="s">
        <v>37</v>
      </c>
      <c r="D43" s="2" t="s">
        <v>10</v>
      </c>
      <c r="E43" s="4">
        <v>12.5</v>
      </c>
      <c r="F43" s="2">
        <v>145</v>
      </c>
      <c r="G43" t="str">
        <f>VLOOKUP(F43,budgets!$A$2:$B$19,2,FALSE)</f>
        <v>Tail Twisting/Happy Bucks</v>
      </c>
    </row>
    <row r="44" spans="1:7" x14ac:dyDescent="0.2">
      <c r="A44">
        <f t="shared" si="0"/>
        <v>43</v>
      </c>
      <c r="B44" t="s">
        <v>59</v>
      </c>
      <c r="C44" t="s">
        <v>18</v>
      </c>
      <c r="D44" s="2" t="s">
        <v>10</v>
      </c>
      <c r="E44" s="4">
        <v>50</v>
      </c>
      <c r="F44" s="2">
        <v>155</v>
      </c>
      <c r="G44" t="str">
        <f>VLOOKUP(F44,budgets!$A$2:$B$19,2,FALSE)</f>
        <v>Donations</v>
      </c>
    </row>
    <row r="45" spans="1:7" x14ac:dyDescent="0.2">
      <c r="A45">
        <f t="shared" si="0"/>
        <v>44</v>
      </c>
      <c r="B45" t="s">
        <v>61</v>
      </c>
      <c r="C45" t="s">
        <v>60</v>
      </c>
      <c r="D45" s="2">
        <v>3027</v>
      </c>
      <c r="E45" s="4">
        <v>130</v>
      </c>
      <c r="F45" s="2">
        <v>110</v>
      </c>
      <c r="G45" t="str">
        <f>VLOOKUP(F45,budgets!$A$2:$B$19,2,FALSE)</f>
        <v>Misc Expenses</v>
      </c>
    </row>
    <row r="46" spans="1:7" x14ac:dyDescent="0.2">
      <c r="A46">
        <f t="shared" si="0"/>
        <v>45</v>
      </c>
      <c r="B46" t="s">
        <v>62</v>
      </c>
      <c r="C46" t="s">
        <v>37</v>
      </c>
      <c r="D46" s="2" t="s">
        <v>10</v>
      </c>
      <c r="E46" s="4">
        <v>20</v>
      </c>
      <c r="F46" s="2">
        <v>145</v>
      </c>
      <c r="G46" t="str">
        <f>VLOOKUP(F46,budgets!$A$2:$B$19,2,FALSE)</f>
        <v>Tail Twisting/Happy Bucks</v>
      </c>
    </row>
    <row r="47" spans="1:7" x14ac:dyDescent="0.2">
      <c r="A47">
        <f t="shared" si="0"/>
        <v>46</v>
      </c>
      <c r="B47" t="s">
        <v>63</v>
      </c>
      <c r="C47" t="s">
        <v>64</v>
      </c>
      <c r="D47" s="2">
        <v>3030</v>
      </c>
      <c r="E47" s="4">
        <v>19.010000000000002</v>
      </c>
      <c r="F47" s="2">
        <v>80</v>
      </c>
      <c r="G47" t="str">
        <f>VLOOKUP(F47,budgets!$A$2:$B$19,2,FALSE)</f>
        <v>Guest Dinners</v>
      </c>
    </row>
    <row r="48" spans="1:7" x14ac:dyDescent="0.2">
      <c r="A48">
        <f t="shared" si="0"/>
        <v>47</v>
      </c>
      <c r="B48" t="s">
        <v>65</v>
      </c>
      <c r="C48" t="s">
        <v>66</v>
      </c>
      <c r="D48" s="2">
        <v>3148</v>
      </c>
      <c r="E48" s="4">
        <v>1265.51</v>
      </c>
      <c r="F48" s="2">
        <v>70</v>
      </c>
      <c r="G48" t="str">
        <f>VLOOKUP(F48,budgets!$A$2:$B$19,2,FALSE)</f>
        <v xml:space="preserve">   MD19 Capita Dues - Expense $26.60</v>
      </c>
    </row>
    <row r="49" spans="1:7" x14ac:dyDescent="0.2">
      <c r="A49">
        <f t="shared" si="0"/>
        <v>48</v>
      </c>
      <c r="B49" t="s">
        <v>67</v>
      </c>
      <c r="C49" t="s">
        <v>22</v>
      </c>
      <c r="D49" s="2" t="s">
        <v>10</v>
      </c>
      <c r="E49" s="4">
        <v>0.09</v>
      </c>
      <c r="F49" s="2">
        <v>105</v>
      </c>
      <c r="G49" t="str">
        <f>VLOOKUP(F49,budgets!$A$2:$B$19,2,FALSE)</f>
        <v>Interest on Bank Account</v>
      </c>
    </row>
    <row r="50" spans="1:7" x14ac:dyDescent="0.2">
      <c r="A50">
        <f t="shared" si="0"/>
        <v>49</v>
      </c>
      <c r="B50" t="s">
        <v>68</v>
      </c>
      <c r="C50" t="s">
        <v>37</v>
      </c>
      <c r="D50" s="2" t="s">
        <v>10</v>
      </c>
      <c r="E50" s="4">
        <v>18</v>
      </c>
      <c r="F50" s="2">
        <v>145</v>
      </c>
      <c r="G50" t="str">
        <f>VLOOKUP(F50,budgets!$A$2:$B$19,2,FALSE)</f>
        <v>Tail Twisting/Happy Bucks</v>
      </c>
    </row>
    <row r="51" spans="1:7" x14ac:dyDescent="0.2">
      <c r="A51">
        <f t="shared" si="0"/>
        <v>50</v>
      </c>
      <c r="B51" t="s">
        <v>68</v>
      </c>
      <c r="C51" t="s">
        <v>29</v>
      </c>
      <c r="D51" s="2">
        <v>3149</v>
      </c>
      <c r="E51" s="4">
        <v>684</v>
      </c>
      <c r="F51" s="2">
        <v>60</v>
      </c>
      <c r="G51" t="str">
        <f>VLOOKUP(F51,budgets!$A$2:$B$19,2,FALSE)</f>
        <v xml:space="preserve">   LCI Capita Dues -  Expense @ $48.00</v>
      </c>
    </row>
    <row r="52" spans="1:7" x14ac:dyDescent="0.2">
      <c r="A52">
        <f t="shared" si="0"/>
        <v>51</v>
      </c>
      <c r="B52" t="s">
        <v>69</v>
      </c>
      <c r="C52" t="s">
        <v>37</v>
      </c>
      <c r="D52" s="2" t="s">
        <v>10</v>
      </c>
      <c r="E52" s="4">
        <v>13</v>
      </c>
      <c r="F52" s="2">
        <v>145</v>
      </c>
      <c r="G52" t="str">
        <f>VLOOKUP(F52,budgets!$A$2:$B$19,2,FALSE)</f>
        <v>Tail Twisting/Happy Bucks</v>
      </c>
    </row>
    <row r="53" spans="1:7" x14ac:dyDescent="0.2">
      <c r="A53">
        <f t="shared" si="0"/>
        <v>52</v>
      </c>
      <c r="B53" t="s">
        <v>70</v>
      </c>
      <c r="C53" t="s">
        <v>71</v>
      </c>
      <c r="D53" s="2">
        <v>3029</v>
      </c>
      <c r="E53" s="4">
        <v>210</v>
      </c>
      <c r="F53" s="2">
        <v>10</v>
      </c>
      <c r="G53" t="str">
        <f>VLOOKUP(F53,budgets!$A$2:$B$19,2,FALSE)</f>
        <v>Bulletin,Postage, Box Rental</v>
      </c>
    </row>
    <row r="54" spans="1:7" x14ac:dyDescent="0.2">
      <c r="A54">
        <f t="shared" si="0"/>
        <v>53</v>
      </c>
      <c r="B54" t="s">
        <v>72</v>
      </c>
      <c r="C54" t="s">
        <v>76</v>
      </c>
      <c r="D54" s="2">
        <v>3031</v>
      </c>
      <c r="E54" s="4">
        <v>29.31</v>
      </c>
      <c r="F54" s="2">
        <v>110</v>
      </c>
      <c r="G54" t="str">
        <f>VLOOKUP(F54,budgets!$A$2:$B$19,2,FALSE)</f>
        <v>Misc Expenses</v>
      </c>
    </row>
    <row r="55" spans="1:7" x14ac:dyDescent="0.2">
      <c r="A55">
        <f t="shared" si="0"/>
        <v>54</v>
      </c>
      <c r="B55" t="s">
        <v>72</v>
      </c>
      <c r="C55" t="s">
        <v>37</v>
      </c>
      <c r="D55" s="2" t="s">
        <v>10</v>
      </c>
      <c r="E55" s="4">
        <v>9</v>
      </c>
      <c r="F55" s="2">
        <v>145</v>
      </c>
      <c r="G55" t="str">
        <f>VLOOKUP(F55,budgets!$A$2:$B$19,2,FALSE)</f>
        <v>Tail Twisting/Happy Bucks</v>
      </c>
    </row>
    <row r="56" spans="1:7" x14ac:dyDescent="0.2">
      <c r="A56">
        <f t="shared" si="0"/>
        <v>55</v>
      </c>
      <c r="B56" t="s">
        <v>72</v>
      </c>
      <c r="C56" t="s">
        <v>73</v>
      </c>
      <c r="D56" s="2">
        <v>3032</v>
      </c>
      <c r="E56" s="4">
        <v>130</v>
      </c>
      <c r="F56" s="2">
        <v>110</v>
      </c>
      <c r="G56" t="str">
        <f>VLOOKUP(F56,budgets!$A$2:$B$19,2,FALSE)</f>
        <v>Misc Expenses</v>
      </c>
    </row>
    <row r="57" spans="1:7" x14ac:dyDescent="0.2">
      <c r="A57">
        <f t="shared" si="0"/>
        <v>56</v>
      </c>
      <c r="B57" t="s">
        <v>74</v>
      </c>
      <c r="C57" t="s">
        <v>37</v>
      </c>
      <c r="D57" s="2" t="s">
        <v>10</v>
      </c>
      <c r="E57" s="4">
        <v>23</v>
      </c>
      <c r="F57" s="2">
        <v>145</v>
      </c>
      <c r="G57" t="str">
        <f>VLOOKUP(F57,budgets!$A$2:$B$19,2,FALSE)</f>
        <v>Tail Twisting/Happy Bucks</v>
      </c>
    </row>
    <row r="58" spans="1:7" x14ac:dyDescent="0.2">
      <c r="A58">
        <f t="shared" si="0"/>
        <v>57</v>
      </c>
      <c r="B58" t="s">
        <v>75</v>
      </c>
      <c r="C58" t="s">
        <v>37</v>
      </c>
      <c r="D58" s="2" t="s">
        <v>10</v>
      </c>
      <c r="E58" s="4">
        <v>10</v>
      </c>
      <c r="F58" s="2">
        <v>145</v>
      </c>
      <c r="G58" t="str">
        <f>VLOOKUP(F58,budgets!$A$2:$B$19,2,FALSE)</f>
        <v>Tail Twisting/Happy Bucks</v>
      </c>
    </row>
    <row r="59" spans="1:7" x14ac:dyDescent="0.2">
      <c r="A59">
        <f t="shared" si="0"/>
        <v>58</v>
      </c>
      <c r="B59" t="s">
        <v>77</v>
      </c>
      <c r="C59" t="s">
        <v>37</v>
      </c>
      <c r="D59" s="2" t="s">
        <v>10</v>
      </c>
      <c r="E59" s="4">
        <v>16</v>
      </c>
      <c r="F59" s="2">
        <v>145</v>
      </c>
      <c r="G59" t="str">
        <f>VLOOKUP(F59,budgets!$A$2:$B$19,2,FALSE)</f>
        <v>Tail Twisting/Happy Bucks</v>
      </c>
    </row>
    <row r="60" spans="1:7" x14ac:dyDescent="0.2">
      <c r="A60">
        <f t="shared" si="0"/>
        <v>59</v>
      </c>
      <c r="B60" t="s">
        <v>78</v>
      </c>
      <c r="C60" t="s">
        <v>37</v>
      </c>
      <c r="D60" s="2" t="s">
        <v>10</v>
      </c>
      <c r="E60" s="4">
        <v>10</v>
      </c>
      <c r="F60" s="2">
        <v>145</v>
      </c>
      <c r="G60" t="str">
        <f>VLOOKUP(F60,budgets!$A$2:$B$19,2,FALSE)</f>
        <v>Tail Twisting/Happy Bucks</v>
      </c>
    </row>
    <row r="61" spans="1:7" x14ac:dyDescent="0.2">
      <c r="A61">
        <f t="shared" si="0"/>
        <v>60</v>
      </c>
      <c r="B61" t="s">
        <v>79</v>
      </c>
      <c r="C61" t="s">
        <v>37</v>
      </c>
      <c r="D61" s="2" t="s">
        <v>10</v>
      </c>
      <c r="E61" s="4">
        <v>12</v>
      </c>
      <c r="F61" s="2">
        <v>145</v>
      </c>
      <c r="G61" t="str">
        <f>VLOOKUP(F61,budgets!$A$2:$B$19,2,FALSE)</f>
        <v>Tail Twisting/Happy Bucks</v>
      </c>
    </row>
    <row r="62" spans="1:7" x14ac:dyDescent="0.2">
      <c r="A62">
        <f t="shared" si="0"/>
        <v>61</v>
      </c>
      <c r="B62" t="s">
        <v>80</v>
      </c>
      <c r="C62" t="s">
        <v>81</v>
      </c>
      <c r="D62" s="2">
        <v>3033</v>
      </c>
      <c r="E62" s="4">
        <v>88.68</v>
      </c>
      <c r="F62" s="2">
        <v>80</v>
      </c>
      <c r="G62" t="str">
        <f>VLOOKUP(F62,budgets!$A$2:$B$19,2,FALSE)</f>
        <v>Guest Dinners</v>
      </c>
    </row>
    <row r="63" spans="1:7" x14ac:dyDescent="0.2">
      <c r="A63">
        <f t="shared" si="0"/>
        <v>62</v>
      </c>
      <c r="B63" t="s">
        <v>82</v>
      </c>
      <c r="C63" t="s">
        <v>22</v>
      </c>
      <c r="D63" s="2" t="s">
        <v>10</v>
      </c>
      <c r="E63" s="4">
        <v>7.0000000000000007E-2</v>
      </c>
      <c r="F63" s="2">
        <v>155</v>
      </c>
      <c r="G63" t="str">
        <f>VLOOKUP(F63,budgets!$A$2:$B$19,2,FALSE)</f>
        <v>Donations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E8B3-CDF0-B64E-B110-1185C13512E1}">
  <dimension ref="A1:D21"/>
  <sheetViews>
    <sheetView workbookViewId="0">
      <selection activeCell="B14" sqref="B14"/>
    </sheetView>
  </sheetViews>
  <sheetFormatPr baseColWidth="10" defaultRowHeight="16" x14ac:dyDescent="0.2"/>
  <cols>
    <col min="2" max="2" width="45" customWidth="1"/>
    <col min="4" max="4" width="12" customWidth="1"/>
  </cols>
  <sheetData>
    <row r="1" spans="1:4" x14ac:dyDescent="0.2">
      <c r="A1" t="s">
        <v>4</v>
      </c>
      <c r="B1" t="s">
        <v>99</v>
      </c>
      <c r="C1" s="2"/>
      <c r="D1" s="2"/>
    </row>
    <row r="2" spans="1:4" x14ac:dyDescent="0.2">
      <c r="A2">
        <v>10</v>
      </c>
      <c r="B2" s="5" t="s">
        <v>98</v>
      </c>
      <c r="C2" s="4"/>
      <c r="D2" s="4"/>
    </row>
    <row r="3" spans="1:4" x14ac:dyDescent="0.2">
      <c r="A3">
        <v>20</v>
      </c>
      <c r="B3" s="5" t="s">
        <v>97</v>
      </c>
      <c r="C3" s="4"/>
      <c r="D3" s="4"/>
    </row>
    <row r="4" spans="1:4" x14ac:dyDescent="0.2">
      <c r="A4">
        <v>30</v>
      </c>
      <c r="B4" s="5" t="s">
        <v>96</v>
      </c>
      <c r="C4" s="4"/>
      <c r="D4" s="4"/>
    </row>
    <row r="5" spans="1:4" x14ac:dyDescent="0.2">
      <c r="A5">
        <v>40</v>
      </c>
      <c r="B5" s="5" t="s">
        <v>95</v>
      </c>
      <c r="C5" s="4"/>
      <c r="D5" s="4"/>
    </row>
    <row r="6" spans="1:4" ht="17" x14ac:dyDescent="0.2">
      <c r="A6">
        <v>55</v>
      </c>
      <c r="B6" s="6" t="s">
        <v>94</v>
      </c>
      <c r="C6" s="4"/>
      <c r="D6" s="4"/>
    </row>
    <row r="7" spans="1:4" x14ac:dyDescent="0.2">
      <c r="A7">
        <v>60</v>
      </c>
      <c r="B7" s="5" t="s">
        <v>93</v>
      </c>
      <c r="C7" s="4"/>
      <c r="D7" s="4"/>
    </row>
    <row r="8" spans="1:4" x14ac:dyDescent="0.2">
      <c r="A8">
        <v>70</v>
      </c>
      <c r="B8" s="5" t="s">
        <v>92</v>
      </c>
      <c r="C8" s="4"/>
      <c r="D8" s="4"/>
    </row>
    <row r="9" spans="1:4" x14ac:dyDescent="0.2">
      <c r="A9">
        <v>80</v>
      </c>
      <c r="B9" s="5" t="s">
        <v>91</v>
      </c>
      <c r="C9" s="4"/>
      <c r="D9" s="4"/>
    </row>
    <row r="10" spans="1:4" x14ac:dyDescent="0.2">
      <c r="A10">
        <v>90</v>
      </c>
      <c r="B10" s="5" t="s">
        <v>90</v>
      </c>
      <c r="C10" s="4"/>
      <c r="D10" s="4"/>
    </row>
    <row r="11" spans="1:4" x14ac:dyDescent="0.2">
      <c r="A11">
        <v>105</v>
      </c>
      <c r="B11" s="5" t="s">
        <v>89</v>
      </c>
      <c r="C11" s="4"/>
      <c r="D11" s="4"/>
    </row>
    <row r="12" spans="1:4" x14ac:dyDescent="0.2">
      <c r="A12">
        <v>105</v>
      </c>
      <c r="B12" s="5" t="s">
        <v>88</v>
      </c>
      <c r="C12" s="4"/>
      <c r="D12" s="4"/>
    </row>
    <row r="13" spans="1:4" x14ac:dyDescent="0.2">
      <c r="A13">
        <v>110</v>
      </c>
      <c r="B13" s="5" t="s">
        <v>101</v>
      </c>
      <c r="C13" s="4"/>
      <c r="D13" s="4"/>
    </row>
    <row r="14" spans="1:4" x14ac:dyDescent="0.2">
      <c r="A14">
        <v>115</v>
      </c>
      <c r="B14" s="5" t="s">
        <v>100</v>
      </c>
      <c r="C14" s="4"/>
      <c r="D14" s="4"/>
    </row>
    <row r="15" spans="1:4" x14ac:dyDescent="0.2">
      <c r="A15">
        <v>120</v>
      </c>
      <c r="B15" s="5" t="s">
        <v>87</v>
      </c>
      <c r="C15" s="4"/>
      <c r="D15" s="4"/>
    </row>
    <row r="16" spans="1:4" x14ac:dyDescent="0.2">
      <c r="A16">
        <v>130</v>
      </c>
      <c r="B16" s="5" t="s">
        <v>86</v>
      </c>
      <c r="C16" s="4"/>
      <c r="D16" s="4"/>
    </row>
    <row r="17" spans="1:4" x14ac:dyDescent="0.2">
      <c r="A17">
        <v>145</v>
      </c>
      <c r="B17" s="5" t="s">
        <v>85</v>
      </c>
      <c r="C17" s="4"/>
      <c r="D17" s="4"/>
    </row>
    <row r="18" spans="1:4" x14ac:dyDescent="0.2">
      <c r="A18">
        <v>155</v>
      </c>
      <c r="B18" s="5" t="s">
        <v>84</v>
      </c>
      <c r="C18" s="4"/>
      <c r="D18" s="4"/>
    </row>
    <row r="19" spans="1:4" x14ac:dyDescent="0.2">
      <c r="A19">
        <v>160</v>
      </c>
      <c r="B19" s="5" t="s">
        <v>83</v>
      </c>
      <c r="C19" s="4"/>
      <c r="D19" s="4"/>
    </row>
    <row r="20" spans="1:4" x14ac:dyDescent="0.2">
      <c r="C20" s="4"/>
      <c r="D20" s="4"/>
    </row>
    <row r="21" spans="1:4" x14ac:dyDescent="0.2">
      <c r="C21" s="4"/>
      <c r="D21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Ledger 2024-5</vt:lpstr>
      <vt:lpstr>budgets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Nelson</dc:creator>
  <cp:lastModifiedBy>Dan Nelson</cp:lastModifiedBy>
  <dcterms:created xsi:type="dcterms:W3CDTF">2025-02-23T21:51:52Z</dcterms:created>
  <dcterms:modified xsi:type="dcterms:W3CDTF">2025-07-06T00:00:15Z</dcterms:modified>
</cp:coreProperties>
</file>