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2380" windowHeight="19400" tabRatio="500"/>
  </bookViews>
  <sheets>
    <sheet name="WinterExperimen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4" i="1"/>
  <c r="I31" i="1"/>
  <c r="I27" i="1"/>
  <c r="I4" i="1"/>
  <c r="I5" i="1"/>
  <c r="I23" i="1"/>
  <c r="I26" i="1"/>
  <c r="I33" i="1"/>
  <c r="I29" i="1"/>
  <c r="I32" i="1"/>
  <c r="I22" i="1"/>
  <c r="I42" i="1"/>
  <c r="I13" i="1"/>
  <c r="I41" i="1"/>
  <c r="I35" i="1"/>
  <c r="I37" i="1"/>
  <c r="I36" i="1"/>
  <c r="I28" i="1"/>
</calcChain>
</file>

<file path=xl/sharedStrings.xml><?xml version="1.0" encoding="utf-8"?>
<sst xmlns="http://schemas.openxmlformats.org/spreadsheetml/2006/main" count="92" uniqueCount="38">
  <si>
    <t>HF: how many flagged</t>
  </si>
  <si>
    <t>HF: how many tissue sampled</t>
  </si>
  <si>
    <t>Quebec: how many flagged</t>
  </si>
  <si>
    <t>Quebec: how many tissue sampled</t>
  </si>
  <si>
    <t>take clippings?</t>
  </si>
  <si>
    <t>okeefe species?</t>
  </si>
  <si>
    <t>Tissue species?</t>
  </si>
  <si>
    <t>y</t>
  </si>
  <si>
    <t>Number of treatments:</t>
  </si>
  <si>
    <t>Total number of clippings:</t>
  </si>
  <si>
    <t>Budburst chamber experiment -- 2 photoperiods x 2 temperatures:</t>
  </si>
  <si>
    <t>Number of species:</t>
  </si>
  <si>
    <t>Species already sampled in genotype experiment:</t>
  </si>
  <si>
    <t>Number of sites:</t>
  </si>
  <si>
    <t>Total additional clippings:</t>
  </si>
  <si>
    <t>Number of treatments *in addition to those in budburst experiment (12-4)*:</t>
  </si>
  <si>
    <t>Total clippings to collect:</t>
  </si>
  <si>
    <t>Individuals per day (assume 7 days):</t>
  </si>
  <si>
    <t>Clippings per plant:</t>
  </si>
  <si>
    <t>Genotype Experiment -- Each individual exposed to each treatment (thus need 4 clippings per individual):</t>
  </si>
  <si>
    <t>Number of treatments (2 photo x 2 temp):</t>
  </si>
  <si>
    <t>Number of individuals (across both sites):</t>
  </si>
  <si>
    <t>Total MAXIMUM individuals to visit:</t>
  </si>
  <si>
    <t>Total clippings needed per species x site:</t>
  </si>
  <si>
    <t>Some thinking:</t>
  </si>
  <si>
    <t>Max possible clippings/species x site for Chilling:</t>
  </si>
  <si>
    <t>Minimum individuals per species flagged (same for Qc and HF):</t>
  </si>
  <si>
    <t>Reps (2-3?):</t>
  </si>
  <si>
    <t>Reps (could go lower easily I think):</t>
  </si>
  <si>
    <t>Total clippings in experiment (need this much room in chambers!):</t>
  </si>
  <si>
    <t>*Note: If sticking with 6 reps will need to add some individuals to the genotype species as not all have 6 tissue-sampled individuals.</t>
  </si>
  <si>
    <t>Total additional clippings (beyond genotype work):</t>
  </si>
  <si>
    <t>See note above!</t>
  </si>
  <si>
    <t>Some possible numbers:</t>
  </si>
  <si>
    <t>Chilling experiment -- 2 photoperiods x 2 temperatures x 3 chilling levels (from field, 4C, 2C):</t>
  </si>
  <si>
    <t>Total individuals to visit if visiting 6 individuals per species x site, each plus tissue individuals:</t>
  </si>
  <si>
    <t>Max possible clippings/species x site for Budburst:</t>
  </si>
  <si>
    <t>Total MINIMUM individuals to visit (just 1 individual per species x site for non-tissue):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</si>
</sst>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Helvetica"/>
    </font>
    <font>
      <b/>
      <sz val="11"/>
      <color theme="1"/>
      <name val="Helvetica"/>
    </font>
    <font>
      <sz val="11"/>
      <color theme="1"/>
      <name val="Helvetica"/>
    </font>
    <font>
      <u/>
      <sz val="11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5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0" fontId="7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C1" workbookViewId="0">
      <selection activeCell="I16" sqref="I16"/>
    </sheetView>
  </sheetViews>
  <sheetFormatPr baseColWidth="10" defaultRowHeight="13" x14ac:dyDescent="0"/>
  <cols>
    <col min="1" max="1" width="19.6640625" style="3" customWidth="1"/>
    <col min="2" max="2" width="22.6640625" style="3" customWidth="1"/>
    <col min="3" max="3" width="26.6640625" style="3" customWidth="1"/>
    <col min="4" max="4" width="25.6640625" style="3" customWidth="1"/>
    <col min="5" max="7" width="10.83203125" style="3"/>
    <col min="8" max="8" width="60.1640625" style="3" customWidth="1"/>
    <col min="9" max="10" width="10.83203125" style="3"/>
    <col min="11" max="16384" width="10.83203125" style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19</v>
      </c>
    </row>
    <row r="2" spans="1:10">
      <c r="A2" s="3">
        <v>12</v>
      </c>
      <c r="B2" s="3">
        <v>5</v>
      </c>
      <c r="C2" s="3">
        <v>11</v>
      </c>
      <c r="D2" s="3">
        <v>5</v>
      </c>
      <c r="E2" s="3" t="s">
        <v>7</v>
      </c>
      <c r="G2" s="3" t="s">
        <v>7</v>
      </c>
      <c r="H2" s="3" t="s">
        <v>20</v>
      </c>
      <c r="I2" s="3">
        <v>4</v>
      </c>
    </row>
    <row r="3" spans="1:10">
      <c r="A3" s="3">
        <v>17</v>
      </c>
      <c r="B3" s="3">
        <v>0</v>
      </c>
      <c r="C3" s="3">
        <v>10</v>
      </c>
      <c r="D3" s="3">
        <v>0</v>
      </c>
      <c r="E3" s="3" t="s">
        <v>7</v>
      </c>
      <c r="H3" s="6" t="s">
        <v>27</v>
      </c>
      <c r="I3" s="6">
        <v>3</v>
      </c>
    </row>
    <row r="4" spans="1:10">
      <c r="A4" s="3">
        <v>10</v>
      </c>
      <c r="B4" s="3">
        <v>0</v>
      </c>
      <c r="C4" s="3">
        <v>12</v>
      </c>
      <c r="D4" s="3">
        <v>0</v>
      </c>
      <c r="E4" s="3" t="s">
        <v>7</v>
      </c>
      <c r="H4" s="3" t="s">
        <v>21</v>
      </c>
      <c r="I4" s="3">
        <f>SUM(D2:D29,B2:B29)</f>
        <v>114</v>
      </c>
    </row>
    <row r="5" spans="1:10">
      <c r="A5" s="3">
        <v>7</v>
      </c>
      <c r="B5" s="3">
        <v>6</v>
      </c>
      <c r="C5" s="3">
        <v>7</v>
      </c>
      <c r="D5" s="3">
        <v>5</v>
      </c>
      <c r="E5" s="3" t="s">
        <v>7</v>
      </c>
      <c r="G5" s="3" t="s">
        <v>7</v>
      </c>
      <c r="H5" s="3" t="s">
        <v>9</v>
      </c>
      <c r="I5" s="3">
        <f>I4*I2*I3</f>
        <v>1368</v>
      </c>
    </row>
    <row r="6" spans="1:10">
      <c r="A6" s="3">
        <v>10</v>
      </c>
      <c r="B6" s="3">
        <v>0</v>
      </c>
      <c r="C6" s="3">
        <v>0</v>
      </c>
      <c r="D6" s="3">
        <v>0</v>
      </c>
      <c r="E6" s="3" t="s">
        <v>7</v>
      </c>
      <c r="F6" s="3" t="s">
        <v>7</v>
      </c>
    </row>
    <row r="7" spans="1:10">
      <c r="A7" s="3">
        <v>24</v>
      </c>
      <c r="B7" s="3">
        <v>0</v>
      </c>
      <c r="C7" s="3">
        <v>10</v>
      </c>
      <c r="D7" s="3">
        <v>0</v>
      </c>
      <c r="E7" s="3" t="s">
        <v>7</v>
      </c>
      <c r="H7" s="4" t="s">
        <v>10</v>
      </c>
    </row>
    <row r="8" spans="1:10">
      <c r="A8" s="3">
        <v>11</v>
      </c>
      <c r="B8" s="3">
        <v>0</v>
      </c>
      <c r="C8" s="3">
        <v>0</v>
      </c>
      <c r="D8" s="3">
        <v>0</v>
      </c>
      <c r="E8" s="3" t="s">
        <v>7</v>
      </c>
      <c r="F8" s="3" t="s">
        <v>7</v>
      </c>
      <c r="H8" s="3" t="s">
        <v>8</v>
      </c>
      <c r="I8" s="3">
        <v>4</v>
      </c>
    </row>
    <row r="9" spans="1:10">
      <c r="A9" s="3">
        <v>15</v>
      </c>
      <c r="B9" s="3">
        <v>0</v>
      </c>
      <c r="C9" s="3">
        <v>10</v>
      </c>
      <c r="D9" s="3">
        <v>0</v>
      </c>
      <c r="E9" s="3" t="s">
        <v>7</v>
      </c>
      <c r="H9" s="6" t="s">
        <v>28</v>
      </c>
      <c r="I9" s="6">
        <v>6</v>
      </c>
      <c r="J9" s="3" t="s">
        <v>30</v>
      </c>
    </row>
    <row r="10" spans="1:10">
      <c r="A10" s="3">
        <v>12</v>
      </c>
      <c r="B10" s="3">
        <v>0</v>
      </c>
      <c r="C10" s="3">
        <v>11</v>
      </c>
      <c r="D10" s="3">
        <v>0</v>
      </c>
      <c r="E10" s="3" t="s">
        <v>7</v>
      </c>
      <c r="H10" s="3" t="s">
        <v>11</v>
      </c>
      <c r="I10" s="3">
        <v>28</v>
      </c>
    </row>
    <row r="11" spans="1:10">
      <c r="A11" s="3">
        <v>14</v>
      </c>
      <c r="B11" s="3">
        <v>7</v>
      </c>
      <c r="C11" s="3">
        <v>12</v>
      </c>
      <c r="D11" s="3">
        <v>6</v>
      </c>
      <c r="E11" s="3" t="s">
        <v>7</v>
      </c>
      <c r="G11" s="3" t="s">
        <v>7</v>
      </c>
      <c r="H11" s="3" t="s">
        <v>13</v>
      </c>
      <c r="I11" s="3">
        <v>2</v>
      </c>
    </row>
    <row r="12" spans="1:10">
      <c r="A12" s="3">
        <v>10</v>
      </c>
      <c r="B12" s="3">
        <v>0</v>
      </c>
      <c r="C12" s="3">
        <v>9</v>
      </c>
      <c r="D12" s="3">
        <v>0</v>
      </c>
      <c r="E12" s="3" t="s">
        <v>7</v>
      </c>
      <c r="H12" s="3" t="s">
        <v>12</v>
      </c>
      <c r="I12" s="3">
        <v>10</v>
      </c>
    </row>
    <row r="13" spans="1:10">
      <c r="A13" s="3">
        <v>12</v>
      </c>
      <c r="B13" s="3">
        <v>0</v>
      </c>
      <c r="C13" s="3">
        <v>0</v>
      </c>
      <c r="D13" s="3">
        <v>0</v>
      </c>
      <c r="E13" s="3" t="s">
        <v>7</v>
      </c>
      <c r="F13" s="3" t="s">
        <v>7</v>
      </c>
      <c r="H13" s="3" t="s">
        <v>23</v>
      </c>
      <c r="I13" s="3">
        <f>I8*I9</f>
        <v>24</v>
      </c>
    </row>
    <row r="14" spans="1:10">
      <c r="A14" s="3">
        <v>8</v>
      </c>
      <c r="B14" s="3">
        <v>0</v>
      </c>
      <c r="C14" s="3">
        <v>7</v>
      </c>
      <c r="D14" s="3">
        <v>0</v>
      </c>
      <c r="E14" s="3" t="s">
        <v>7</v>
      </c>
      <c r="H14" s="3" t="s">
        <v>29</v>
      </c>
      <c r="I14" s="3">
        <f>(I8*I9*I10*I11)</f>
        <v>1344</v>
      </c>
    </row>
    <row r="15" spans="1:10">
      <c r="A15" s="3">
        <v>14</v>
      </c>
      <c r="B15" s="3">
        <v>1</v>
      </c>
      <c r="C15" s="3">
        <v>8</v>
      </c>
      <c r="D15" s="3">
        <v>0</v>
      </c>
      <c r="E15" s="3" t="s">
        <v>7</v>
      </c>
      <c r="H15" s="3" t="s">
        <v>31</v>
      </c>
      <c r="I15" s="3">
        <f>(I8*I9*I10*I11)-(I12*I11*I8*I9)</f>
        <v>864</v>
      </c>
      <c r="J15" s="3" t="s">
        <v>32</v>
      </c>
    </row>
    <row r="16" spans="1:10">
      <c r="A16" s="3">
        <v>8</v>
      </c>
      <c r="B16" s="3">
        <v>5</v>
      </c>
      <c r="C16" s="3">
        <v>5</v>
      </c>
      <c r="D16" s="3">
        <v>3</v>
      </c>
      <c r="E16" s="3" t="s">
        <v>7</v>
      </c>
      <c r="G16" s="3" t="s">
        <v>7</v>
      </c>
    </row>
    <row r="17" spans="1:9">
      <c r="A17" s="3">
        <v>11</v>
      </c>
      <c r="B17" s="3">
        <v>0</v>
      </c>
      <c r="C17" s="3">
        <v>0</v>
      </c>
      <c r="D17" s="3">
        <v>0</v>
      </c>
      <c r="E17" s="3" t="s">
        <v>7</v>
      </c>
      <c r="F17" s="3" t="s">
        <v>7</v>
      </c>
      <c r="H17" s="4" t="s">
        <v>34</v>
      </c>
    </row>
    <row r="18" spans="1:9">
      <c r="A18" s="3">
        <v>13</v>
      </c>
      <c r="B18" s="3">
        <v>0</v>
      </c>
      <c r="C18" s="3">
        <v>0</v>
      </c>
      <c r="D18" s="3">
        <v>0</v>
      </c>
      <c r="E18" s="3" t="s">
        <v>7</v>
      </c>
      <c r="F18" s="3" t="s">
        <v>7</v>
      </c>
      <c r="H18" s="3" t="s">
        <v>15</v>
      </c>
      <c r="I18" s="3">
        <v>8</v>
      </c>
    </row>
    <row r="19" spans="1:9">
      <c r="A19" s="3">
        <v>5</v>
      </c>
      <c r="B19" s="3">
        <v>5</v>
      </c>
      <c r="C19" s="3">
        <v>10</v>
      </c>
      <c r="D19" s="3">
        <v>6</v>
      </c>
      <c r="E19" s="3" t="s">
        <v>7</v>
      </c>
      <c r="G19" s="3" t="s">
        <v>7</v>
      </c>
      <c r="H19" s="6" t="s">
        <v>28</v>
      </c>
      <c r="I19" s="6">
        <v>6</v>
      </c>
    </row>
    <row r="20" spans="1:9">
      <c r="A20" s="3">
        <v>15</v>
      </c>
      <c r="B20" s="3">
        <v>8</v>
      </c>
      <c r="C20" s="3">
        <v>10</v>
      </c>
      <c r="D20" s="3">
        <v>5</v>
      </c>
      <c r="E20" s="3" t="s">
        <v>7</v>
      </c>
      <c r="G20" s="3" t="s">
        <v>7</v>
      </c>
      <c r="H20" s="6" t="s">
        <v>11</v>
      </c>
      <c r="I20" s="6">
        <v>10</v>
      </c>
    </row>
    <row r="21" spans="1:9">
      <c r="A21" s="3">
        <v>16</v>
      </c>
      <c r="B21" s="3">
        <v>0</v>
      </c>
      <c r="C21" s="3">
        <v>0</v>
      </c>
      <c r="D21" s="3">
        <v>0</v>
      </c>
      <c r="E21" s="3" t="s">
        <v>7</v>
      </c>
      <c r="F21" s="3" t="s">
        <v>7</v>
      </c>
      <c r="H21" s="3" t="s">
        <v>13</v>
      </c>
      <c r="I21" s="3">
        <v>2</v>
      </c>
    </row>
    <row r="22" spans="1:9">
      <c r="A22" s="3">
        <v>24</v>
      </c>
      <c r="B22" s="3">
        <v>6</v>
      </c>
      <c r="C22" s="3">
        <v>13</v>
      </c>
      <c r="D22" s="3">
        <v>6</v>
      </c>
      <c r="E22" s="3" t="s">
        <v>7</v>
      </c>
      <c r="G22" s="3" t="s">
        <v>7</v>
      </c>
      <c r="H22" s="3" t="s">
        <v>23</v>
      </c>
      <c r="I22" s="3">
        <f>I19*I18</f>
        <v>48</v>
      </c>
    </row>
    <row r="23" spans="1:9">
      <c r="A23" s="3">
        <v>9</v>
      </c>
      <c r="B23" s="3">
        <v>0</v>
      </c>
      <c r="C23" s="3">
        <v>0</v>
      </c>
      <c r="D23" s="3">
        <v>0</v>
      </c>
      <c r="E23" s="3" t="s">
        <v>7</v>
      </c>
      <c r="F23" s="3" t="s">
        <v>7</v>
      </c>
      <c r="H23" s="3" t="s">
        <v>14</v>
      </c>
      <c r="I23" s="3">
        <f>I18*I19*I20*I21</f>
        <v>960</v>
      </c>
    </row>
    <row r="24" spans="1:9">
      <c r="A24" s="3">
        <v>19</v>
      </c>
      <c r="B24" s="3">
        <v>0</v>
      </c>
      <c r="C24" s="3">
        <v>0</v>
      </c>
      <c r="D24" s="3">
        <v>0</v>
      </c>
      <c r="E24" s="3" t="s">
        <v>7</v>
      </c>
      <c r="F24" s="3" t="s">
        <v>7</v>
      </c>
    </row>
    <row r="25" spans="1:9">
      <c r="A25" s="3">
        <v>8</v>
      </c>
      <c r="B25" s="3">
        <v>0</v>
      </c>
      <c r="C25" s="3">
        <v>0</v>
      </c>
      <c r="D25" s="3">
        <v>0</v>
      </c>
      <c r="E25" s="3" t="s">
        <v>7</v>
      </c>
      <c r="F25" s="3" t="s">
        <v>7</v>
      </c>
      <c r="H25" s="4" t="s">
        <v>33</v>
      </c>
    </row>
    <row r="26" spans="1:9">
      <c r="A26" s="3">
        <v>13</v>
      </c>
      <c r="B26" s="3">
        <v>7</v>
      </c>
      <c r="C26" s="3">
        <v>8</v>
      </c>
      <c r="D26" s="3">
        <v>6</v>
      </c>
      <c r="E26" s="3" t="s">
        <v>7</v>
      </c>
      <c r="G26" s="3" t="s">
        <v>7</v>
      </c>
      <c r="H26" s="2" t="s">
        <v>16</v>
      </c>
      <c r="I26" s="2">
        <f>SUM(I5,I15,I23)</f>
        <v>3192</v>
      </c>
    </row>
    <row r="27" spans="1:9">
      <c r="A27" s="3">
        <v>10</v>
      </c>
      <c r="B27" s="3">
        <v>6</v>
      </c>
      <c r="C27" s="3">
        <v>10</v>
      </c>
      <c r="D27" s="3">
        <v>6</v>
      </c>
      <c r="E27" s="3" t="s">
        <v>7</v>
      </c>
      <c r="G27" s="3" t="s">
        <v>7</v>
      </c>
      <c r="H27" s="3" t="s">
        <v>37</v>
      </c>
      <c r="I27" s="3">
        <f>I4+(I10-10)*I11</f>
        <v>150</v>
      </c>
    </row>
    <row r="28" spans="1:9">
      <c r="A28" s="3">
        <v>12</v>
      </c>
      <c r="B28" s="3">
        <v>0</v>
      </c>
      <c r="C28" s="3">
        <v>8</v>
      </c>
      <c r="D28" s="3">
        <v>0</v>
      </c>
      <c r="E28" s="3" t="s">
        <v>7</v>
      </c>
      <c r="H28" s="3" t="s">
        <v>17</v>
      </c>
      <c r="I28" s="5">
        <f>I27/7</f>
        <v>21.428571428571427</v>
      </c>
    </row>
    <row r="29" spans="1:9">
      <c r="A29" s="3">
        <v>12</v>
      </c>
      <c r="B29" s="3">
        <v>5</v>
      </c>
      <c r="C29" s="3">
        <v>11</v>
      </c>
      <c r="D29" s="3">
        <v>5</v>
      </c>
      <c r="E29" s="3" t="s">
        <v>7</v>
      </c>
      <c r="G29" s="3" t="s">
        <v>7</v>
      </c>
      <c r="H29" s="3" t="s">
        <v>18</v>
      </c>
      <c r="I29" s="5">
        <f>I26/I27</f>
        <v>21.28</v>
      </c>
    </row>
    <row r="31" spans="1:9">
      <c r="H31" s="3" t="s">
        <v>35</v>
      </c>
      <c r="I31" s="3">
        <f>I4+(I10-10)*I11*6</f>
        <v>330</v>
      </c>
    </row>
    <row r="32" spans="1:9">
      <c r="H32" s="3" t="s">
        <v>17</v>
      </c>
      <c r="I32" s="5">
        <f>I31/7</f>
        <v>47.142857142857146</v>
      </c>
    </row>
    <row r="33" spans="8:9">
      <c r="H33" s="3" t="s">
        <v>18</v>
      </c>
      <c r="I33" s="5">
        <f>I26/I31</f>
        <v>9.672727272727272</v>
      </c>
    </row>
    <row r="35" spans="8:9">
      <c r="H35" s="3" t="s">
        <v>22</v>
      </c>
      <c r="I35" s="3">
        <f>SUM(C2:C29,A2:A29)</f>
        <v>533</v>
      </c>
    </row>
    <row r="36" spans="8:9">
      <c r="H36" s="3" t="s">
        <v>17</v>
      </c>
      <c r="I36" s="5">
        <f>I35/7</f>
        <v>76.142857142857139</v>
      </c>
    </row>
    <row r="37" spans="8:9">
      <c r="H37" s="3" t="s">
        <v>18</v>
      </c>
      <c r="I37" s="5">
        <f>I26/I35</f>
        <v>5.9887429643527206</v>
      </c>
    </row>
    <row r="39" spans="8:9">
      <c r="H39" s="4" t="s">
        <v>24</v>
      </c>
    </row>
    <row r="40" spans="8:9">
      <c r="H40" s="3" t="s">
        <v>26</v>
      </c>
      <c r="I40" s="3">
        <v>5</v>
      </c>
    </row>
    <row r="41" spans="8:9">
      <c r="H41" s="3" t="s">
        <v>36</v>
      </c>
      <c r="I41" s="3">
        <f>I13/5</f>
        <v>4.8</v>
      </c>
    </row>
    <row r="42" spans="8:9">
      <c r="H42" s="3" t="s">
        <v>25</v>
      </c>
      <c r="I42" s="3">
        <f>I22/5</f>
        <v>9.6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WinterExperiment</vt:lpstr>
    </vt:vector>
  </TitlesOfParts>
  <Company>Paris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 Wolkovich</dc:creator>
  <cp:lastModifiedBy>Lizzie Wolkovich</cp:lastModifiedBy>
  <dcterms:created xsi:type="dcterms:W3CDTF">2015-01-13T23:37:16Z</dcterms:created>
  <dcterms:modified xsi:type="dcterms:W3CDTF">2015-01-14T00:53:25Z</dcterms:modified>
</cp:coreProperties>
</file>