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ml.chartshapes+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202300"/>
  <mc:AlternateContent xmlns:mc="http://schemas.openxmlformats.org/markup-compatibility/2006">
    <mc:Choice Requires="x15">
      <x15ac:absPath xmlns:x15ac="http://schemas.microsoft.com/office/spreadsheetml/2010/11/ac" url="C:\Users\danhu\Documents\Data\"/>
    </mc:Choice>
  </mc:AlternateContent>
  <xr:revisionPtr revIDLastSave="0" documentId="13_ncr:1_{5B91C7F0-0B8F-4D6D-8E7B-F114DA3EA0D4}" xr6:coauthVersionLast="47" xr6:coauthVersionMax="47" xr10:uidLastSave="{00000000-0000-0000-0000-000000000000}"/>
  <bookViews>
    <workbookView xWindow="19090" yWindow="-110" windowWidth="38620" windowHeight="21100" xr2:uid="{F40499A4-59A8-4261-B1C9-6E3FA9E504E5}"/>
  </bookViews>
  <sheets>
    <sheet name="Dashboard" sheetId="5" r:id="rId1"/>
    <sheet name="Unused Days Data" sheetId="1" r:id="rId2"/>
    <sheet name="Data Prep" sheetId="3" r:id="rId3"/>
    <sheet name="MoM Unused Days" sheetId="13" state="hidden" r:id="rId4"/>
    <sheet name="MonthlyUUD" sheetId="11" r:id="rId5"/>
    <sheet name="Census Data" sheetId="4" state="hidden" r:id="rId6"/>
    <sheet name="FacilityNames" sheetId="9" state="hidden" r:id="rId7"/>
  </sheets>
  <definedNames>
    <definedName name="_xlnm._FilterDatabase" localSheetId="1" hidden="1">'Unused Days Data'!$A$1:$N$1752</definedName>
    <definedName name="_xlchart.v2.0" hidden="1">'Data Prep'!$H$25:$H$33</definedName>
    <definedName name="_xlchart.v2.1" hidden="1">'Data Prep'!$I$23:$I$24</definedName>
    <definedName name="_xlchart.v2.2" hidden="1">'Data Prep'!$I$25:$I$33</definedName>
    <definedName name="ExternalData_1" localSheetId="6" hidden="1">FacilityNames!$A$1:$C$10</definedName>
    <definedName name="ExternalData_3" localSheetId="4" hidden="1">MonthlyUUD!$A$1:$G$27</definedName>
    <definedName name="Slicer_FacilityNames.Abv">#N/A</definedName>
  </definedNames>
  <calcPr calcId="191029"/>
  <pivotCaches>
    <pivotCache cacheId="1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7" i="3" l="1"/>
  <c r="N28" i="3"/>
  <c r="N29" i="3"/>
  <c r="N30" i="3"/>
  <c r="N31" i="3"/>
  <c r="N32" i="3"/>
  <c r="N33" i="3"/>
  <c r="B98" i="3"/>
  <c r="C98" i="3"/>
  <c r="B99" i="3"/>
  <c r="C99" i="3"/>
  <c r="B100" i="3"/>
  <c r="C100" i="3"/>
  <c r="B101" i="3"/>
  <c r="C101" i="3"/>
  <c r="B102" i="3"/>
  <c r="C102" i="3"/>
  <c r="B103" i="3"/>
  <c r="C103" i="3"/>
  <c r="B104" i="3"/>
  <c r="C104" i="3"/>
  <c r="B105" i="3"/>
  <c r="C105" i="3"/>
  <c r="B106" i="3"/>
  <c r="C106" i="3"/>
  <c r="B107" i="3"/>
  <c r="C107" i="3"/>
  <c r="B108" i="3"/>
  <c r="C108" i="3"/>
  <c r="B109" i="3"/>
  <c r="C109" i="3"/>
  <c r="B110" i="3"/>
  <c r="C110" i="3"/>
  <c r="B111" i="3"/>
  <c r="C111" i="3"/>
  <c r="B112" i="3"/>
  <c r="C112" i="3"/>
  <c r="B113" i="3"/>
  <c r="C113" i="3"/>
  <c r="B114" i="3"/>
  <c r="C114" i="3"/>
  <c r="B115" i="3"/>
  <c r="C115" i="3"/>
  <c r="B116" i="3"/>
  <c r="C116" i="3"/>
  <c r="B117" i="3"/>
  <c r="C117" i="3"/>
  <c r="B118" i="3"/>
  <c r="C118" i="3"/>
  <c r="B119" i="3"/>
  <c r="C119" i="3"/>
  <c r="B120" i="3"/>
  <c r="C120" i="3"/>
  <c r="B121" i="3"/>
  <c r="C121" i="3"/>
  <c r="B122" i="3"/>
  <c r="C122" i="3"/>
  <c r="B123" i="3"/>
  <c r="C123" i="3"/>
  <c r="B124" i="3"/>
  <c r="C124" i="3"/>
  <c r="B125" i="3"/>
  <c r="C125" i="3"/>
  <c r="B126" i="3"/>
  <c r="C126" i="3"/>
  <c r="B127" i="3"/>
  <c r="C127" i="3"/>
  <c r="B128" i="3"/>
  <c r="C128" i="3"/>
  <c r="B129" i="3"/>
  <c r="C129" i="3"/>
  <c r="B130" i="3"/>
  <c r="C130" i="3"/>
  <c r="B131" i="3"/>
  <c r="C131" i="3"/>
  <c r="B132" i="3"/>
  <c r="C132" i="3"/>
  <c r="A35" i="3" a="1"/>
  <c r="A35" i="3" s="1"/>
  <c r="F2" i="3" l="1"/>
  <c r="M85" i="1"/>
  <c r="M770" i="1"/>
  <c r="M488" i="1"/>
  <c r="M491" i="1"/>
  <c r="M490" i="1"/>
  <c r="M481" i="1"/>
  <c r="M666" i="1"/>
  <c r="M667" i="1"/>
  <c r="N85" i="1"/>
  <c r="N770" i="1"/>
  <c r="N488" i="1"/>
  <c r="N491" i="1"/>
  <c r="N490" i="1"/>
  <c r="N481" i="1"/>
  <c r="N666" i="1"/>
  <c r="N667" i="1"/>
  <c r="O85" i="1"/>
  <c r="O770" i="1"/>
  <c r="O488" i="1"/>
  <c r="O491" i="1"/>
  <c r="O490" i="1"/>
  <c r="O481" i="1"/>
  <c r="O666" i="1"/>
  <c r="O667" i="1"/>
  <c r="M826" i="1"/>
  <c r="M1734" i="1"/>
  <c r="M664" i="1"/>
  <c r="M639" i="1"/>
  <c r="M49" i="1"/>
  <c r="M791" i="1"/>
  <c r="M827" i="1"/>
  <c r="M80" i="1"/>
  <c r="M758" i="1"/>
  <c r="M665" i="1"/>
  <c r="M792" i="1"/>
  <c r="M769" i="1"/>
  <c r="M489" i="1"/>
  <c r="M640" i="1"/>
  <c r="M703" i="1"/>
  <c r="M179" i="1"/>
  <c r="M487" i="1"/>
  <c r="M95" i="1"/>
  <c r="N826" i="1"/>
  <c r="N1734" i="1"/>
  <c r="N664" i="1"/>
  <c r="N639" i="1"/>
  <c r="N49" i="1"/>
  <c r="N791" i="1"/>
  <c r="N827" i="1"/>
  <c r="N80" i="1"/>
  <c r="N758" i="1"/>
  <c r="N665" i="1"/>
  <c r="N792" i="1"/>
  <c r="N769" i="1"/>
  <c r="N489" i="1"/>
  <c r="N640" i="1"/>
  <c r="N703" i="1"/>
  <c r="N179" i="1"/>
  <c r="N487" i="1"/>
  <c r="N95" i="1"/>
  <c r="O826" i="1"/>
  <c r="O1734" i="1"/>
  <c r="O664" i="1"/>
  <c r="O639" i="1"/>
  <c r="O49" i="1"/>
  <c r="O791" i="1"/>
  <c r="O827" i="1"/>
  <c r="O80" i="1"/>
  <c r="O758" i="1"/>
  <c r="O665" i="1"/>
  <c r="O792" i="1"/>
  <c r="O769" i="1"/>
  <c r="O489" i="1"/>
  <c r="O640" i="1"/>
  <c r="O703" i="1"/>
  <c r="O179" i="1"/>
  <c r="O487" i="1"/>
  <c r="O95" i="1"/>
  <c r="M79" i="1"/>
  <c r="M661" i="1"/>
  <c r="M718" i="1"/>
  <c r="M636" i="1"/>
  <c r="M186" i="1"/>
  <c r="M637" i="1"/>
  <c r="M662" i="1"/>
  <c r="M951" i="1"/>
  <c r="M804" i="1"/>
  <c r="M701" i="1"/>
  <c r="M663" i="1"/>
  <c r="M638" i="1"/>
  <c r="M767" i="1"/>
  <c r="M1733" i="1"/>
  <c r="M768" i="1"/>
  <c r="M947" i="1"/>
  <c r="M51" i="1"/>
  <c r="M702" i="1"/>
  <c r="M719" i="1"/>
  <c r="M720" i="1"/>
  <c r="M787" i="1"/>
  <c r="M788" i="1"/>
  <c r="M789" i="1"/>
  <c r="M790" i="1"/>
  <c r="M485" i="1"/>
  <c r="M304" i="1"/>
  <c r="M486" i="1"/>
  <c r="M482" i="1"/>
  <c r="M483" i="1"/>
  <c r="N79" i="1"/>
  <c r="N661" i="1"/>
  <c r="N718" i="1"/>
  <c r="N636" i="1"/>
  <c r="N186" i="1"/>
  <c r="N637" i="1"/>
  <c r="N662" i="1"/>
  <c r="N951" i="1"/>
  <c r="N804" i="1"/>
  <c r="N701" i="1"/>
  <c r="N663" i="1"/>
  <c r="N638" i="1"/>
  <c r="N767" i="1"/>
  <c r="N1733" i="1"/>
  <c r="N768" i="1"/>
  <c r="N947" i="1"/>
  <c r="N51" i="1"/>
  <c r="N702" i="1"/>
  <c r="N719" i="1"/>
  <c r="N720" i="1"/>
  <c r="N787" i="1"/>
  <c r="N788" i="1"/>
  <c r="N789" i="1"/>
  <c r="N790" i="1"/>
  <c r="N485" i="1"/>
  <c r="N304" i="1"/>
  <c r="N486" i="1"/>
  <c r="N482" i="1"/>
  <c r="N483" i="1"/>
  <c r="O79" i="1"/>
  <c r="O661" i="1"/>
  <c r="O718" i="1"/>
  <c r="O636" i="1"/>
  <c r="O186" i="1"/>
  <c r="O637" i="1"/>
  <c r="O662" i="1"/>
  <c r="O951" i="1"/>
  <c r="O804" i="1"/>
  <c r="O701" i="1"/>
  <c r="O663" i="1"/>
  <c r="O638" i="1"/>
  <c r="O767" i="1"/>
  <c r="O1733" i="1"/>
  <c r="O768" i="1"/>
  <c r="O947" i="1"/>
  <c r="O51" i="1"/>
  <c r="O702" i="1"/>
  <c r="O719" i="1"/>
  <c r="O720" i="1"/>
  <c r="O787" i="1"/>
  <c r="O788" i="1"/>
  <c r="O789" i="1"/>
  <c r="O790" i="1"/>
  <c r="O485" i="1"/>
  <c r="O304" i="1"/>
  <c r="O486" i="1"/>
  <c r="O482" i="1"/>
  <c r="O483" i="1"/>
  <c r="M764" i="1"/>
  <c r="M757" i="1"/>
  <c r="M656" i="1"/>
  <c r="M785" i="1"/>
  <c r="M634" i="1"/>
  <c r="M825" i="1"/>
  <c r="M657" i="1"/>
  <c r="M802" i="1"/>
  <c r="M1563" i="1"/>
  <c r="M818" i="1"/>
  <c r="M658" i="1"/>
  <c r="M765" i="1"/>
  <c r="M766" i="1"/>
  <c r="M620" i="1"/>
  <c r="M621" i="1"/>
  <c r="M317" i="1"/>
  <c r="M786" i="1"/>
  <c r="M346" i="1"/>
  <c r="M1425" i="1"/>
  <c r="M659" i="1"/>
  <c r="M635" i="1"/>
  <c r="M660" i="1"/>
  <c r="M87" i="1"/>
  <c r="M803" i="1"/>
  <c r="M717" i="1"/>
  <c r="N764" i="1"/>
  <c r="N757" i="1"/>
  <c r="N656" i="1"/>
  <c r="N785" i="1"/>
  <c r="N634" i="1"/>
  <c r="N825" i="1"/>
  <c r="N657" i="1"/>
  <c r="N802" i="1"/>
  <c r="N1563" i="1"/>
  <c r="N818" i="1"/>
  <c r="N658" i="1"/>
  <c r="N765" i="1"/>
  <c r="N766" i="1"/>
  <c r="N620" i="1"/>
  <c r="N621" i="1"/>
  <c r="N317" i="1"/>
  <c r="N786" i="1"/>
  <c r="N346" i="1"/>
  <c r="N1425" i="1"/>
  <c r="N659" i="1"/>
  <c r="N635" i="1"/>
  <c r="N660" i="1"/>
  <c r="N87" i="1"/>
  <c r="N803" i="1"/>
  <c r="N717" i="1"/>
  <c r="O764" i="1"/>
  <c r="O757" i="1"/>
  <c r="O656" i="1"/>
  <c r="O785" i="1"/>
  <c r="O634" i="1"/>
  <c r="O825" i="1"/>
  <c r="O657" i="1"/>
  <c r="O802" i="1"/>
  <c r="O1563" i="1"/>
  <c r="O818" i="1"/>
  <c r="O658" i="1"/>
  <c r="O765" i="1"/>
  <c r="O766" i="1"/>
  <c r="O620" i="1"/>
  <c r="O621" i="1"/>
  <c r="O317" i="1"/>
  <c r="O786" i="1"/>
  <c r="O346" i="1"/>
  <c r="O1425" i="1"/>
  <c r="O659" i="1"/>
  <c r="O635" i="1"/>
  <c r="O660" i="1"/>
  <c r="O87" i="1"/>
  <c r="O803" i="1"/>
  <c r="O717" i="1"/>
  <c r="M941" i="1"/>
  <c r="M1731" i="1"/>
  <c r="M1506" i="1"/>
  <c r="M92" i="1"/>
  <c r="M859" i="1"/>
  <c r="M649" i="1"/>
  <c r="M817" i="1"/>
  <c r="M618" i="1"/>
  <c r="M1732" i="1"/>
  <c r="M652" i="1"/>
  <c r="M799" i="1"/>
  <c r="M632" i="1"/>
  <c r="M715" i="1"/>
  <c r="M698" i="1"/>
  <c r="M760" i="1"/>
  <c r="M823" i="1"/>
  <c r="M619" i="1"/>
  <c r="M948" i="1"/>
  <c r="M716" i="1"/>
  <c r="M824" i="1"/>
  <c r="M761" i="1"/>
  <c r="M762" i="1"/>
  <c r="M800" i="1"/>
  <c r="M801" i="1"/>
  <c r="M90" i="1"/>
  <c r="M653" i="1"/>
  <c r="M782" i="1"/>
  <c r="M654" i="1"/>
  <c r="M699" i="1"/>
  <c r="M700" i="1"/>
  <c r="M633" i="1"/>
  <c r="M783" i="1"/>
  <c r="M784" i="1"/>
  <c r="M655" i="1"/>
  <c r="M763" i="1"/>
  <c r="N941" i="1"/>
  <c r="N1731" i="1"/>
  <c r="N1506" i="1"/>
  <c r="N92" i="1"/>
  <c r="N859" i="1"/>
  <c r="N649" i="1"/>
  <c r="N817" i="1"/>
  <c r="N618" i="1"/>
  <c r="N1732" i="1"/>
  <c r="N652" i="1"/>
  <c r="N799" i="1"/>
  <c r="N632" i="1"/>
  <c r="N715" i="1"/>
  <c r="N698" i="1"/>
  <c r="N760" i="1"/>
  <c r="N823" i="1"/>
  <c r="N619" i="1"/>
  <c r="N948" i="1"/>
  <c r="N716" i="1"/>
  <c r="N824" i="1"/>
  <c r="N761" i="1"/>
  <c r="N762" i="1"/>
  <c r="N800" i="1"/>
  <c r="N801" i="1"/>
  <c r="N90" i="1"/>
  <c r="N653" i="1"/>
  <c r="N782" i="1"/>
  <c r="N654" i="1"/>
  <c r="N699" i="1"/>
  <c r="N700" i="1"/>
  <c r="N633" i="1"/>
  <c r="N783" i="1"/>
  <c r="N784" i="1"/>
  <c r="N655" i="1"/>
  <c r="N763" i="1"/>
  <c r="O941" i="1"/>
  <c r="O1731" i="1"/>
  <c r="O1506" i="1"/>
  <c r="O92" i="1"/>
  <c r="O859" i="1"/>
  <c r="O649" i="1"/>
  <c r="O817" i="1"/>
  <c r="O618" i="1"/>
  <c r="O1732" i="1"/>
  <c r="O652" i="1"/>
  <c r="O799" i="1"/>
  <c r="O632" i="1"/>
  <c r="O715" i="1"/>
  <c r="O698" i="1"/>
  <c r="O760" i="1"/>
  <c r="O823" i="1"/>
  <c r="O619" i="1"/>
  <c r="O948" i="1"/>
  <c r="O716" i="1"/>
  <c r="O824" i="1"/>
  <c r="O761" i="1"/>
  <c r="O762" i="1"/>
  <c r="O800" i="1"/>
  <c r="O801" i="1"/>
  <c r="O90" i="1"/>
  <c r="O653" i="1"/>
  <c r="O782" i="1"/>
  <c r="O654" i="1"/>
  <c r="O699" i="1"/>
  <c r="O700" i="1"/>
  <c r="O633" i="1"/>
  <c r="O783" i="1"/>
  <c r="O784" i="1"/>
  <c r="O655" i="1"/>
  <c r="O763" i="1"/>
  <c r="M1728" i="1"/>
  <c r="M500" i="1"/>
  <c r="M748" i="1"/>
  <c r="M617" i="1"/>
  <c r="M696" i="1"/>
  <c r="M630" i="1"/>
  <c r="M1729" i="1"/>
  <c r="M709" i="1"/>
  <c r="M631" i="1"/>
  <c r="M755" i="1"/>
  <c r="M759" i="1"/>
  <c r="M798" i="1"/>
  <c r="M821" i="1"/>
  <c r="M871" i="1"/>
  <c r="M710" i="1"/>
  <c r="M711" i="1"/>
  <c r="M712" i="1"/>
  <c r="M749" i="1"/>
  <c r="M713" i="1"/>
  <c r="M651" i="1"/>
  <c r="M1730" i="1"/>
  <c r="M1726" i="1"/>
  <c r="M310" i="1"/>
  <c r="M316" i="1"/>
  <c r="M714" i="1"/>
  <c r="M756" i="1"/>
  <c r="M697" i="1"/>
  <c r="M822" i="1"/>
  <c r="N1728" i="1"/>
  <c r="N500" i="1"/>
  <c r="N748" i="1"/>
  <c r="N617" i="1"/>
  <c r="N696" i="1"/>
  <c r="N630" i="1"/>
  <c r="N1729" i="1"/>
  <c r="N709" i="1"/>
  <c r="N631" i="1"/>
  <c r="N755" i="1"/>
  <c r="N759" i="1"/>
  <c r="N798" i="1"/>
  <c r="N821" i="1"/>
  <c r="N871" i="1"/>
  <c r="N710" i="1"/>
  <c r="N711" i="1"/>
  <c r="N712" i="1"/>
  <c r="N749" i="1"/>
  <c r="N713" i="1"/>
  <c r="N651" i="1"/>
  <c r="N1730" i="1"/>
  <c r="N1726" i="1"/>
  <c r="N310" i="1"/>
  <c r="N316" i="1"/>
  <c r="N714" i="1"/>
  <c r="N756" i="1"/>
  <c r="N697" i="1"/>
  <c r="N822" i="1"/>
  <c r="O1728" i="1"/>
  <c r="O500" i="1"/>
  <c r="O748" i="1"/>
  <c r="O617" i="1"/>
  <c r="O696" i="1"/>
  <c r="O630" i="1"/>
  <c r="O1729" i="1"/>
  <c r="O709" i="1"/>
  <c r="O631" i="1"/>
  <c r="O755" i="1"/>
  <c r="O759" i="1"/>
  <c r="O798" i="1"/>
  <c r="O821" i="1"/>
  <c r="O871" i="1"/>
  <c r="O710" i="1"/>
  <c r="O711" i="1"/>
  <c r="O712" i="1"/>
  <c r="O749" i="1"/>
  <c r="O713" i="1"/>
  <c r="O651" i="1"/>
  <c r="O1730" i="1"/>
  <c r="O1726" i="1"/>
  <c r="O310" i="1"/>
  <c r="O316" i="1"/>
  <c r="O714" i="1"/>
  <c r="O756" i="1"/>
  <c r="O697" i="1"/>
  <c r="O822" i="1"/>
  <c r="M86" i="1"/>
  <c r="M81" i="1"/>
  <c r="M820" i="1"/>
  <c r="M744" i="1"/>
  <c r="M627" i="1"/>
  <c r="M745" i="1"/>
  <c r="M628" i="1"/>
  <c r="M746" i="1"/>
  <c r="M240" i="1"/>
  <c r="M48" i="1"/>
  <c r="M1727" i="1"/>
  <c r="M629" i="1"/>
  <c r="M797" i="1"/>
  <c r="M707" i="1"/>
  <c r="M708" i="1"/>
  <c r="M747" i="1"/>
  <c r="M950" i="1"/>
  <c r="M949" i="1"/>
  <c r="M695" i="1"/>
  <c r="M89" i="1"/>
  <c r="N86" i="1"/>
  <c r="N81" i="1"/>
  <c r="N820" i="1"/>
  <c r="N744" i="1"/>
  <c r="N627" i="1"/>
  <c r="N745" i="1"/>
  <c r="N628" i="1"/>
  <c r="N746" i="1"/>
  <c r="N240" i="1"/>
  <c r="N48" i="1"/>
  <c r="N1727" i="1"/>
  <c r="N629" i="1"/>
  <c r="N797" i="1"/>
  <c r="N707" i="1"/>
  <c r="N708" i="1"/>
  <c r="N747" i="1"/>
  <c r="N950" i="1"/>
  <c r="N949" i="1"/>
  <c r="N695" i="1"/>
  <c r="N89" i="1"/>
  <c r="O86" i="1"/>
  <c r="O81" i="1"/>
  <c r="O820" i="1"/>
  <c r="O744" i="1"/>
  <c r="O627" i="1"/>
  <c r="O745" i="1"/>
  <c r="O628" i="1"/>
  <c r="O746" i="1"/>
  <c r="O240" i="1"/>
  <c r="O48" i="1"/>
  <c r="O1727" i="1"/>
  <c r="O629" i="1"/>
  <c r="O797" i="1"/>
  <c r="O707" i="1"/>
  <c r="O708" i="1"/>
  <c r="O747" i="1"/>
  <c r="O950" i="1"/>
  <c r="O949" i="1"/>
  <c r="O695" i="1"/>
  <c r="O89" i="1"/>
  <c r="M91" i="1"/>
  <c r="M737" i="1"/>
  <c r="M796" i="1"/>
  <c r="M2" i="1"/>
  <c r="M738" i="1"/>
  <c r="M644" i="1"/>
  <c r="M739" i="1"/>
  <c r="M645" i="1"/>
  <c r="M946" i="1"/>
  <c r="M706" i="1"/>
  <c r="M740" i="1"/>
  <c r="M815" i="1"/>
  <c r="M1069" i="1"/>
  <c r="M960" i="1"/>
  <c r="M646" i="1"/>
  <c r="M647" i="1"/>
  <c r="M648" i="1"/>
  <c r="M506" i="1"/>
  <c r="M741" i="1"/>
  <c r="M50" i="1"/>
  <c r="M959" i="1"/>
  <c r="M742" i="1"/>
  <c r="M816" i="1"/>
  <c r="M743" i="1"/>
  <c r="M866" i="1"/>
  <c r="M693" i="1"/>
  <c r="M694" i="1"/>
  <c r="M178" i="1"/>
  <c r="M1001" i="1"/>
  <c r="N91" i="1"/>
  <c r="N737" i="1"/>
  <c r="N796" i="1"/>
  <c r="N2" i="1"/>
  <c r="N738" i="1"/>
  <c r="N644" i="1"/>
  <c r="N739" i="1"/>
  <c r="N645" i="1"/>
  <c r="N946" i="1"/>
  <c r="N706" i="1"/>
  <c r="N740" i="1"/>
  <c r="N815" i="1"/>
  <c r="N1069" i="1"/>
  <c r="N960" i="1"/>
  <c r="N646" i="1"/>
  <c r="N647" i="1"/>
  <c r="N648" i="1"/>
  <c r="N506" i="1"/>
  <c r="N741" i="1"/>
  <c r="N50" i="1"/>
  <c r="N959" i="1"/>
  <c r="N742" i="1"/>
  <c r="N816" i="1"/>
  <c r="N743" i="1"/>
  <c r="N866" i="1"/>
  <c r="N693" i="1"/>
  <c r="N694" i="1"/>
  <c r="N178" i="1"/>
  <c r="N1001" i="1"/>
  <c r="O91" i="1"/>
  <c r="O737" i="1"/>
  <c r="O796" i="1"/>
  <c r="O2" i="1"/>
  <c r="O738" i="1"/>
  <c r="O644" i="1"/>
  <c r="O739" i="1"/>
  <c r="O645" i="1"/>
  <c r="O946" i="1"/>
  <c r="O706" i="1"/>
  <c r="O740" i="1"/>
  <c r="O815" i="1"/>
  <c r="O1069" i="1"/>
  <c r="O960" i="1"/>
  <c r="O646" i="1"/>
  <c r="O647" i="1"/>
  <c r="O648" i="1"/>
  <c r="O506" i="1"/>
  <c r="O741" i="1"/>
  <c r="O50" i="1"/>
  <c r="O959" i="1"/>
  <c r="O742" i="1"/>
  <c r="O816" i="1"/>
  <c r="O743" i="1"/>
  <c r="O866" i="1"/>
  <c r="O693" i="1"/>
  <c r="O694" i="1"/>
  <c r="O178" i="1"/>
  <c r="O1001" i="1"/>
  <c r="M426" i="1"/>
  <c r="M641" i="1"/>
  <c r="M733" i="1"/>
  <c r="M625" i="1"/>
  <c r="M626" i="1"/>
  <c r="M734" i="1"/>
  <c r="M735" i="1"/>
  <c r="M615" i="1"/>
  <c r="M813" i="1"/>
  <c r="M1178" i="1"/>
  <c r="M819" i="1"/>
  <c r="M795" i="1"/>
  <c r="M642" i="1"/>
  <c r="M704" i="1"/>
  <c r="M1055" i="1"/>
  <c r="M241" i="1"/>
  <c r="M736" i="1"/>
  <c r="M616" i="1"/>
  <c r="M96" i="1"/>
  <c r="M814" i="1"/>
  <c r="M643" i="1"/>
  <c r="M612" i="1"/>
  <c r="M705" i="1"/>
  <c r="N426" i="1"/>
  <c r="N641" i="1"/>
  <c r="N733" i="1"/>
  <c r="N625" i="1"/>
  <c r="N626" i="1"/>
  <c r="N734" i="1"/>
  <c r="N735" i="1"/>
  <c r="N615" i="1"/>
  <c r="N813" i="1"/>
  <c r="N1178" i="1"/>
  <c r="N819" i="1"/>
  <c r="N795" i="1"/>
  <c r="N642" i="1"/>
  <c r="N704" i="1"/>
  <c r="N1055" i="1"/>
  <c r="N241" i="1"/>
  <c r="N736" i="1"/>
  <c r="N616" i="1"/>
  <c r="N96" i="1"/>
  <c r="N814" i="1"/>
  <c r="N643" i="1"/>
  <c r="N612" i="1"/>
  <c r="N705" i="1"/>
  <c r="O426" i="1"/>
  <c r="O641" i="1"/>
  <c r="O733" i="1"/>
  <c r="O625" i="1"/>
  <c r="O626" i="1"/>
  <c r="O734" i="1"/>
  <c r="O735" i="1"/>
  <c r="O615" i="1"/>
  <c r="O813" i="1"/>
  <c r="O1178" i="1"/>
  <c r="O819" i="1"/>
  <c r="O795" i="1"/>
  <c r="O642" i="1"/>
  <c r="O704" i="1"/>
  <c r="O1055" i="1"/>
  <c r="O241" i="1"/>
  <c r="O736" i="1"/>
  <c r="O616" i="1"/>
  <c r="O96" i="1"/>
  <c r="O814" i="1"/>
  <c r="O643" i="1"/>
  <c r="O612" i="1"/>
  <c r="O705" i="1"/>
  <c r="M793" i="1"/>
  <c r="M624" i="1"/>
  <c r="M794" i="1"/>
  <c r="N793" i="1"/>
  <c r="N624" i="1"/>
  <c r="N794" i="1"/>
  <c r="O793" i="1"/>
  <c r="O624" i="1"/>
  <c r="O794" i="1"/>
  <c r="M999" i="1" l="1"/>
  <c r="M427" i="1"/>
  <c r="M1404" i="1"/>
  <c r="M1005" i="1"/>
  <c r="M376" i="1"/>
  <c r="M996" i="1"/>
  <c r="N999" i="1"/>
  <c r="N427" i="1"/>
  <c r="N1404" i="1"/>
  <c r="N1005" i="1"/>
  <c r="N376" i="1"/>
  <c r="N996" i="1"/>
  <c r="O999" i="1"/>
  <c r="O427" i="1"/>
  <c r="O1404" i="1"/>
  <c r="O1005" i="1"/>
  <c r="O376" i="1"/>
  <c r="O996" i="1"/>
  <c r="M1746" i="1"/>
  <c r="M1395" i="1"/>
  <c r="M374" i="1"/>
  <c r="M1412" i="1"/>
  <c r="M1413" i="1"/>
  <c r="M431" i="1"/>
  <c r="M76" i="1"/>
  <c r="M1371" i="1"/>
  <c r="M1183" i="1"/>
  <c r="M1384" i="1"/>
  <c r="M503" i="1"/>
  <c r="M1009" i="1"/>
  <c r="M1091" i="1"/>
  <c r="M375" i="1"/>
  <c r="M1060" i="1"/>
  <c r="M159" i="1"/>
  <c r="M1372" i="1"/>
  <c r="M1394" i="1"/>
  <c r="M1176" i="1"/>
  <c r="M1063" i="1"/>
  <c r="M1170" i="1"/>
  <c r="M1373" i="1"/>
  <c r="M358" i="1"/>
  <c r="M1572" i="1"/>
  <c r="M3" i="1"/>
  <c r="M359" i="1"/>
  <c r="M1004" i="1"/>
  <c r="M351" i="1"/>
  <c r="M1083" i="1"/>
  <c r="M1569" i="1"/>
  <c r="M238" i="1"/>
  <c r="M449" i="1"/>
  <c r="N1746" i="1"/>
  <c r="N1395" i="1"/>
  <c r="N374" i="1"/>
  <c r="N1412" i="1"/>
  <c r="N1413" i="1"/>
  <c r="N431" i="1"/>
  <c r="N76" i="1"/>
  <c r="N1371" i="1"/>
  <c r="N1183" i="1"/>
  <c r="N1384" i="1"/>
  <c r="N503" i="1"/>
  <c r="N1009" i="1"/>
  <c r="N1091" i="1"/>
  <c r="N375" i="1"/>
  <c r="N1060" i="1"/>
  <c r="N159" i="1"/>
  <c r="N1372" i="1"/>
  <c r="N1394" i="1"/>
  <c r="N1176" i="1"/>
  <c r="N1063" i="1"/>
  <c r="N1170" i="1"/>
  <c r="N1373" i="1"/>
  <c r="N358" i="1"/>
  <c r="N1572" i="1"/>
  <c r="N3" i="1"/>
  <c r="N359" i="1"/>
  <c r="N1004" i="1"/>
  <c r="N351" i="1"/>
  <c r="N1083" i="1"/>
  <c r="N1569" i="1"/>
  <c r="N238" i="1"/>
  <c r="N449" i="1"/>
  <c r="O1746" i="1"/>
  <c r="O1395" i="1"/>
  <c r="O374" i="1"/>
  <c r="O1412" i="1"/>
  <c r="O1413" i="1"/>
  <c r="O431" i="1"/>
  <c r="O76" i="1"/>
  <c r="O1371" i="1"/>
  <c r="O1183" i="1"/>
  <c r="O1384" i="1"/>
  <c r="O503" i="1"/>
  <c r="O1009" i="1"/>
  <c r="O1091" i="1"/>
  <c r="O375" i="1"/>
  <c r="O1060" i="1"/>
  <c r="O159" i="1"/>
  <c r="O1372" i="1"/>
  <c r="O1394" i="1"/>
  <c r="O1176" i="1"/>
  <c r="O1063" i="1"/>
  <c r="O1170" i="1"/>
  <c r="O1373" i="1"/>
  <c r="O358" i="1"/>
  <c r="O1572" i="1"/>
  <c r="O3" i="1"/>
  <c r="O359" i="1"/>
  <c r="O1004" i="1"/>
  <c r="O351" i="1"/>
  <c r="O1083" i="1"/>
  <c r="O1569" i="1"/>
  <c r="O238" i="1"/>
  <c r="O449" i="1"/>
  <c r="M391" i="1"/>
  <c r="M315" i="1"/>
  <c r="M1402" i="1"/>
  <c r="M1504" i="1"/>
  <c r="M1257" i="1"/>
  <c r="M1347" i="1"/>
  <c r="M1095" i="1"/>
  <c r="M998" i="1"/>
  <c r="M432" i="1"/>
  <c r="M1383" i="1"/>
  <c r="M1390" i="1"/>
  <c r="M1253" i="1"/>
  <c r="M341" i="1"/>
  <c r="M1505" i="1"/>
  <c r="M1071" i="1"/>
  <c r="M1580" i="1"/>
  <c r="M1177" i="1"/>
  <c r="M366" i="1"/>
  <c r="M931" i="1"/>
  <c r="M1393" i="1"/>
  <c r="M995" i="1"/>
  <c r="M1403" i="1"/>
  <c r="M211" i="1"/>
  <c r="M1087" i="1"/>
  <c r="M232" i="1"/>
  <c r="M233" i="1"/>
  <c r="M935" i="1"/>
  <c r="N391" i="1"/>
  <c r="N315" i="1"/>
  <c r="N1402" i="1"/>
  <c r="N1504" i="1"/>
  <c r="N1257" i="1"/>
  <c r="N1347" i="1"/>
  <c r="N1095" i="1"/>
  <c r="N998" i="1"/>
  <c r="N432" i="1"/>
  <c r="N1383" i="1"/>
  <c r="N1390" i="1"/>
  <c r="N1253" i="1"/>
  <c r="N341" i="1"/>
  <c r="N1505" i="1"/>
  <c r="N1071" i="1"/>
  <c r="N1580" i="1"/>
  <c r="N1177" i="1"/>
  <c r="N366" i="1"/>
  <c r="N931" i="1"/>
  <c r="N1393" i="1"/>
  <c r="N995" i="1"/>
  <c r="N1403" i="1"/>
  <c r="N211" i="1"/>
  <c r="N1087" i="1"/>
  <c r="N232" i="1"/>
  <c r="N233" i="1"/>
  <c r="N935" i="1"/>
  <c r="O391" i="1"/>
  <c r="O315" i="1"/>
  <c r="O1402" i="1"/>
  <c r="O1504" i="1"/>
  <c r="O1257" i="1"/>
  <c r="O1347" i="1"/>
  <c r="O1095" i="1"/>
  <c r="O998" i="1"/>
  <c r="O432" i="1"/>
  <c r="O1383" i="1"/>
  <c r="O1390" i="1"/>
  <c r="O1253" i="1"/>
  <c r="O341" i="1"/>
  <c r="O1505" i="1"/>
  <c r="O1071" i="1"/>
  <c r="O1580" i="1"/>
  <c r="O1177" i="1"/>
  <c r="O366" i="1"/>
  <c r="O931" i="1"/>
  <c r="O1393" i="1"/>
  <c r="O995" i="1"/>
  <c r="O1403" i="1"/>
  <c r="O211" i="1"/>
  <c r="O1087" i="1"/>
  <c r="O232" i="1"/>
  <c r="O233" i="1"/>
  <c r="O935" i="1"/>
  <c r="M1415" i="1"/>
  <c r="M1411" i="1"/>
  <c r="M1348" i="1"/>
  <c r="M1370" i="1"/>
  <c r="M1008" i="1"/>
  <c r="M357" i="1"/>
  <c r="M1382" i="1"/>
  <c r="M229" i="1"/>
  <c r="M230" i="1"/>
  <c r="M389" i="1"/>
  <c r="M955" i="1"/>
  <c r="M437" i="1"/>
  <c r="M210" i="1"/>
  <c r="M994" i="1"/>
  <c r="M1062" i="1"/>
  <c r="M231" i="1"/>
  <c r="M160" i="1"/>
  <c r="M1054" i="1"/>
  <c r="N1415" i="1"/>
  <c r="N1411" i="1"/>
  <c r="N1348" i="1"/>
  <c r="N1370" i="1"/>
  <c r="N1008" i="1"/>
  <c r="N357" i="1"/>
  <c r="N1382" i="1"/>
  <c r="N229" i="1"/>
  <c r="N230" i="1"/>
  <c r="N389" i="1"/>
  <c r="N955" i="1"/>
  <c r="N437" i="1"/>
  <c r="N210" i="1"/>
  <c r="N994" i="1"/>
  <c r="N1062" i="1"/>
  <c r="N231" i="1"/>
  <c r="N160" i="1"/>
  <c r="N1054" i="1"/>
  <c r="O1415" i="1"/>
  <c r="O1411" i="1"/>
  <c r="O1348" i="1"/>
  <c r="O1370" i="1"/>
  <c r="O1008" i="1"/>
  <c r="O357" i="1"/>
  <c r="O1382" i="1"/>
  <c r="O229" i="1"/>
  <c r="O230" i="1"/>
  <c r="O389" i="1"/>
  <c r="O955" i="1"/>
  <c r="O437" i="1"/>
  <c r="O210" i="1"/>
  <c r="O994" i="1"/>
  <c r="O1062" i="1"/>
  <c r="O231" i="1"/>
  <c r="O160" i="1"/>
  <c r="O1054" i="1"/>
  <c r="M1409" i="1"/>
  <c r="M1422" i="1"/>
  <c r="M1410" i="1"/>
  <c r="M44" i="1"/>
  <c r="M1244" i="1"/>
  <c r="M1503" i="1"/>
  <c r="M1391" i="1"/>
  <c r="M858" i="1"/>
  <c r="M1052" i="1"/>
  <c r="M434" i="1"/>
  <c r="M218" i="1"/>
  <c r="M1501" i="1"/>
  <c r="M1066" i="1"/>
  <c r="M1181" i="1"/>
  <c r="M1392" i="1"/>
  <c r="M1085" i="1"/>
  <c r="M1086" i="1"/>
  <c r="M1381" i="1"/>
  <c r="M857" i="1"/>
  <c r="M1401" i="1"/>
  <c r="M75" i="1"/>
  <c r="M993" i="1"/>
  <c r="M224" i="1"/>
  <c r="M356" i="1"/>
  <c r="M78" i="1"/>
  <c r="M1745" i="1"/>
  <c r="M1568" i="1"/>
  <c r="N1409" i="1"/>
  <c r="N1422" i="1"/>
  <c r="N1410" i="1"/>
  <c r="N44" i="1"/>
  <c r="N1244" i="1"/>
  <c r="N1503" i="1"/>
  <c r="N1391" i="1"/>
  <c r="N858" i="1"/>
  <c r="N1052" i="1"/>
  <c r="N434" i="1"/>
  <c r="N218" i="1"/>
  <c r="N1501" i="1"/>
  <c r="N1066" i="1"/>
  <c r="N1181" i="1"/>
  <c r="N1392" i="1"/>
  <c r="N1085" i="1"/>
  <c r="N1086" i="1"/>
  <c r="N1381" i="1"/>
  <c r="N857" i="1"/>
  <c r="N1401" i="1"/>
  <c r="N75" i="1"/>
  <c r="N993" i="1"/>
  <c r="N224" i="1"/>
  <c r="N356" i="1"/>
  <c r="N78" i="1"/>
  <c r="N1745" i="1"/>
  <c r="N1568" i="1"/>
  <c r="O1409" i="1"/>
  <c r="O1422" i="1"/>
  <c r="O1410" i="1"/>
  <c r="O44" i="1"/>
  <c r="O1244" i="1"/>
  <c r="O1503" i="1"/>
  <c r="O1391" i="1"/>
  <c r="O858" i="1"/>
  <c r="O1052" i="1"/>
  <c r="O434" i="1"/>
  <c r="O218" i="1"/>
  <c r="O1501" i="1"/>
  <c r="O1066" i="1"/>
  <c r="O1181" i="1"/>
  <c r="O1392" i="1"/>
  <c r="O1085" i="1"/>
  <c r="O1086" i="1"/>
  <c r="O1381" i="1"/>
  <c r="O857" i="1"/>
  <c r="O1401" i="1"/>
  <c r="O75" i="1"/>
  <c r="O993" i="1"/>
  <c r="O224" i="1"/>
  <c r="O356" i="1"/>
  <c r="O78" i="1"/>
  <c r="O1745" i="1"/>
  <c r="O1568" i="1"/>
  <c r="M390" i="1"/>
  <c r="M387" i="1"/>
  <c r="M1243" i="1"/>
  <c r="M1051" i="1"/>
  <c r="M440" i="1"/>
  <c r="M1256" i="1"/>
  <c r="M72" i="1"/>
  <c r="M364" i="1"/>
  <c r="M379" i="1"/>
  <c r="M223" i="1"/>
  <c r="M42" i="1"/>
  <c r="M1252" i="1"/>
  <c r="M1090" i="1"/>
  <c r="M1350" i="1"/>
  <c r="M1099" i="1"/>
  <c r="M365" i="1"/>
  <c r="M1354" i="1"/>
  <c r="M1059" i="1"/>
  <c r="M1417" i="1"/>
  <c r="M220" i="1"/>
  <c r="M373" i="1"/>
  <c r="M380" i="1"/>
  <c r="M371" i="1"/>
  <c r="M1079" i="1"/>
  <c r="M388" i="1"/>
  <c r="M228" i="1"/>
  <c r="M1098" i="1"/>
  <c r="N390" i="1"/>
  <c r="N387" i="1"/>
  <c r="N1243" i="1"/>
  <c r="N1051" i="1"/>
  <c r="N440" i="1"/>
  <c r="N1256" i="1"/>
  <c r="N72" i="1"/>
  <c r="N364" i="1"/>
  <c r="N379" i="1"/>
  <c r="N223" i="1"/>
  <c r="N42" i="1"/>
  <c r="N1252" i="1"/>
  <c r="N1090" i="1"/>
  <c r="N1350" i="1"/>
  <c r="N1099" i="1"/>
  <c r="N365" i="1"/>
  <c r="N1354" i="1"/>
  <c r="N1059" i="1"/>
  <c r="N1417" i="1"/>
  <c r="N220" i="1"/>
  <c r="N373" i="1"/>
  <c r="N380" i="1"/>
  <c r="N371" i="1"/>
  <c r="N1079" i="1"/>
  <c r="N388" i="1"/>
  <c r="N228" i="1"/>
  <c r="N1098" i="1"/>
  <c r="O390" i="1"/>
  <c r="O387" i="1"/>
  <c r="O1243" i="1"/>
  <c r="O1051" i="1"/>
  <c r="O440" i="1"/>
  <c r="O1256" i="1"/>
  <c r="O72" i="1"/>
  <c r="O364" i="1"/>
  <c r="O379" i="1"/>
  <c r="O223" i="1"/>
  <c r="O42" i="1"/>
  <c r="O1252" i="1"/>
  <c r="O1090" i="1"/>
  <c r="O1350" i="1"/>
  <c r="O1099" i="1"/>
  <c r="O365" i="1"/>
  <c r="O1354" i="1"/>
  <c r="O1059" i="1"/>
  <c r="O1417" i="1"/>
  <c r="O220" i="1"/>
  <c r="O373" i="1"/>
  <c r="O380" i="1"/>
  <c r="O371" i="1"/>
  <c r="O1079" i="1"/>
  <c r="O388" i="1"/>
  <c r="O228" i="1"/>
  <c r="O1098" i="1"/>
  <c r="M438" i="1"/>
  <c r="M239" i="1"/>
  <c r="M1369" i="1"/>
  <c r="M1375" i="1"/>
  <c r="M1070" i="1"/>
  <c r="M1097" i="1"/>
  <c r="M226" i="1"/>
  <c r="M1398" i="1"/>
  <c r="M436" i="1"/>
  <c r="M1250" i="1"/>
  <c r="M209" i="1"/>
  <c r="M501" i="1"/>
  <c r="M1353" i="1"/>
  <c r="M424" i="1"/>
  <c r="M1089" i="1"/>
  <c r="M227" i="1"/>
  <c r="M369" i="1"/>
  <c r="M1399" i="1"/>
  <c r="M1500" i="1"/>
  <c r="M347" i="1"/>
  <c r="M348" i="1"/>
  <c r="M1751" i="1"/>
  <c r="M448" i="1"/>
  <c r="M1744" i="1"/>
  <c r="M349" i="1"/>
  <c r="M156" i="1"/>
  <c r="M1400" i="1"/>
  <c r="M1050" i="1"/>
  <c r="M1061" i="1"/>
  <c r="M236" i="1"/>
  <c r="M378" i="1"/>
  <c r="M350" i="1"/>
  <c r="M370" i="1"/>
  <c r="N438" i="1"/>
  <c r="N239" i="1"/>
  <c r="N1369" i="1"/>
  <c r="N1375" i="1"/>
  <c r="N1070" i="1"/>
  <c r="N1097" i="1"/>
  <c r="N226" i="1"/>
  <c r="N1398" i="1"/>
  <c r="N436" i="1"/>
  <c r="N1250" i="1"/>
  <c r="N209" i="1"/>
  <c r="N501" i="1"/>
  <c r="N1353" i="1"/>
  <c r="N424" i="1"/>
  <c r="N1089" i="1"/>
  <c r="N227" i="1"/>
  <c r="N369" i="1"/>
  <c r="N1399" i="1"/>
  <c r="N1500" i="1"/>
  <c r="N347" i="1"/>
  <c r="N348" i="1"/>
  <c r="N1751" i="1"/>
  <c r="N448" i="1"/>
  <c r="N1744" i="1"/>
  <c r="N349" i="1"/>
  <c r="N156" i="1"/>
  <c r="N1400" i="1"/>
  <c r="N1050" i="1"/>
  <c r="N1061" i="1"/>
  <c r="N236" i="1"/>
  <c r="N378" i="1"/>
  <c r="N350" i="1"/>
  <c r="N370" i="1"/>
  <c r="O438" i="1"/>
  <c r="O239" i="1"/>
  <c r="O1369" i="1"/>
  <c r="O1375" i="1"/>
  <c r="O1070" i="1"/>
  <c r="O1097" i="1"/>
  <c r="O226" i="1"/>
  <c r="O1398" i="1"/>
  <c r="O436" i="1"/>
  <c r="O1250" i="1"/>
  <c r="O209" i="1"/>
  <c r="O501" i="1"/>
  <c r="O1353" i="1"/>
  <c r="O424" i="1"/>
  <c r="O1089" i="1"/>
  <c r="O227" i="1"/>
  <c r="O369" i="1"/>
  <c r="O1399" i="1"/>
  <c r="O1500" i="1"/>
  <c r="O347" i="1"/>
  <c r="O348" i="1"/>
  <c r="O1751" i="1"/>
  <c r="O448" i="1"/>
  <c r="O1744" i="1"/>
  <c r="O349" i="1"/>
  <c r="O156" i="1"/>
  <c r="O1400" i="1"/>
  <c r="O1050" i="1"/>
  <c r="O1061" i="1"/>
  <c r="O236" i="1"/>
  <c r="O378" i="1"/>
  <c r="O350" i="1"/>
  <c r="O370" i="1"/>
  <c r="M386" i="1"/>
  <c r="M368" i="1"/>
  <c r="M1352" i="1"/>
  <c r="M1058" i="1"/>
  <c r="M372" i="1"/>
  <c r="M1094" i="1"/>
  <c r="M504" i="1"/>
  <c r="M1497" i="1"/>
  <c r="M363" i="1"/>
  <c r="M1419" i="1"/>
  <c r="M1502" i="1"/>
  <c r="M1068" i="1"/>
  <c r="M956" i="1"/>
  <c r="M1182" i="1"/>
  <c r="M217" i="1"/>
  <c r="M1397" i="1"/>
  <c r="M77" i="1"/>
  <c r="M1420" i="1"/>
  <c r="M1380" i="1"/>
  <c r="M221" i="1"/>
  <c r="M222" i="1"/>
  <c r="M377" i="1"/>
  <c r="M997" i="1"/>
  <c r="M1421" i="1"/>
  <c r="M1254" i="1"/>
  <c r="M204" i="1"/>
  <c r="M991" i="1"/>
  <c r="N386" i="1"/>
  <c r="N368" i="1"/>
  <c r="N1352" i="1"/>
  <c r="N1058" i="1"/>
  <c r="N372" i="1"/>
  <c r="N1094" i="1"/>
  <c r="N504" i="1"/>
  <c r="N1497" i="1"/>
  <c r="N363" i="1"/>
  <c r="N1419" i="1"/>
  <c r="N1502" i="1"/>
  <c r="N1068" i="1"/>
  <c r="N956" i="1"/>
  <c r="N1182" i="1"/>
  <c r="N217" i="1"/>
  <c r="N1397" i="1"/>
  <c r="N77" i="1"/>
  <c r="N1420" i="1"/>
  <c r="N1380" i="1"/>
  <c r="N221" i="1"/>
  <c r="N222" i="1"/>
  <c r="N377" i="1"/>
  <c r="N997" i="1"/>
  <c r="N1421" i="1"/>
  <c r="N1254" i="1"/>
  <c r="N204" i="1"/>
  <c r="N991" i="1"/>
  <c r="O386" i="1"/>
  <c r="O368" i="1"/>
  <c r="O1352" i="1"/>
  <c r="O1058" i="1"/>
  <c r="O372" i="1"/>
  <c r="O1094" i="1"/>
  <c r="O504" i="1"/>
  <c r="O1497" i="1"/>
  <c r="O363" i="1"/>
  <c r="O1419" i="1"/>
  <c r="O1502" i="1"/>
  <c r="O1068" i="1"/>
  <c r="O956" i="1"/>
  <c r="O1182" i="1"/>
  <c r="O217" i="1"/>
  <c r="O1397" i="1"/>
  <c r="O77" i="1"/>
  <c r="O1420" i="1"/>
  <c r="O1380" i="1"/>
  <c r="O221" i="1"/>
  <c r="O222" i="1"/>
  <c r="O377" i="1"/>
  <c r="O997" i="1"/>
  <c r="O1421" i="1"/>
  <c r="O1254" i="1"/>
  <c r="O204" i="1"/>
  <c r="O991" i="1"/>
  <c r="M1053" i="1"/>
  <c r="M385" i="1"/>
  <c r="M1377" i="1"/>
  <c r="M1368" i="1"/>
  <c r="M1416" i="1"/>
  <c r="M1093" i="1"/>
  <c r="M1405" i="1"/>
  <c r="M1396" i="1"/>
  <c r="M934" i="1"/>
  <c r="M1378" i="1"/>
  <c r="M1057" i="1"/>
  <c r="M1571" i="1"/>
  <c r="M1743" i="1"/>
  <c r="M1379" i="1"/>
  <c r="M1499" i="1"/>
  <c r="M74" i="1"/>
  <c r="M439" i="1"/>
  <c r="M216" i="1"/>
  <c r="M433" i="1"/>
  <c r="M1088" i="1"/>
  <c r="M435" i="1"/>
  <c r="M208" i="1"/>
  <c r="M1011" i="1"/>
  <c r="M1255" i="1"/>
  <c r="M1245" i="1"/>
  <c r="M234" i="1"/>
  <c r="M308" i="1"/>
  <c r="N1053" i="1"/>
  <c r="N385" i="1"/>
  <c r="N1377" i="1"/>
  <c r="N1368" i="1"/>
  <c r="N1416" i="1"/>
  <c r="N1093" i="1"/>
  <c r="N1405" i="1"/>
  <c r="N1396" i="1"/>
  <c r="N934" i="1"/>
  <c r="N1378" i="1"/>
  <c r="N1057" i="1"/>
  <c r="N1571" i="1"/>
  <c r="N1743" i="1"/>
  <c r="N1379" i="1"/>
  <c r="N1499" i="1"/>
  <c r="N74" i="1"/>
  <c r="N439" i="1"/>
  <c r="N216" i="1"/>
  <c r="N433" i="1"/>
  <c r="N1088" i="1"/>
  <c r="N435" i="1"/>
  <c r="N208" i="1"/>
  <c r="N1011" i="1"/>
  <c r="N1255" i="1"/>
  <c r="N1245" i="1"/>
  <c r="N234" i="1"/>
  <c r="N308" i="1"/>
  <c r="O1053" i="1"/>
  <c r="O385" i="1"/>
  <c r="O1377" i="1"/>
  <c r="O1368" i="1"/>
  <c r="O1416" i="1"/>
  <c r="O1093" i="1"/>
  <c r="O1405" i="1"/>
  <c r="O1396" i="1"/>
  <c r="O934" i="1"/>
  <c r="O1378" i="1"/>
  <c r="O1057" i="1"/>
  <c r="O1571" i="1"/>
  <c r="O1743" i="1"/>
  <c r="O1379" i="1"/>
  <c r="O1499" i="1"/>
  <c r="O74" i="1"/>
  <c r="O439" i="1"/>
  <c r="O216" i="1"/>
  <c r="O433" i="1"/>
  <c r="O1088" i="1"/>
  <c r="O435" i="1"/>
  <c r="O208" i="1"/>
  <c r="O1011" i="1"/>
  <c r="O1255" i="1"/>
  <c r="O1245" i="1"/>
  <c r="O234" i="1"/>
  <c r="O308" i="1"/>
  <c r="M1388" i="1"/>
  <c r="M1389" i="1"/>
  <c r="M1065" i="1"/>
  <c r="M225" i="1"/>
  <c r="M1376" i="1"/>
  <c r="N1388" i="1"/>
  <c r="N1389" i="1"/>
  <c r="N1065" i="1"/>
  <c r="N225" i="1"/>
  <c r="N1376" i="1"/>
  <c r="O1388" i="1"/>
  <c r="O1389" i="1"/>
  <c r="O1065" i="1"/>
  <c r="O225" i="1"/>
  <c r="O1376" i="1"/>
  <c r="M70" i="1" l="1"/>
  <c r="M1026" i="1"/>
  <c r="N70" i="1"/>
  <c r="N1026" i="1"/>
  <c r="O70" i="1"/>
  <c r="O1026" i="1"/>
  <c r="M1627" i="1"/>
  <c r="M168" i="1"/>
  <c r="M1049" i="1"/>
  <c r="M420" i="1"/>
  <c r="M1047" i="1"/>
  <c r="M479" i="1"/>
  <c r="M484" i="1"/>
  <c r="M337" i="1"/>
  <c r="N1627" i="1"/>
  <c r="N168" i="1"/>
  <c r="N1049" i="1"/>
  <c r="N420" i="1"/>
  <c r="N1047" i="1"/>
  <c r="N479" i="1"/>
  <c r="N484" i="1"/>
  <c r="N337" i="1"/>
  <c r="O1627" i="1"/>
  <c r="O168" i="1"/>
  <c r="O1049" i="1"/>
  <c r="O420" i="1"/>
  <c r="O1047" i="1"/>
  <c r="O479" i="1"/>
  <c r="O484" i="1"/>
  <c r="O337" i="1"/>
  <c r="M476" i="1"/>
  <c r="M986" i="1"/>
  <c r="M478" i="1"/>
  <c r="M1172" i="1"/>
  <c r="M398" i="1"/>
  <c r="M162" i="1"/>
  <c r="M495" i="1"/>
  <c r="M1025" i="1"/>
  <c r="M461" i="1"/>
  <c r="M320" i="1"/>
  <c r="M399" i="1"/>
  <c r="M396" i="1"/>
  <c r="N476" i="1"/>
  <c r="N986" i="1"/>
  <c r="N478" i="1"/>
  <c r="N1172" i="1"/>
  <c r="N398" i="1"/>
  <c r="N162" i="1"/>
  <c r="N495" i="1"/>
  <c r="N1025" i="1"/>
  <c r="N461" i="1"/>
  <c r="N320" i="1"/>
  <c r="N399" i="1"/>
  <c r="N396" i="1"/>
  <c r="O476" i="1"/>
  <c r="O986" i="1"/>
  <c r="O478" i="1"/>
  <c r="O1172" i="1"/>
  <c r="O398" i="1"/>
  <c r="O162" i="1"/>
  <c r="O495" i="1"/>
  <c r="O1025" i="1"/>
  <c r="O461" i="1"/>
  <c r="O320" i="1"/>
  <c r="O399" i="1"/>
  <c r="O396" i="1"/>
  <c r="M614" i="1"/>
  <c r="M473" i="1"/>
  <c r="M161" i="1"/>
  <c r="M46" i="1"/>
  <c r="M1174" i="1"/>
  <c r="M459" i="1"/>
  <c r="M314" i="1"/>
  <c r="M1171" i="1"/>
  <c r="M499" i="1"/>
  <c r="M494" i="1"/>
  <c r="M1032" i="1"/>
  <c r="M985" i="1"/>
  <c r="M460" i="1"/>
  <c r="N614" i="1"/>
  <c r="N473" i="1"/>
  <c r="N161" i="1"/>
  <c r="N46" i="1"/>
  <c r="N1174" i="1"/>
  <c r="N459" i="1"/>
  <c r="N314" i="1"/>
  <c r="N1171" i="1"/>
  <c r="N499" i="1"/>
  <c r="N494" i="1"/>
  <c r="N1032" i="1"/>
  <c r="N985" i="1"/>
  <c r="N460" i="1"/>
  <c r="O614" i="1"/>
  <c r="O473" i="1"/>
  <c r="O161" i="1"/>
  <c r="O46" i="1"/>
  <c r="O1174" i="1"/>
  <c r="O459" i="1"/>
  <c r="O314" i="1"/>
  <c r="O1171" i="1"/>
  <c r="O499" i="1"/>
  <c r="O494" i="1"/>
  <c r="O1032" i="1"/>
  <c r="O985" i="1"/>
  <c r="O460" i="1"/>
  <c r="M456" i="1"/>
  <c r="M1045" i="1"/>
  <c r="M1724" i="1"/>
  <c r="M1030" i="1"/>
  <c r="M47" i="1"/>
  <c r="M235" i="1"/>
  <c r="M457" i="1"/>
  <c r="M202" i="1"/>
  <c r="M419" i="1"/>
  <c r="M1031" i="1"/>
  <c r="M458" i="1"/>
  <c r="M691" i="1"/>
  <c r="M472" i="1"/>
  <c r="M158" i="1"/>
  <c r="M71" i="1"/>
  <c r="N456" i="1"/>
  <c r="N1045" i="1"/>
  <c r="N1724" i="1"/>
  <c r="N1030" i="1"/>
  <c r="N47" i="1"/>
  <c r="N235" i="1"/>
  <c r="N457" i="1"/>
  <c r="N202" i="1"/>
  <c r="N419" i="1"/>
  <c r="N1031" i="1"/>
  <c r="N458" i="1"/>
  <c r="N691" i="1"/>
  <c r="N472" i="1"/>
  <c r="N158" i="1"/>
  <c r="N71" i="1"/>
  <c r="O456" i="1"/>
  <c r="O1045" i="1"/>
  <c r="O1724" i="1"/>
  <c r="O1030" i="1"/>
  <c r="O47" i="1"/>
  <c r="O235" i="1"/>
  <c r="O457" i="1"/>
  <c r="O202" i="1"/>
  <c r="O419" i="1"/>
  <c r="O1031" i="1"/>
  <c r="O458" i="1"/>
  <c r="O691" i="1"/>
  <c r="O472" i="1"/>
  <c r="O158" i="1"/>
  <c r="O71" i="1"/>
  <c r="M69" i="1"/>
  <c r="M1046" i="1"/>
  <c r="M200" i="1"/>
  <c r="M471" i="1"/>
  <c r="M1024" i="1"/>
  <c r="M422" i="1"/>
  <c r="M185" i="1"/>
  <c r="M1013" i="1"/>
  <c r="N69" i="1"/>
  <c r="N1046" i="1"/>
  <c r="N200" i="1"/>
  <c r="N471" i="1"/>
  <c r="N1024" i="1"/>
  <c r="N422" i="1"/>
  <c r="N185" i="1"/>
  <c r="N1013" i="1"/>
  <c r="O69" i="1"/>
  <c r="O1046" i="1"/>
  <c r="O200" i="1"/>
  <c r="O471" i="1"/>
  <c r="O1024" i="1"/>
  <c r="O422" i="1"/>
  <c r="O185" i="1"/>
  <c r="O1013" i="1"/>
  <c r="M475" i="1"/>
  <c r="M989" i="1"/>
  <c r="M692" i="1"/>
  <c r="M199" i="1"/>
  <c r="M1495" i="1"/>
  <c r="M480" i="1"/>
  <c r="M67" i="1"/>
  <c r="M203" i="1"/>
  <c r="M613" i="1"/>
  <c r="M498" i="1"/>
  <c r="N475" i="1"/>
  <c r="N989" i="1"/>
  <c r="N692" i="1"/>
  <c r="N199" i="1"/>
  <c r="N1495" i="1"/>
  <c r="N480" i="1"/>
  <c r="N67" i="1"/>
  <c r="N203" i="1"/>
  <c r="N613" i="1"/>
  <c r="N498" i="1"/>
  <c r="O475" i="1"/>
  <c r="O989" i="1"/>
  <c r="O692" i="1"/>
  <c r="O199" i="1"/>
  <c r="O1495" i="1"/>
  <c r="O480" i="1"/>
  <c r="O67" i="1"/>
  <c r="O203" i="1"/>
  <c r="O613" i="1"/>
  <c r="O498" i="1"/>
  <c r="M1173" i="1"/>
  <c r="M68" i="1"/>
  <c r="M66" i="1"/>
  <c r="M1034" i="1"/>
  <c r="M1175" i="1"/>
  <c r="M198" i="1"/>
  <c r="M477" i="1"/>
  <c r="M397" i="1"/>
  <c r="M201" i="1"/>
  <c r="M197" i="1"/>
  <c r="M474" i="1"/>
  <c r="M319" i="1"/>
  <c r="M1029" i="1"/>
  <c r="N1173" i="1"/>
  <c r="N68" i="1"/>
  <c r="N66" i="1"/>
  <c r="N1034" i="1"/>
  <c r="N1175" i="1"/>
  <c r="N198" i="1"/>
  <c r="N477" i="1"/>
  <c r="N397" i="1"/>
  <c r="N201" i="1"/>
  <c r="N197" i="1"/>
  <c r="N474" i="1"/>
  <c r="N319" i="1"/>
  <c r="N1029" i="1"/>
  <c r="O1173" i="1"/>
  <c r="O68" i="1"/>
  <c r="O66" i="1"/>
  <c r="O1034" i="1"/>
  <c r="O1175" i="1"/>
  <c r="O198" i="1"/>
  <c r="O477" i="1"/>
  <c r="O397" i="1"/>
  <c r="O201" i="1"/>
  <c r="O197" i="1"/>
  <c r="O474" i="1"/>
  <c r="O319" i="1"/>
  <c r="O1029" i="1"/>
  <c r="M1562" i="1"/>
  <c r="M423" i="1"/>
  <c r="M1028" i="1"/>
  <c r="M196" i="1"/>
  <c r="M1044" i="1"/>
  <c r="M470" i="1"/>
  <c r="M1023" i="1"/>
  <c r="M958" i="1"/>
  <c r="M987" i="1"/>
  <c r="M395" i="1"/>
  <c r="M416" i="1"/>
  <c r="M418" i="1"/>
  <c r="M454" i="1"/>
  <c r="M184" i="1"/>
  <c r="M455" i="1"/>
  <c r="M1048" i="1"/>
  <c r="M988" i="1"/>
  <c r="M421" i="1"/>
  <c r="M155" i="1"/>
  <c r="N1562" i="1"/>
  <c r="N423" i="1"/>
  <c r="N1028" i="1"/>
  <c r="N196" i="1"/>
  <c r="N1044" i="1"/>
  <c r="N470" i="1"/>
  <c r="N1023" i="1"/>
  <c r="N958" i="1"/>
  <c r="N987" i="1"/>
  <c r="N395" i="1"/>
  <c r="N416" i="1"/>
  <c r="N418" i="1"/>
  <c r="N454" i="1"/>
  <c r="N184" i="1"/>
  <c r="N455" i="1"/>
  <c r="N1048" i="1"/>
  <c r="N988" i="1"/>
  <c r="N421" i="1"/>
  <c r="N155" i="1"/>
  <c r="O1562" i="1"/>
  <c r="O423" i="1"/>
  <c r="O1028" i="1"/>
  <c r="O196" i="1"/>
  <c r="O1044" i="1"/>
  <c r="O470" i="1"/>
  <c r="O1023" i="1"/>
  <c r="O958" i="1"/>
  <c r="O987" i="1"/>
  <c r="O395" i="1"/>
  <c r="O416" i="1"/>
  <c r="O418" i="1"/>
  <c r="O454" i="1"/>
  <c r="O184" i="1"/>
  <c r="O455" i="1"/>
  <c r="O1048" i="1"/>
  <c r="O988" i="1"/>
  <c r="O421" i="1"/>
  <c r="O155" i="1"/>
  <c r="M1027" i="1"/>
  <c r="M1022" i="1"/>
  <c r="M394" i="1"/>
  <c r="M417" i="1"/>
  <c r="N1027" i="1"/>
  <c r="N1022" i="1"/>
  <c r="N394" i="1"/>
  <c r="N417" i="1"/>
  <c r="O1027" i="1"/>
  <c r="O1022" i="1"/>
  <c r="O394" i="1"/>
  <c r="O417" i="1"/>
  <c r="M193" i="1" l="1"/>
  <c r="M303" i="1"/>
  <c r="N193" i="1"/>
  <c r="N303" i="1"/>
  <c r="O193" i="1"/>
  <c r="O303" i="1"/>
  <c r="M302" i="1"/>
  <c r="M410" i="1"/>
  <c r="M1494" i="1"/>
  <c r="N302" i="1"/>
  <c r="N410" i="1"/>
  <c r="N1494" i="1"/>
  <c r="O302" i="1"/>
  <c r="O410" i="1"/>
  <c r="O1494" i="1"/>
  <c r="M1579" i="1"/>
  <c r="N1579" i="1"/>
  <c r="O1579" i="1"/>
  <c r="M447" i="1"/>
  <c r="N447" i="1"/>
  <c r="O447" i="1"/>
  <c r="M430" i="1"/>
  <c r="N430" i="1"/>
  <c r="O430" i="1"/>
  <c r="M1210" i="1"/>
  <c r="M1216" i="1"/>
  <c r="M40" i="1"/>
  <c r="M8" i="1"/>
  <c r="N1210" i="1"/>
  <c r="N1216" i="1"/>
  <c r="N40" i="1"/>
  <c r="N8" i="1"/>
  <c r="O1210" i="1"/>
  <c r="O1216" i="1"/>
  <c r="O40" i="1"/>
  <c r="O8" i="1"/>
  <c r="M34" i="1"/>
  <c r="M1479" i="1"/>
  <c r="M1131" i="1"/>
  <c r="M1143" i="1"/>
  <c r="M464" i="1"/>
  <c r="M1194" i="1"/>
  <c r="M39" i="1"/>
  <c r="M329" i="1"/>
  <c r="M1132" i="1"/>
  <c r="M1189" i="1"/>
  <c r="M1596" i="1"/>
  <c r="M1133" i="1"/>
  <c r="M330" i="1"/>
  <c r="M1105" i="1"/>
  <c r="M1711" i="1"/>
  <c r="M1644" i="1"/>
  <c r="M1188" i="1"/>
  <c r="M1190" i="1"/>
  <c r="M1584" i="1"/>
  <c r="N34" i="1"/>
  <c r="N1479" i="1"/>
  <c r="N1131" i="1"/>
  <c r="N1143" i="1"/>
  <c r="N464" i="1"/>
  <c r="N1194" i="1"/>
  <c r="N39" i="1"/>
  <c r="N329" i="1"/>
  <c r="N1132" i="1"/>
  <c r="N1189" i="1"/>
  <c r="N1596" i="1"/>
  <c r="N1133" i="1"/>
  <c r="N330" i="1"/>
  <c r="N1105" i="1"/>
  <c r="N1711" i="1"/>
  <c r="N1644" i="1"/>
  <c r="N1188" i="1"/>
  <c r="N1190" i="1"/>
  <c r="N1584" i="1"/>
  <c r="O34" i="1"/>
  <c r="O1479" i="1"/>
  <c r="O1131" i="1"/>
  <c r="O1143" i="1"/>
  <c r="O464" i="1"/>
  <c r="O1194" i="1"/>
  <c r="O39" i="1"/>
  <c r="O329" i="1"/>
  <c r="O1132" i="1"/>
  <c r="O1189" i="1"/>
  <c r="O1596" i="1"/>
  <c r="O1133" i="1"/>
  <c r="O330" i="1"/>
  <c r="O1105" i="1"/>
  <c r="O1711" i="1"/>
  <c r="O1644" i="1"/>
  <c r="O1188" i="1"/>
  <c r="O1190" i="1"/>
  <c r="O1584" i="1"/>
  <c r="M1241" i="1"/>
  <c r="M1617" i="1"/>
  <c r="M1642" i="1"/>
  <c r="M1643" i="1"/>
  <c r="M1675" i="1"/>
  <c r="M1193" i="1"/>
  <c r="M1209" i="1"/>
  <c r="M1116" i="1"/>
  <c r="M1142" i="1"/>
  <c r="M61" i="1"/>
  <c r="M1583" i="1"/>
  <c r="M1676" i="1"/>
  <c r="M1117" i="1"/>
  <c r="M1118" i="1"/>
  <c r="M1169" i="1"/>
  <c r="M1165" i="1"/>
  <c r="M1200" i="1"/>
  <c r="M38" i="1"/>
  <c r="M1718" i="1"/>
  <c r="M1650" i="1"/>
  <c r="M1187" i="1"/>
  <c r="M1185" i="1"/>
  <c r="M1186" i="1"/>
  <c r="N1241" i="1"/>
  <c r="N1617" i="1"/>
  <c r="N1642" i="1"/>
  <c r="N1643" i="1"/>
  <c r="N1675" i="1"/>
  <c r="N1193" i="1"/>
  <c r="N1209" i="1"/>
  <c r="N1116" i="1"/>
  <c r="N1142" i="1"/>
  <c r="N61" i="1"/>
  <c r="N1583" i="1"/>
  <c r="N1676" i="1"/>
  <c r="N1117" i="1"/>
  <c r="N1118" i="1"/>
  <c r="N1169" i="1"/>
  <c r="N1165" i="1"/>
  <c r="N1200" i="1"/>
  <c r="N38" i="1"/>
  <c r="N1718" i="1"/>
  <c r="N1650" i="1"/>
  <c r="N1187" i="1"/>
  <c r="N1185" i="1"/>
  <c r="N1186" i="1"/>
  <c r="O1241" i="1"/>
  <c r="O1617" i="1"/>
  <c r="O1642" i="1"/>
  <c r="O1643" i="1"/>
  <c r="O1675" i="1"/>
  <c r="O1193" i="1"/>
  <c r="O1209" i="1"/>
  <c r="O1116" i="1"/>
  <c r="O1142" i="1"/>
  <c r="O61" i="1"/>
  <c r="O1583" i="1"/>
  <c r="O1676" i="1"/>
  <c r="O1117" i="1"/>
  <c r="O1118" i="1"/>
  <c r="O1169" i="1"/>
  <c r="O1165" i="1"/>
  <c r="O1200" i="1"/>
  <c r="O38" i="1"/>
  <c r="O1718" i="1"/>
  <c r="O1650" i="1"/>
  <c r="O1187" i="1"/>
  <c r="O1185" i="1"/>
  <c r="O1186" i="1"/>
  <c r="M1640" i="1"/>
  <c r="M1198" i="1"/>
  <c r="M1673" i="1"/>
  <c r="M1582" i="1"/>
  <c r="M1102" i="1"/>
  <c r="M1641" i="1"/>
  <c r="M1236" i="1"/>
  <c r="M1708" i="1"/>
  <c r="M1717" i="1"/>
  <c r="M1603" i="1"/>
  <c r="M12" i="1"/>
  <c r="M1719" i="1"/>
  <c r="M1103" i="1"/>
  <c r="M1113" i="1"/>
  <c r="M1199" i="1"/>
  <c r="M1114" i="1"/>
  <c r="M332" i="1"/>
  <c r="M1709" i="1"/>
  <c r="M1710" i="1"/>
  <c r="M1115" i="1"/>
  <c r="M1192" i="1"/>
  <c r="M1129" i="1"/>
  <c r="M1164" i="1"/>
  <c r="M19" i="1"/>
  <c r="M1592" i="1"/>
  <c r="M1130" i="1"/>
  <c r="M1208" i="1"/>
  <c r="M1104" i="1"/>
  <c r="M15" i="1"/>
  <c r="M1214" i="1"/>
  <c r="M1215" i="1"/>
  <c r="M1674" i="1"/>
  <c r="N1640" i="1"/>
  <c r="N1198" i="1"/>
  <c r="N1673" i="1"/>
  <c r="N1582" i="1"/>
  <c r="N1102" i="1"/>
  <c r="N1641" i="1"/>
  <c r="N1236" i="1"/>
  <c r="N1708" i="1"/>
  <c r="N1717" i="1"/>
  <c r="N1603" i="1"/>
  <c r="N12" i="1"/>
  <c r="N1719" i="1"/>
  <c r="N1103" i="1"/>
  <c r="N1113" i="1"/>
  <c r="N1199" i="1"/>
  <c r="N1114" i="1"/>
  <c r="N332" i="1"/>
  <c r="N1709" i="1"/>
  <c r="N1710" i="1"/>
  <c r="N1115" i="1"/>
  <c r="N1192" i="1"/>
  <c r="N1129" i="1"/>
  <c r="N1164" i="1"/>
  <c r="N19" i="1"/>
  <c r="N1592" i="1"/>
  <c r="N1130" i="1"/>
  <c r="N1208" i="1"/>
  <c r="N1104" i="1"/>
  <c r="N15" i="1"/>
  <c r="N1214" i="1"/>
  <c r="N1215" i="1"/>
  <c r="N1674" i="1"/>
  <c r="O1640" i="1"/>
  <c r="O1198" i="1"/>
  <c r="O1673" i="1"/>
  <c r="O1582" i="1"/>
  <c r="O1102" i="1"/>
  <c r="O1641" i="1"/>
  <c r="O1236" i="1"/>
  <c r="O1708" i="1"/>
  <c r="O1717" i="1"/>
  <c r="O1603" i="1"/>
  <c r="O12" i="1"/>
  <c r="O1719" i="1"/>
  <c r="O1103" i="1"/>
  <c r="O1113" i="1"/>
  <c r="O1199" i="1"/>
  <c r="O1114" i="1"/>
  <c r="O332" i="1"/>
  <c r="O1709" i="1"/>
  <c r="O1710" i="1"/>
  <c r="O1115" i="1"/>
  <c r="O1192" i="1"/>
  <c r="O1129" i="1"/>
  <c r="O1164" i="1"/>
  <c r="O19" i="1"/>
  <c r="O1592" i="1"/>
  <c r="O1130" i="1"/>
  <c r="O1208" i="1"/>
  <c r="O1104" i="1"/>
  <c r="O15" i="1"/>
  <c r="O1214" i="1"/>
  <c r="O1215" i="1"/>
  <c r="O1674" i="1"/>
  <c r="M1601" i="1"/>
  <c r="M60" i="1"/>
  <c r="M1126" i="1"/>
  <c r="M7" i="1"/>
  <c r="M1137" i="1"/>
  <c r="M863" i="1"/>
  <c r="M1672" i="1"/>
  <c r="M14" i="1"/>
  <c r="M1591" i="1"/>
  <c r="M1127" i="1"/>
  <c r="M1602" i="1"/>
  <c r="M1715" i="1"/>
  <c r="M1037" i="1"/>
  <c r="M1234" i="1"/>
  <c r="M1716" i="1"/>
  <c r="M1112" i="1"/>
  <c r="M1639" i="1"/>
  <c r="M1240" i="1"/>
  <c r="M1235" i="1"/>
  <c r="M1038" i="1"/>
  <c r="M1128" i="1"/>
  <c r="N1601" i="1"/>
  <c r="N60" i="1"/>
  <c r="N1126" i="1"/>
  <c r="N7" i="1"/>
  <c r="N1137" i="1"/>
  <c r="N863" i="1"/>
  <c r="N1672" i="1"/>
  <c r="N14" i="1"/>
  <c r="N1591" i="1"/>
  <c r="N1127" i="1"/>
  <c r="N1602" i="1"/>
  <c r="N1715" i="1"/>
  <c r="N1037" i="1"/>
  <c r="N1234" i="1"/>
  <c r="N1716" i="1"/>
  <c r="N1112" i="1"/>
  <c r="N1639" i="1"/>
  <c r="N1240" i="1"/>
  <c r="N1235" i="1"/>
  <c r="N1038" i="1"/>
  <c r="N1128" i="1"/>
  <c r="O1601" i="1"/>
  <c r="O60" i="1"/>
  <c r="O1126" i="1"/>
  <c r="O7" i="1"/>
  <c r="O1137" i="1"/>
  <c r="O863" i="1"/>
  <c r="O1672" i="1"/>
  <c r="O14" i="1"/>
  <c r="O1591" i="1"/>
  <c r="O1127" i="1"/>
  <c r="O1602" i="1"/>
  <c r="O1715" i="1"/>
  <c r="O1037" i="1"/>
  <c r="O1234" i="1"/>
  <c r="O1716" i="1"/>
  <c r="O1112" i="1"/>
  <c r="O1639" i="1"/>
  <c r="O1240" i="1"/>
  <c r="O1235" i="1"/>
  <c r="O1038" i="1"/>
  <c r="O1128" i="1"/>
  <c r="M1229" i="1"/>
  <c r="M27" i="1"/>
  <c r="M1595" i="1"/>
  <c r="M1706" i="1"/>
  <c r="M18" i="1"/>
  <c r="M1600" i="1"/>
  <c r="M1581" i="1"/>
  <c r="M1707" i="1"/>
  <c r="M1101" i="1"/>
  <c r="M1108" i="1"/>
  <c r="M1109" i="1"/>
  <c r="M1635" i="1"/>
  <c r="M1110" i="1"/>
  <c r="M1616" i="1"/>
  <c r="M1649" i="1"/>
  <c r="M1636" i="1"/>
  <c r="M1242" i="1"/>
  <c r="M1136" i="1"/>
  <c r="M32" i="1"/>
  <c r="M465" i="1"/>
  <c r="M1662" i="1"/>
  <c r="M1663" i="1"/>
  <c r="M1111" i="1"/>
  <c r="M1714" i="1"/>
  <c r="M1162" i="1"/>
  <c r="M1163" i="1"/>
  <c r="M33" i="1"/>
  <c r="M6" i="1"/>
  <c r="M1590" i="1"/>
  <c r="M1637" i="1"/>
  <c r="M1638" i="1"/>
  <c r="N1229" i="1"/>
  <c r="N27" i="1"/>
  <c r="N1595" i="1"/>
  <c r="N1706" i="1"/>
  <c r="N18" i="1"/>
  <c r="N1600" i="1"/>
  <c r="N1581" i="1"/>
  <c r="N1707" i="1"/>
  <c r="N1101" i="1"/>
  <c r="N1108" i="1"/>
  <c r="N1109" i="1"/>
  <c r="N1635" i="1"/>
  <c r="N1110" i="1"/>
  <c r="N1616" i="1"/>
  <c r="N1649" i="1"/>
  <c r="N1636" i="1"/>
  <c r="N1242" i="1"/>
  <c r="N1136" i="1"/>
  <c r="N32" i="1"/>
  <c r="N465" i="1"/>
  <c r="N1662" i="1"/>
  <c r="N1663" i="1"/>
  <c r="N1111" i="1"/>
  <c r="N1714" i="1"/>
  <c r="N1162" i="1"/>
  <c r="N1163" i="1"/>
  <c r="N33" i="1"/>
  <c r="N6" i="1"/>
  <c r="N1590" i="1"/>
  <c r="N1637" i="1"/>
  <c r="N1638" i="1"/>
  <c r="O1229" i="1"/>
  <c r="O27" i="1"/>
  <c r="O1595" i="1"/>
  <c r="O1706" i="1"/>
  <c r="O18" i="1"/>
  <c r="O1600" i="1"/>
  <c r="O1581" i="1"/>
  <c r="O1707" i="1"/>
  <c r="O1101" i="1"/>
  <c r="O1108" i="1"/>
  <c r="O1109" i="1"/>
  <c r="O1635" i="1"/>
  <c r="O1110" i="1"/>
  <c r="O1616" i="1"/>
  <c r="O1649" i="1"/>
  <c r="O1636" i="1"/>
  <c r="O1242" i="1"/>
  <c r="O1136" i="1"/>
  <c r="O32" i="1"/>
  <c r="O465" i="1"/>
  <c r="O1662" i="1"/>
  <c r="O1663" i="1"/>
  <c r="O1111" i="1"/>
  <c r="O1714" i="1"/>
  <c r="O1162" i="1"/>
  <c r="O1163" i="1"/>
  <c r="O33" i="1"/>
  <c r="O6" i="1"/>
  <c r="O1590" i="1"/>
  <c r="O1637" i="1"/>
  <c r="O1638" i="1"/>
  <c r="M1197" i="1"/>
  <c r="M1589" i="1"/>
  <c r="M406" i="1"/>
  <c r="M192" i="1"/>
  <c r="M1507" i="1"/>
  <c r="M1661" i="1"/>
  <c r="M1161" i="1"/>
  <c r="M1205" i="1"/>
  <c r="M1211" i="1"/>
  <c r="M1664" i="1"/>
  <c r="M1125" i="1"/>
  <c r="M1206" i="1"/>
  <c r="M1135" i="1"/>
  <c r="M1168" i="1"/>
  <c r="M1212" i="1"/>
  <c r="M37" i="1"/>
  <c r="M1207" i="1"/>
  <c r="M1621" i="1"/>
  <c r="M1705" i="1"/>
  <c r="M1594" i="1"/>
  <c r="M1239" i="1"/>
  <c r="N1197" i="1"/>
  <c r="N1589" i="1"/>
  <c r="N406" i="1"/>
  <c r="N192" i="1"/>
  <c r="N1507" i="1"/>
  <c r="N1661" i="1"/>
  <c r="N1161" i="1"/>
  <c r="N1205" i="1"/>
  <c r="N1211" i="1"/>
  <c r="N1664" i="1"/>
  <c r="N1125" i="1"/>
  <c r="N1206" i="1"/>
  <c r="N1135" i="1"/>
  <c r="N1168" i="1"/>
  <c r="N1212" i="1"/>
  <c r="N37" i="1"/>
  <c r="N1207" i="1"/>
  <c r="N1621" i="1"/>
  <c r="N1705" i="1"/>
  <c r="N1594" i="1"/>
  <c r="N1239" i="1"/>
  <c r="O1197" i="1"/>
  <c r="O1589" i="1"/>
  <c r="O406" i="1"/>
  <c r="O192" i="1"/>
  <c r="O1507" i="1"/>
  <c r="O1661" i="1"/>
  <c r="O1161" i="1"/>
  <c r="O1205" i="1"/>
  <c r="O1211" i="1"/>
  <c r="O1664" i="1"/>
  <c r="O1125" i="1"/>
  <c r="O1206" i="1"/>
  <c r="O1135" i="1"/>
  <c r="O1168" i="1"/>
  <c r="O1212" i="1"/>
  <c r="O37" i="1"/>
  <c r="O1207" i="1"/>
  <c r="O1621" i="1"/>
  <c r="O1705" i="1"/>
  <c r="O1594" i="1"/>
  <c r="O1239" i="1"/>
  <c r="M31" i="1"/>
  <c r="M16" i="1"/>
  <c r="M9" i="1"/>
  <c r="M1669" i="1"/>
  <c r="M1646" i="1"/>
  <c r="M1670" i="1"/>
  <c r="M1634" i="1"/>
  <c r="M1107" i="1"/>
  <c r="M10" i="1"/>
  <c r="M1333" i="1"/>
  <c r="M1100" i="1"/>
  <c r="M1647" i="1"/>
  <c r="M11" i="1"/>
  <c r="M1141" i="1"/>
  <c r="M578" i="1"/>
  <c r="M13" i="1"/>
  <c r="M1196" i="1"/>
  <c r="M1648" i="1"/>
  <c r="M205" i="1"/>
  <c r="M1134" i="1"/>
  <c r="M1231" i="1"/>
  <c r="M1213" i="1"/>
  <c r="M1587" i="1"/>
  <c r="M1232" i="1"/>
  <c r="M1567" i="1"/>
  <c r="M1671" i="1"/>
  <c r="M5" i="1"/>
  <c r="M1238" i="1"/>
  <c r="M328" i="1"/>
  <c r="M1191" i="1"/>
  <c r="M1233" i="1"/>
  <c r="M1599" i="1"/>
  <c r="M1588" i="1"/>
  <c r="M17" i="1"/>
  <c r="M1167" i="1"/>
  <c r="N31" i="1"/>
  <c r="N16" i="1"/>
  <c r="N9" i="1"/>
  <c r="N1669" i="1"/>
  <c r="N1646" i="1"/>
  <c r="N1670" i="1"/>
  <c r="N1634" i="1"/>
  <c r="N1107" i="1"/>
  <c r="N10" i="1"/>
  <c r="N1333" i="1"/>
  <c r="N1100" i="1"/>
  <c r="N1647" i="1"/>
  <c r="N11" i="1"/>
  <c r="N1141" i="1"/>
  <c r="N578" i="1"/>
  <c r="N13" i="1"/>
  <c r="N1196" i="1"/>
  <c r="N1648" i="1"/>
  <c r="N205" i="1"/>
  <c r="N1134" i="1"/>
  <c r="N1231" i="1"/>
  <c r="N1213" i="1"/>
  <c r="N1587" i="1"/>
  <c r="N1232" i="1"/>
  <c r="N1567" i="1"/>
  <c r="N1671" i="1"/>
  <c r="N5" i="1"/>
  <c r="N1238" i="1"/>
  <c r="N328" i="1"/>
  <c r="N1191" i="1"/>
  <c r="N1233" i="1"/>
  <c r="N1599" i="1"/>
  <c r="N1588" i="1"/>
  <c r="N17" i="1"/>
  <c r="N1167" i="1"/>
  <c r="O31" i="1"/>
  <c r="O16" i="1"/>
  <c r="O9" i="1"/>
  <c r="O1669" i="1"/>
  <c r="O1646" i="1"/>
  <c r="O1670" i="1"/>
  <c r="O1634" i="1"/>
  <c r="O1107" i="1"/>
  <c r="O10" i="1"/>
  <c r="O1333" i="1"/>
  <c r="O1100" i="1"/>
  <c r="O1647" i="1"/>
  <c r="O11" i="1"/>
  <c r="O1141" i="1"/>
  <c r="O578" i="1"/>
  <c r="O13" i="1"/>
  <c r="O1196" i="1"/>
  <c r="O1648" i="1"/>
  <c r="O205" i="1"/>
  <c r="O1134" i="1"/>
  <c r="O1231" i="1"/>
  <c r="O1213" i="1"/>
  <c r="O1587" i="1"/>
  <c r="O1232" i="1"/>
  <c r="O1567" i="1"/>
  <c r="O1671" i="1"/>
  <c r="O5" i="1"/>
  <c r="O1238" i="1"/>
  <c r="O328" i="1"/>
  <c r="O1191" i="1"/>
  <c r="O1233" i="1"/>
  <c r="O1599" i="1"/>
  <c r="O1588" i="1"/>
  <c r="O17" i="1"/>
  <c r="O1167" i="1"/>
  <c r="M980" i="1"/>
  <c r="M1237" i="1"/>
  <c r="M1597" i="1"/>
  <c r="M1585" i="1"/>
  <c r="M1618" i="1"/>
  <c r="M1713" i="1"/>
  <c r="M1631" i="1"/>
  <c r="M1665" i="1"/>
  <c r="M1645" i="1"/>
  <c r="M1632" i="1"/>
  <c r="M1204" i="1"/>
  <c r="M1666" i="1"/>
  <c r="M36" i="1"/>
  <c r="M331" i="1"/>
  <c r="M1633" i="1"/>
  <c r="M1124" i="1"/>
  <c r="M1106" i="1"/>
  <c r="M1159" i="1"/>
  <c r="M1667" i="1"/>
  <c r="M1139" i="1"/>
  <c r="M1704" i="1"/>
  <c r="M1668" i="1"/>
  <c r="M1619" i="1"/>
  <c r="M1586" i="1"/>
  <c r="M4" i="1"/>
  <c r="M1160" i="1"/>
  <c r="M1598" i="1"/>
  <c r="M1620" i="1"/>
  <c r="M1140" i="1"/>
  <c r="M1195" i="1"/>
  <c r="M1593" i="1"/>
  <c r="N980" i="1"/>
  <c r="N1237" i="1"/>
  <c r="N1597" i="1"/>
  <c r="N1585" i="1"/>
  <c r="N1618" i="1"/>
  <c r="N1713" i="1"/>
  <c r="N1631" i="1"/>
  <c r="N1665" i="1"/>
  <c r="N1645" i="1"/>
  <c r="N1632" i="1"/>
  <c r="N1204" i="1"/>
  <c r="N1666" i="1"/>
  <c r="N36" i="1"/>
  <c r="N331" i="1"/>
  <c r="N1633" i="1"/>
  <c r="N1124" i="1"/>
  <c r="N1106" i="1"/>
  <c r="N1159" i="1"/>
  <c r="N1667" i="1"/>
  <c r="N1139" i="1"/>
  <c r="N1704" i="1"/>
  <c r="N1668" i="1"/>
  <c r="N1619" i="1"/>
  <c r="N1586" i="1"/>
  <c r="N4" i="1"/>
  <c r="N1160" i="1"/>
  <c r="N1598" i="1"/>
  <c r="N1620" i="1"/>
  <c r="N1140" i="1"/>
  <c r="N1195" i="1"/>
  <c r="N1593" i="1"/>
  <c r="O980" i="1"/>
  <c r="O1237" i="1"/>
  <c r="O1597" i="1"/>
  <c r="O1585" i="1"/>
  <c r="O1618" i="1"/>
  <c r="O1713" i="1"/>
  <c r="O1631" i="1"/>
  <c r="O1665" i="1"/>
  <c r="O1645" i="1"/>
  <c r="O1632" i="1"/>
  <c r="O1204" i="1"/>
  <c r="O1666" i="1"/>
  <c r="O36" i="1"/>
  <c r="O331" i="1"/>
  <c r="O1633" i="1"/>
  <c r="O1124" i="1"/>
  <c r="O1106" i="1"/>
  <c r="O1159" i="1"/>
  <c r="O1667" i="1"/>
  <c r="O1139" i="1"/>
  <c r="O1704" i="1"/>
  <c r="O1668" i="1"/>
  <c r="O1619" i="1"/>
  <c r="O1586" i="1"/>
  <c r="O4" i="1"/>
  <c r="O1160" i="1"/>
  <c r="O1598" i="1"/>
  <c r="O1620" i="1"/>
  <c r="O1140" i="1"/>
  <c r="O1195" i="1"/>
  <c r="O1593" i="1"/>
  <c r="M1230" i="1"/>
  <c r="M35" i="1"/>
  <c r="M1712" i="1"/>
  <c r="M1166" i="1"/>
  <c r="M1703" i="1"/>
  <c r="M1138" i="1"/>
  <c r="N1230" i="1"/>
  <c r="N35" i="1"/>
  <c r="N1712" i="1"/>
  <c r="N1166" i="1"/>
  <c r="N1703" i="1"/>
  <c r="N1138" i="1"/>
  <c r="O1230" i="1"/>
  <c r="O35" i="1"/>
  <c r="O1712" i="1"/>
  <c r="O1166" i="1"/>
  <c r="O1703" i="1"/>
  <c r="O1138" i="1"/>
  <c r="L49" i="3" l="1"/>
  <c r="N271" i="1"/>
  <c r="O271" i="1"/>
  <c r="M299" i="1"/>
  <c r="M300" i="1"/>
  <c r="M301" i="1"/>
  <c r="M318" i="1"/>
  <c r="N299" i="1"/>
  <c r="N300" i="1"/>
  <c r="N301" i="1"/>
  <c r="N318" i="1"/>
  <c r="O299" i="1"/>
  <c r="O300" i="1"/>
  <c r="O301" i="1"/>
  <c r="O318" i="1"/>
  <c r="M1628" i="1"/>
  <c r="M298" i="1"/>
  <c r="M1341" i="1"/>
  <c r="M336" i="1"/>
  <c r="N1628" i="1"/>
  <c r="N298" i="1"/>
  <c r="N1341" i="1"/>
  <c r="N336" i="1"/>
  <c r="O1628" i="1"/>
  <c r="O298" i="1"/>
  <c r="O1341" i="1"/>
  <c r="O336" i="1"/>
  <c r="M296" i="1"/>
  <c r="M297" i="1"/>
  <c r="N296" i="1"/>
  <c r="N297" i="1"/>
  <c r="O296" i="1"/>
  <c r="O297" i="1"/>
  <c r="M294" i="1"/>
  <c r="M865" i="1"/>
  <c r="M295" i="1"/>
  <c r="M237" i="1"/>
  <c r="M981" i="1"/>
  <c r="M245" i="1"/>
  <c r="N294" i="1"/>
  <c r="N865" i="1"/>
  <c r="N295" i="1"/>
  <c r="N237" i="1"/>
  <c r="N981" i="1"/>
  <c r="N245" i="1"/>
  <c r="O294" i="1"/>
  <c r="O865" i="1"/>
  <c r="O295" i="1"/>
  <c r="O237" i="1"/>
  <c r="O981" i="1"/>
  <c r="O245" i="1"/>
  <c r="M1042" i="1"/>
  <c r="M291" i="1"/>
  <c r="M181" i="1"/>
  <c r="M269" i="1"/>
  <c r="M864" i="1"/>
  <c r="M292" i="1"/>
  <c r="M270" i="1"/>
  <c r="M244" i="1"/>
  <c r="M293" i="1"/>
  <c r="N1042" i="1"/>
  <c r="N291" i="1"/>
  <c r="N181" i="1"/>
  <c r="N269" i="1"/>
  <c r="N864" i="1"/>
  <c r="N292" i="1"/>
  <c r="N270" i="1"/>
  <c r="N244" i="1"/>
  <c r="N293" i="1"/>
  <c r="O1042" i="1"/>
  <c r="O291" i="1"/>
  <c r="O181" i="1"/>
  <c r="O269" i="1"/>
  <c r="O864" i="1"/>
  <c r="O292" i="1"/>
  <c r="O270" i="1"/>
  <c r="O244" i="1"/>
  <c r="O293" i="1"/>
  <c r="M267" i="1"/>
  <c r="M177" i="1"/>
  <c r="M62" i="1"/>
  <c r="M288" i="1"/>
  <c r="M289" i="1"/>
  <c r="M268" i="1"/>
  <c r="M176" i="1"/>
  <c r="M290" i="1"/>
  <c r="M157" i="1"/>
  <c r="M1480" i="1"/>
  <c r="N267" i="1"/>
  <c r="N177" i="1"/>
  <c r="N62" i="1"/>
  <c r="N288" i="1"/>
  <c r="N289" i="1"/>
  <c r="N268" i="1"/>
  <c r="N176" i="1"/>
  <c r="N290" i="1"/>
  <c r="N157" i="1"/>
  <c r="N1480" i="1"/>
  <c r="O267" i="1"/>
  <c r="O177" i="1"/>
  <c r="O62" i="1"/>
  <c r="O288" i="1"/>
  <c r="O289" i="1"/>
  <c r="O268" i="1"/>
  <c r="O176" i="1"/>
  <c r="O290" i="1"/>
  <c r="O157" i="1"/>
  <c r="O1480" i="1"/>
  <c r="M266" i="1"/>
  <c r="M287" i="1"/>
  <c r="N266" i="1"/>
  <c r="N287" i="1"/>
  <c r="O266" i="1"/>
  <c r="O287" i="1"/>
  <c r="M182" i="1"/>
  <c r="M1629" i="1"/>
  <c r="N182" i="1"/>
  <c r="N1629" i="1"/>
  <c r="O182" i="1"/>
  <c r="O1629" i="1"/>
  <c r="M286" i="1"/>
  <c r="M265" i="1"/>
  <c r="N286" i="1"/>
  <c r="N265" i="1"/>
  <c r="O286" i="1"/>
  <c r="O265" i="1"/>
  <c r="M924" i="1" l="1"/>
  <c r="M603" i="1"/>
  <c r="M604" i="1"/>
  <c r="M586" i="1"/>
  <c r="M925" i="1"/>
  <c r="M1623" i="1"/>
  <c r="M883" i="1"/>
  <c r="M1543" i="1"/>
  <c r="M1514" i="1"/>
  <c r="M1560" i="1"/>
  <c r="M1537" i="1"/>
  <c r="M926" i="1"/>
  <c r="M587" i="1"/>
  <c r="M605" i="1"/>
  <c r="N924" i="1"/>
  <c r="N603" i="1"/>
  <c r="N604" i="1"/>
  <c r="N586" i="1"/>
  <c r="N925" i="1"/>
  <c r="N1623" i="1"/>
  <c r="N883" i="1"/>
  <c r="N1543" i="1"/>
  <c r="N1514" i="1"/>
  <c r="N1560" i="1"/>
  <c r="N1537" i="1"/>
  <c r="N926" i="1"/>
  <c r="N587" i="1"/>
  <c r="N605" i="1"/>
  <c r="O924" i="1"/>
  <c r="O603" i="1"/>
  <c r="O604" i="1"/>
  <c r="O586" i="1"/>
  <c r="O925" i="1"/>
  <c r="O1623" i="1"/>
  <c r="O883" i="1"/>
  <c r="O1543" i="1"/>
  <c r="O1514" i="1"/>
  <c r="O1560" i="1"/>
  <c r="O1537" i="1"/>
  <c r="O926" i="1"/>
  <c r="O587" i="1"/>
  <c r="O605" i="1"/>
  <c r="M606" i="1"/>
  <c r="M611" i="1"/>
  <c r="M890" i="1"/>
  <c r="M891" i="1"/>
  <c r="M905" i="1"/>
  <c r="M881" i="1"/>
  <c r="M583" i="1"/>
  <c r="M154" i="1"/>
  <c r="M1513" i="1"/>
  <c r="M1559" i="1"/>
  <c r="M113" i="1"/>
  <c r="M882" i="1"/>
  <c r="M906" i="1"/>
  <c r="M1486" i="1"/>
  <c r="M607" i="1"/>
  <c r="N606" i="1"/>
  <c r="N611" i="1"/>
  <c r="N890" i="1"/>
  <c r="N891" i="1"/>
  <c r="N905" i="1"/>
  <c r="N881" i="1"/>
  <c r="N583" i="1"/>
  <c r="N154" i="1"/>
  <c r="N1513" i="1"/>
  <c r="N1559" i="1"/>
  <c r="N113" i="1"/>
  <c r="N882" i="1"/>
  <c r="N906" i="1"/>
  <c r="N1486" i="1"/>
  <c r="N607" i="1"/>
  <c r="O606" i="1"/>
  <c r="O611" i="1"/>
  <c r="O890" i="1"/>
  <c r="O891" i="1"/>
  <c r="O905" i="1"/>
  <c r="O881" i="1"/>
  <c r="O583" i="1"/>
  <c r="O154" i="1"/>
  <c r="O1513" i="1"/>
  <c r="O1559" i="1"/>
  <c r="O113" i="1"/>
  <c r="O882" i="1"/>
  <c r="O906" i="1"/>
  <c r="O1486" i="1"/>
  <c r="O607" i="1"/>
  <c r="M132" i="1"/>
  <c r="M207" i="1"/>
  <c r="M886" i="1"/>
  <c r="M887" i="1"/>
  <c r="M880" i="1"/>
  <c r="M1485" i="1"/>
  <c r="M888" i="1"/>
  <c r="M923" i="1"/>
  <c r="M1483" i="1"/>
  <c r="M133" i="1"/>
  <c r="M1484" i="1"/>
  <c r="M111" i="1"/>
  <c r="M911" i="1"/>
  <c r="M904" i="1"/>
  <c r="M889" i="1"/>
  <c r="M112" i="1"/>
  <c r="M1542" i="1"/>
  <c r="M1536" i="1"/>
  <c r="N132" i="1"/>
  <c r="N207" i="1"/>
  <c r="N886" i="1"/>
  <c r="N887" i="1"/>
  <c r="N880" i="1"/>
  <c r="N1485" i="1"/>
  <c r="N888" i="1"/>
  <c r="N923" i="1"/>
  <c r="N1483" i="1"/>
  <c r="N133" i="1"/>
  <c r="N1484" i="1"/>
  <c r="N111" i="1"/>
  <c r="N911" i="1"/>
  <c r="N904" i="1"/>
  <c r="N889" i="1"/>
  <c r="N112" i="1"/>
  <c r="N1542" i="1"/>
  <c r="N1536" i="1"/>
  <c r="O132" i="1"/>
  <c r="O207" i="1"/>
  <c r="O886" i="1"/>
  <c r="O887" i="1"/>
  <c r="O880" i="1"/>
  <c r="O1485" i="1"/>
  <c r="O888" i="1"/>
  <c r="O923" i="1"/>
  <c r="O1483" i="1"/>
  <c r="O133" i="1"/>
  <c r="O1484" i="1"/>
  <c r="O111" i="1"/>
  <c r="O911" i="1"/>
  <c r="O904" i="1"/>
  <c r="O889" i="1"/>
  <c r="O112" i="1"/>
  <c r="O1542" i="1"/>
  <c r="O1536" i="1"/>
  <c r="M118" i="1"/>
  <c r="M1540" i="1"/>
  <c r="M119" i="1"/>
  <c r="M130" i="1"/>
  <c r="M171" i="1"/>
  <c r="M1493" i="1"/>
  <c r="M1512" i="1"/>
  <c r="M131" i="1"/>
  <c r="M903" i="1"/>
  <c r="M1482" i="1"/>
  <c r="M878" i="1"/>
  <c r="M879" i="1"/>
  <c r="M1541" i="1"/>
  <c r="M922" i="1"/>
  <c r="M138" i="1"/>
  <c r="M137" i="1"/>
  <c r="M153" i="1"/>
  <c r="M1517" i="1"/>
  <c r="M1518" i="1"/>
  <c r="M110" i="1"/>
  <c r="N118" i="1"/>
  <c r="N1540" i="1"/>
  <c r="N119" i="1"/>
  <c r="N130" i="1"/>
  <c r="N171" i="1"/>
  <c r="N1493" i="1"/>
  <c r="N1512" i="1"/>
  <c r="N131" i="1"/>
  <c r="N903" i="1"/>
  <c r="N1482" i="1"/>
  <c r="N878" i="1"/>
  <c r="N879" i="1"/>
  <c r="N1541" i="1"/>
  <c r="N922" i="1"/>
  <c r="N138" i="1"/>
  <c r="N137" i="1"/>
  <c r="N153" i="1"/>
  <c r="N1517" i="1"/>
  <c r="N1518" i="1"/>
  <c r="N110" i="1"/>
  <c r="O118" i="1"/>
  <c r="O1540" i="1"/>
  <c r="O119" i="1"/>
  <c r="O130" i="1"/>
  <c r="O171" i="1"/>
  <c r="O1493" i="1"/>
  <c r="O1512" i="1"/>
  <c r="O131" i="1"/>
  <c r="O903" i="1"/>
  <c r="O1482" i="1"/>
  <c r="O878" i="1"/>
  <c r="O879" i="1"/>
  <c r="O1541" i="1"/>
  <c r="O922" i="1"/>
  <c r="O138" i="1"/>
  <c r="O137" i="1"/>
  <c r="O153" i="1"/>
  <c r="O1517" i="1"/>
  <c r="O1518" i="1"/>
  <c r="O110" i="1"/>
  <c r="M902" i="1"/>
  <c r="M1535" i="1"/>
  <c r="M600" i="1"/>
  <c r="M117" i="1"/>
  <c r="M875" i="1"/>
  <c r="M921" i="1"/>
  <c r="M610" i="1"/>
  <c r="M108" i="1"/>
  <c r="M170" i="1"/>
  <c r="M1511" i="1"/>
  <c r="M109" i="1"/>
  <c r="M1558" i="1"/>
  <c r="M601" i="1"/>
  <c r="M1492" i="1"/>
  <c r="M876" i="1"/>
  <c r="M877" i="1"/>
  <c r="M1539" i="1"/>
  <c r="M136" i="1"/>
  <c r="M152" i="1"/>
  <c r="M602" i="1"/>
  <c r="N902" i="1"/>
  <c r="N1535" i="1"/>
  <c r="N600" i="1"/>
  <c r="N117" i="1"/>
  <c r="N875" i="1"/>
  <c r="N921" i="1"/>
  <c r="N610" i="1"/>
  <c r="N108" i="1"/>
  <c r="N170" i="1"/>
  <c r="N1511" i="1"/>
  <c r="N109" i="1"/>
  <c r="N1558" i="1"/>
  <c r="N601" i="1"/>
  <c r="N1492" i="1"/>
  <c r="N876" i="1"/>
  <c r="N877" i="1"/>
  <c r="N1539" i="1"/>
  <c r="N136" i="1"/>
  <c r="N152" i="1"/>
  <c r="N602" i="1"/>
  <c r="O902" i="1"/>
  <c r="O1535" i="1"/>
  <c r="O600" i="1"/>
  <c r="O117" i="1"/>
  <c r="O875" i="1"/>
  <c r="O921" i="1"/>
  <c r="O610" i="1"/>
  <c r="O108" i="1"/>
  <c r="O170" i="1"/>
  <c r="O1511" i="1"/>
  <c r="O109" i="1"/>
  <c r="O1558" i="1"/>
  <c r="O601" i="1"/>
  <c r="O1492" i="1"/>
  <c r="O876" i="1"/>
  <c r="O877" i="1"/>
  <c r="O1539" i="1"/>
  <c r="O136" i="1"/>
  <c r="O152" i="1"/>
  <c r="O602" i="1"/>
  <c r="M1557" i="1"/>
  <c r="N1557" i="1"/>
  <c r="O1557" i="1"/>
  <c r="M105" i="1"/>
  <c r="M585" i="1"/>
  <c r="M106" i="1"/>
  <c r="M597" i="1"/>
  <c r="M581" i="1"/>
  <c r="M1510" i="1"/>
  <c r="M497" i="1"/>
  <c r="M598" i="1"/>
  <c r="M1556" i="1"/>
  <c r="M445" i="1"/>
  <c r="M1720" i="1"/>
  <c r="M1481" i="1"/>
  <c r="M114" i="1"/>
  <c r="M150" i="1"/>
  <c r="M151" i="1"/>
  <c r="M115" i="1"/>
  <c r="M582" i="1"/>
  <c r="M116" i="1"/>
  <c r="M599" i="1"/>
  <c r="M107" i="1"/>
  <c r="M920" i="1"/>
  <c r="N105" i="1"/>
  <c r="N585" i="1"/>
  <c r="N106" i="1"/>
  <c r="N597" i="1"/>
  <c r="N581" i="1"/>
  <c r="N1510" i="1"/>
  <c r="N497" i="1"/>
  <c r="N598" i="1"/>
  <c r="N1556" i="1"/>
  <c r="N445" i="1"/>
  <c r="N1720" i="1"/>
  <c r="N1481" i="1"/>
  <c r="N114" i="1"/>
  <c r="N150" i="1"/>
  <c r="N151" i="1"/>
  <c r="N115" i="1"/>
  <c r="N582" i="1"/>
  <c r="N116" i="1"/>
  <c r="N599" i="1"/>
  <c r="N107" i="1"/>
  <c r="N920" i="1"/>
  <c r="O105" i="1"/>
  <c r="O585" i="1"/>
  <c r="O106" i="1"/>
  <c r="O597" i="1"/>
  <c r="O581" i="1"/>
  <c r="O1510" i="1"/>
  <c r="O497" i="1"/>
  <c r="O598" i="1"/>
  <c r="O1556" i="1"/>
  <c r="O445" i="1"/>
  <c r="O1720" i="1"/>
  <c r="O1481" i="1"/>
  <c r="O114" i="1"/>
  <c r="O150" i="1"/>
  <c r="O151" i="1"/>
  <c r="O115" i="1"/>
  <c r="O582" i="1"/>
  <c r="O116" i="1"/>
  <c r="O599" i="1"/>
  <c r="O107" i="1"/>
  <c r="O920" i="1"/>
  <c r="N1532" i="1"/>
  <c r="O1532" i="1"/>
  <c r="N918" i="1"/>
  <c r="O918" i="1"/>
  <c r="N1516" i="1"/>
  <c r="O1516" i="1"/>
  <c r="N1533" i="1"/>
  <c r="O1533" i="1"/>
  <c r="N580" i="1"/>
  <c r="O580" i="1"/>
  <c r="N909" i="1"/>
  <c r="O909" i="1"/>
  <c r="N103" i="1"/>
  <c r="O103" i="1"/>
  <c r="N1509" i="1"/>
  <c r="O1509" i="1"/>
  <c r="N104" i="1"/>
  <c r="O104" i="1"/>
  <c r="N874" i="1"/>
  <c r="O874" i="1"/>
  <c r="N1534" i="1"/>
  <c r="O1534" i="1"/>
  <c r="N466" i="1"/>
  <c r="O466" i="1"/>
  <c r="N134" i="1"/>
  <c r="O134" i="1"/>
  <c r="N910" i="1"/>
  <c r="O910" i="1"/>
  <c r="N919" i="1"/>
  <c r="O919" i="1"/>
  <c r="N135" i="1"/>
  <c r="O135" i="1"/>
  <c r="N1555" i="1"/>
  <c r="O1555" i="1"/>
  <c r="M99" i="1"/>
  <c r="M100" i="1"/>
  <c r="M907" i="1"/>
  <c r="M901" i="1"/>
  <c r="M101" i="1"/>
  <c r="M1554" i="1"/>
  <c r="M149" i="1"/>
  <c r="M102" i="1"/>
  <c r="M908" i="1"/>
  <c r="M873" i="1"/>
  <c r="M1538" i="1"/>
  <c r="M1508" i="1"/>
  <c r="M1752" i="1"/>
  <c r="M885" i="1"/>
  <c r="N99" i="1"/>
  <c r="N100" i="1"/>
  <c r="N907" i="1"/>
  <c r="N901" i="1"/>
  <c r="N101" i="1"/>
  <c r="N1554" i="1"/>
  <c r="N149" i="1"/>
  <c r="N102" i="1"/>
  <c r="N908" i="1"/>
  <c r="N873" i="1"/>
  <c r="N1538" i="1"/>
  <c r="N1508" i="1"/>
  <c r="N1752" i="1"/>
  <c r="N885" i="1"/>
  <c r="O99" i="1"/>
  <c r="O100" i="1"/>
  <c r="O907" i="1"/>
  <c r="O901" i="1"/>
  <c r="O101" i="1"/>
  <c r="O1554" i="1"/>
  <c r="O149" i="1"/>
  <c r="O102" i="1"/>
  <c r="O908" i="1"/>
  <c r="O873" i="1"/>
  <c r="O1538" i="1"/>
  <c r="O1508" i="1"/>
  <c r="O1752" i="1"/>
  <c r="O885" i="1"/>
  <c r="M127" i="1"/>
  <c r="N127" i="1"/>
  <c r="O127" i="1"/>
  <c r="M128" i="1"/>
  <c r="N128" i="1"/>
  <c r="O128" i="1"/>
  <c r="M1515" i="1"/>
  <c r="N1515" i="1"/>
  <c r="O1515" i="1"/>
  <c r="M1531" i="1"/>
  <c r="N1531" i="1"/>
  <c r="O1531" i="1"/>
  <c r="M884" i="1"/>
  <c r="N884" i="1"/>
  <c r="O884" i="1"/>
  <c r="M98" i="1"/>
  <c r="N98" i="1"/>
  <c r="O98" i="1"/>
  <c r="M129" i="1"/>
  <c r="N129" i="1"/>
  <c r="O129" i="1"/>
  <c r="M584" i="1"/>
  <c r="N584" i="1"/>
  <c r="O584" i="1"/>
  <c r="M148" i="1"/>
  <c r="N148" i="1"/>
  <c r="O148" i="1"/>
  <c r="M609" i="1"/>
  <c r="N609" i="1"/>
  <c r="O609" i="1"/>
  <c r="M529" i="1" l="1"/>
  <c r="M554" i="1"/>
  <c r="M1448" i="1"/>
  <c r="M555" i="1"/>
  <c r="M511" i="1"/>
  <c r="M1450" i="1"/>
  <c r="M1306" i="1"/>
  <c r="M1564" i="1"/>
  <c r="M1464" i="1"/>
  <c r="N529" i="1"/>
  <c r="N554" i="1"/>
  <c r="N1448" i="1"/>
  <c r="N555" i="1"/>
  <c r="N511" i="1"/>
  <c r="N1450" i="1"/>
  <c r="N1306" i="1"/>
  <c r="N1564" i="1"/>
  <c r="N1464" i="1"/>
  <c r="O529" i="1"/>
  <c r="O554" i="1"/>
  <c r="O1448" i="1"/>
  <c r="O555" i="1"/>
  <c r="O511" i="1"/>
  <c r="O1450" i="1"/>
  <c r="O1306" i="1"/>
  <c r="O1564" i="1"/>
  <c r="O1464" i="1"/>
  <c r="M977" i="1"/>
  <c r="M1285" i="1"/>
  <c r="M1574" i="1"/>
  <c r="M1281" i="1"/>
  <c r="M552" i="1"/>
  <c r="M1315" i="1"/>
  <c r="M962" i="1"/>
  <c r="M404" i="1"/>
  <c r="M1311" i="1"/>
  <c r="M1438" i="1"/>
  <c r="M963" i="1"/>
  <c r="M525" i="1"/>
  <c r="M1286" i="1"/>
  <c r="M526" i="1"/>
  <c r="M533" i="1"/>
  <c r="M685" i="1"/>
  <c r="M1339" i="1"/>
  <c r="M527" i="1"/>
  <c r="M970" i="1"/>
  <c r="M528" i="1"/>
  <c r="M1625" i="1"/>
  <c r="M1446" i="1"/>
  <c r="M553" i="1"/>
  <c r="M59" i="1"/>
  <c r="M1565" i="1"/>
  <c r="M1295" i="1"/>
  <c r="M443" i="1"/>
  <c r="M1447" i="1"/>
  <c r="N977" i="1"/>
  <c r="N1285" i="1"/>
  <c r="N1574" i="1"/>
  <c r="N1281" i="1"/>
  <c r="N552" i="1"/>
  <c r="N1315" i="1"/>
  <c r="N962" i="1"/>
  <c r="N404" i="1"/>
  <c r="N1311" i="1"/>
  <c r="N1438" i="1"/>
  <c r="N963" i="1"/>
  <c r="N525" i="1"/>
  <c r="N1286" i="1"/>
  <c r="N526" i="1"/>
  <c r="N533" i="1"/>
  <c r="N685" i="1"/>
  <c r="N1339" i="1"/>
  <c r="N527" i="1"/>
  <c r="N970" i="1"/>
  <c r="N528" i="1"/>
  <c r="N1625" i="1"/>
  <c r="N1446" i="1"/>
  <c r="N553" i="1"/>
  <c r="N59" i="1"/>
  <c r="N1565" i="1"/>
  <c r="N1295" i="1"/>
  <c r="N443" i="1"/>
  <c r="N1447" i="1"/>
  <c r="O977" i="1"/>
  <c r="O1285" i="1"/>
  <c r="O1574" i="1"/>
  <c r="O1281" i="1"/>
  <c r="O552" i="1"/>
  <c r="O1315" i="1"/>
  <c r="O962" i="1"/>
  <c r="O404" i="1"/>
  <c r="O1311" i="1"/>
  <c r="O1438" i="1"/>
  <c r="O963" i="1"/>
  <c r="O525" i="1"/>
  <c r="O1286" i="1"/>
  <c r="O526" i="1"/>
  <c r="O533" i="1"/>
  <c r="O685" i="1"/>
  <c r="O1339" i="1"/>
  <c r="O527" i="1"/>
  <c r="O970" i="1"/>
  <c r="O528" i="1"/>
  <c r="O1625" i="1"/>
  <c r="O1446" i="1"/>
  <c r="O553" i="1"/>
  <c r="O59" i="1"/>
  <c r="O1565" i="1"/>
  <c r="O1295" i="1"/>
  <c r="O443" i="1"/>
  <c r="O1447" i="1"/>
  <c r="M1305" i="1"/>
  <c r="M557" i="1"/>
  <c r="M180" i="1"/>
  <c r="M976" i="1"/>
  <c r="M1463" i="1"/>
  <c r="M862" i="1"/>
  <c r="M1469" i="1"/>
  <c r="M953" i="1"/>
  <c r="M532" i="1"/>
  <c r="M1284" i="1"/>
  <c r="M563" i="1"/>
  <c r="M1575" i="1"/>
  <c r="M540" i="1"/>
  <c r="M1445" i="1"/>
  <c r="N1305" i="1"/>
  <c r="N557" i="1"/>
  <c r="N180" i="1"/>
  <c r="N976" i="1"/>
  <c r="N1463" i="1"/>
  <c r="N862" i="1"/>
  <c r="N1469" i="1"/>
  <c r="N953" i="1"/>
  <c r="N532" i="1"/>
  <c r="N1284" i="1"/>
  <c r="N563" i="1"/>
  <c r="N1575" i="1"/>
  <c r="N540" i="1"/>
  <c r="N1445" i="1"/>
  <c r="O1305" i="1"/>
  <c r="O557" i="1"/>
  <c r="O180" i="1"/>
  <c r="O976" i="1"/>
  <c r="O1463" i="1"/>
  <c r="O862" i="1"/>
  <c r="O1469" i="1"/>
  <c r="O953" i="1"/>
  <c r="O532" i="1"/>
  <c r="O1284" i="1"/>
  <c r="O563" i="1"/>
  <c r="O1575" i="1"/>
  <c r="O540" i="1"/>
  <c r="O1445" i="1"/>
  <c r="M562" i="1"/>
  <c r="M1036" i="1"/>
  <c r="M306" i="1"/>
  <c r="M1441" i="1"/>
  <c r="M1262" i="1"/>
  <c r="M1578" i="1"/>
  <c r="M1442" i="1"/>
  <c r="M551" i="1"/>
  <c r="M1576" i="1"/>
  <c r="M327" i="1"/>
  <c r="M1467" i="1"/>
  <c r="M524" i="1"/>
  <c r="M1329" i="1"/>
  <c r="M1468" i="1"/>
  <c r="N562" i="1"/>
  <c r="N1036" i="1"/>
  <c r="N306" i="1"/>
  <c r="N1441" i="1"/>
  <c r="N1262" i="1"/>
  <c r="N1578" i="1"/>
  <c r="N1442" i="1"/>
  <c r="N551" i="1"/>
  <c r="N1576" i="1"/>
  <c r="N327" i="1"/>
  <c r="N1467" i="1"/>
  <c r="N524" i="1"/>
  <c r="N1329" i="1"/>
  <c r="N1468" i="1"/>
  <c r="O562" i="1"/>
  <c r="O1036" i="1"/>
  <c r="O306" i="1"/>
  <c r="O1441" i="1"/>
  <c r="O1262" i="1"/>
  <c r="O1578" i="1"/>
  <c r="O1442" i="1"/>
  <c r="O551" i="1"/>
  <c r="O1576" i="1"/>
  <c r="O327" i="1"/>
  <c r="O1467" i="1"/>
  <c r="O524" i="1"/>
  <c r="O1329" i="1"/>
  <c r="O1468" i="1"/>
  <c r="M549" i="1"/>
  <c r="M561" i="1"/>
  <c r="M1449" i="1"/>
  <c r="M1313" i="1"/>
  <c r="M538" i="1"/>
  <c r="M1304" i="1"/>
  <c r="M1577" i="1"/>
  <c r="M1314" i="1"/>
  <c r="M539" i="1"/>
  <c r="M1461" i="1"/>
  <c r="M444" i="1"/>
  <c r="M187" i="1"/>
  <c r="M243" i="1"/>
  <c r="M967" i="1"/>
  <c r="M1462" i="1"/>
  <c r="M1310" i="1"/>
  <c r="M94" i="1"/>
  <c r="M1428" i="1"/>
  <c r="M188" i="1"/>
  <c r="M550" i="1"/>
  <c r="M978" i="1"/>
  <c r="N549" i="1"/>
  <c r="N561" i="1"/>
  <c r="N1449" i="1"/>
  <c r="N1313" i="1"/>
  <c r="N538" i="1"/>
  <c r="N1304" i="1"/>
  <c r="N1577" i="1"/>
  <c r="N1314" i="1"/>
  <c r="N539" i="1"/>
  <c r="N1461" i="1"/>
  <c r="N444" i="1"/>
  <c r="N187" i="1"/>
  <c r="N243" i="1"/>
  <c r="N967" i="1"/>
  <c r="N1462" i="1"/>
  <c r="N1310" i="1"/>
  <c r="N94" i="1"/>
  <c r="N1428" i="1"/>
  <c r="N188" i="1"/>
  <c r="N550" i="1"/>
  <c r="N978" i="1"/>
  <c r="O549" i="1"/>
  <c r="O561" i="1"/>
  <c r="O1449" i="1"/>
  <c r="O1313" i="1"/>
  <c r="O538" i="1"/>
  <c r="O1304" i="1"/>
  <c r="O1577" i="1"/>
  <c r="O1314" i="1"/>
  <c r="O539" i="1"/>
  <c r="O1461" i="1"/>
  <c r="O444" i="1"/>
  <c r="O187" i="1"/>
  <c r="O243" i="1"/>
  <c r="O967" i="1"/>
  <c r="O1462" i="1"/>
  <c r="O1310" i="1"/>
  <c r="O94" i="1"/>
  <c r="O1428" i="1"/>
  <c r="O188" i="1"/>
  <c r="O550" i="1"/>
  <c r="O978" i="1"/>
  <c r="M1261" i="1"/>
  <c r="M1279" i="1"/>
  <c r="M508" i="1"/>
  <c r="M1443" i="1"/>
  <c r="M1293" i="1"/>
  <c r="M556" i="1"/>
  <c r="M542" i="1"/>
  <c r="M189" i="1"/>
  <c r="M57" i="1"/>
  <c r="M1328" i="1"/>
  <c r="M966" i="1"/>
  <c r="M509" i="1"/>
  <c r="M536" i="1"/>
  <c r="M1308" i="1"/>
  <c r="M58" i="1"/>
  <c r="M1280" i="1"/>
  <c r="M537" i="1"/>
  <c r="M1294" i="1"/>
  <c r="M510" i="1"/>
  <c r="M174" i="1"/>
  <c r="M1444" i="1"/>
  <c r="M1309" i="1"/>
  <c r="M560" i="1"/>
  <c r="M548" i="1"/>
  <c r="M961" i="1"/>
  <c r="M1303" i="1"/>
  <c r="N1261" i="1"/>
  <c r="N1279" i="1"/>
  <c r="N508" i="1"/>
  <c r="N1443" i="1"/>
  <c r="N1293" i="1"/>
  <c r="N556" i="1"/>
  <c r="N542" i="1"/>
  <c r="N189" i="1"/>
  <c r="N57" i="1"/>
  <c r="N1328" i="1"/>
  <c r="N966" i="1"/>
  <c r="N509" i="1"/>
  <c r="N536" i="1"/>
  <c r="N1308" i="1"/>
  <c r="N58" i="1"/>
  <c r="N1280" i="1"/>
  <c r="N537" i="1"/>
  <c r="N1294" i="1"/>
  <c r="N510" i="1"/>
  <c r="N174" i="1"/>
  <c r="N1444" i="1"/>
  <c r="N1309" i="1"/>
  <c r="N560" i="1"/>
  <c r="N548" i="1"/>
  <c r="N961" i="1"/>
  <c r="N1303" i="1"/>
  <c r="O1261" i="1"/>
  <c r="O1279" i="1"/>
  <c r="O508" i="1"/>
  <c r="O1443" i="1"/>
  <c r="O1293" i="1"/>
  <c r="O556" i="1"/>
  <c r="O542" i="1"/>
  <c r="O189" i="1"/>
  <c r="O57" i="1"/>
  <c r="O1328" i="1"/>
  <c r="O966" i="1"/>
  <c r="O509" i="1"/>
  <c r="O536" i="1"/>
  <c r="O1308" i="1"/>
  <c r="O58" i="1"/>
  <c r="O1280" i="1"/>
  <c r="O537" i="1"/>
  <c r="O1294" i="1"/>
  <c r="O510" i="1"/>
  <c r="O174" i="1"/>
  <c r="O1444" i="1"/>
  <c r="O1309" i="1"/>
  <c r="O560" i="1"/>
  <c r="O548" i="1"/>
  <c r="O961" i="1"/>
  <c r="O1303" i="1"/>
  <c r="N1289" i="1"/>
  <c r="N1573" i="1"/>
  <c r="N1277" i="1"/>
  <c r="N1466" i="1"/>
  <c r="N1327" i="1"/>
  <c r="N1291" i="1"/>
  <c r="N531" i="1"/>
  <c r="N1278" i="1"/>
  <c r="N1566" i="1"/>
  <c r="N559" i="1"/>
  <c r="N1035" i="1"/>
  <c r="N1458" i="1"/>
  <c r="N1440" i="1"/>
  <c r="N1459" i="1"/>
  <c r="N523" i="1"/>
  <c r="N169" i="1"/>
  <c r="N1307" i="1"/>
  <c r="N1292" i="1"/>
  <c r="N1312" i="1"/>
  <c r="N1460" i="1"/>
  <c r="M1460" i="1"/>
  <c r="M1312" i="1"/>
  <c r="M1292" i="1"/>
  <c r="M1307" i="1"/>
  <c r="M169" i="1"/>
  <c r="M523" i="1"/>
  <c r="M1459" i="1"/>
  <c r="M1440" i="1"/>
  <c r="M1458" i="1"/>
  <c r="M559" i="1"/>
  <c r="M1566" i="1"/>
  <c r="M1278" i="1"/>
  <c r="M531" i="1"/>
  <c r="M1291" i="1"/>
  <c r="M1327" i="1"/>
  <c r="M1466" i="1"/>
  <c r="M1277" i="1"/>
  <c r="M1573" i="1"/>
  <c r="M1289" i="1"/>
  <c r="N30" i="1"/>
  <c r="N1282" i="1"/>
  <c r="N1435" i="1"/>
  <c r="N1258" i="1"/>
  <c r="N1259" i="1"/>
  <c r="N686" i="1"/>
  <c r="N1299" i="1"/>
  <c r="N1300" i="1"/>
  <c r="N1275" i="1"/>
  <c r="N534" i="1"/>
  <c r="N403" i="1"/>
  <c r="N1301" i="1"/>
  <c r="N1283" i="1"/>
  <c r="N968" i="1"/>
  <c r="N541" i="1"/>
  <c r="N1426" i="1"/>
  <c r="N547" i="1"/>
  <c r="N530" i="1"/>
  <c r="N324" i="1"/>
  <c r="N1290" i="1"/>
  <c r="N558" i="1"/>
  <c r="N1436" i="1"/>
  <c r="N1427" i="1"/>
  <c r="N1260" i="1"/>
  <c r="N1340" i="1"/>
  <c r="N1287" i="1"/>
  <c r="N402" i="1"/>
  <c r="N969" i="1"/>
  <c r="N1439" i="1"/>
  <c r="N400" i="1"/>
  <c r="N1302" i="1"/>
  <c r="N535" i="1"/>
  <c r="N507" i="1"/>
  <c r="N1456" i="1"/>
  <c r="N1624" i="1"/>
  <c r="N1276" i="1"/>
  <c r="N1288" i="1"/>
  <c r="N342" i="1"/>
  <c r="N522" i="1"/>
  <c r="N1465" i="1"/>
  <c r="N1437" i="1"/>
  <c r="N1457" i="1"/>
  <c r="N190" i="1"/>
  <c r="N979" i="1"/>
  <c r="O1289" i="1"/>
  <c r="O1573" i="1"/>
  <c r="O1277" i="1"/>
  <c r="O1466" i="1"/>
  <c r="O1327" i="1"/>
  <c r="O1291" i="1"/>
  <c r="O531" i="1"/>
  <c r="O1278" i="1"/>
  <c r="O1566" i="1"/>
  <c r="O559" i="1"/>
  <c r="O1035" i="1"/>
  <c r="O1458" i="1"/>
  <c r="O1440" i="1"/>
  <c r="O1459" i="1"/>
  <c r="O523" i="1"/>
  <c r="O169" i="1"/>
  <c r="O1307" i="1"/>
  <c r="O1292" i="1"/>
  <c r="O1312" i="1"/>
  <c r="O1460" i="1"/>
  <c r="M535" i="1"/>
  <c r="M507" i="1"/>
  <c r="M1456" i="1"/>
  <c r="M1624" i="1"/>
  <c r="M1276" i="1"/>
  <c r="M1288" i="1"/>
  <c r="M342" i="1"/>
  <c r="M522" i="1"/>
  <c r="M1465" i="1"/>
  <c r="M1437" i="1"/>
  <c r="M1457" i="1"/>
  <c r="M190" i="1"/>
  <c r="M979" i="1"/>
  <c r="O535" i="1"/>
  <c r="O507" i="1"/>
  <c r="O1456" i="1"/>
  <c r="O1624" i="1"/>
  <c r="O1276" i="1"/>
  <c r="O1288" i="1"/>
  <c r="O342" i="1"/>
  <c r="O522" i="1"/>
  <c r="O1465" i="1"/>
  <c r="O1437" i="1"/>
  <c r="O1457" i="1"/>
  <c r="O190" i="1"/>
  <c r="O979" i="1"/>
  <c r="M1300" i="1"/>
  <c r="M1275" i="1"/>
  <c r="M534" i="1"/>
  <c r="M403" i="1"/>
  <c r="M1301" i="1"/>
  <c r="M1283" i="1"/>
  <c r="M968" i="1"/>
  <c r="M541" i="1"/>
  <c r="M1426" i="1"/>
  <c r="M547" i="1"/>
  <c r="M530" i="1"/>
  <c r="M324" i="1"/>
  <c r="M1290" i="1"/>
  <c r="M558" i="1"/>
  <c r="M1436" i="1"/>
  <c r="M1427" i="1"/>
  <c r="M1260" i="1"/>
  <c r="M1340" i="1"/>
  <c r="M1287" i="1"/>
  <c r="M402" i="1"/>
  <c r="M969" i="1"/>
  <c r="M1439" i="1"/>
  <c r="M400" i="1"/>
  <c r="M1302" i="1"/>
  <c r="O1300" i="1"/>
  <c r="O1275" i="1"/>
  <c r="O534" i="1"/>
  <c r="O403" i="1"/>
  <c r="O1301" i="1"/>
  <c r="O1283" i="1"/>
  <c r="O968" i="1"/>
  <c r="O541" i="1"/>
  <c r="O1426" i="1"/>
  <c r="O547" i="1"/>
  <c r="O530" i="1"/>
  <c r="O324" i="1"/>
  <c r="O1290" i="1"/>
  <c r="O558" i="1"/>
  <c r="O1436" i="1"/>
  <c r="O1427" i="1"/>
  <c r="O1260" i="1"/>
  <c r="O1340" i="1"/>
  <c r="O1287" i="1"/>
  <c r="O402" i="1"/>
  <c r="O969" i="1"/>
  <c r="O1439" i="1"/>
  <c r="O400" i="1"/>
  <c r="O1302" i="1"/>
  <c r="M1282" i="1"/>
  <c r="M1435" i="1"/>
  <c r="M1258" i="1"/>
  <c r="M1259" i="1"/>
  <c r="M686" i="1"/>
  <c r="M1299" i="1"/>
  <c r="O1282" i="1"/>
  <c r="O1435" i="1"/>
  <c r="O1258" i="1"/>
  <c r="O1259" i="1"/>
  <c r="O686" i="1"/>
  <c r="O1299" i="1"/>
  <c r="N1747" i="1" l="1"/>
  <c r="N1268" i="1"/>
  <c r="N468" i="1"/>
  <c r="N1151" i="1"/>
  <c r="N41" i="1"/>
  <c r="N1019" i="1"/>
  <c r="N900" i="1"/>
  <c r="N1056" i="1"/>
  <c r="N345" i="1"/>
  <c r="N354" i="1"/>
  <c r="N1474" i="1"/>
  <c r="N360" i="1"/>
  <c r="N808" i="1"/>
  <c r="N938" i="1"/>
  <c r="N361" i="1"/>
  <c r="N382" i="1"/>
  <c r="N502" i="1"/>
  <c r="N1688" i="1"/>
  <c r="N1430" i="1"/>
  <c r="N1693" i="1"/>
  <c r="N381" i="1"/>
  <c r="N1356" i="1"/>
  <c r="N505" i="1"/>
  <c r="N1692" i="1"/>
  <c r="N1694" i="1"/>
  <c r="N20" i="1"/>
  <c r="N608" i="1"/>
  <c r="N932" i="1"/>
  <c r="N362" i="1"/>
  <c r="N1221" i="1"/>
  <c r="N125" i="1"/>
  <c r="N899" i="1"/>
  <c r="N1653" i="1"/>
  <c r="N1362" i="1"/>
  <c r="N982" i="1"/>
  <c r="N1337" i="1"/>
  <c r="N1605" i="1"/>
  <c r="N591" i="1"/>
  <c r="N450" i="1"/>
  <c r="N572" i="1"/>
  <c r="N936" i="1"/>
  <c r="N673" i="1"/>
  <c r="N973" i="1"/>
  <c r="N514" i="1"/>
  <c r="N1363" i="1"/>
  <c r="N248" i="1"/>
  <c r="N249" i="1"/>
  <c r="N839" i="1"/>
  <c r="N512" i="1"/>
  <c r="N1687" i="1"/>
  <c r="N492" i="1"/>
  <c r="N668" i="1"/>
  <c r="N721" i="1"/>
  <c r="N1033" i="1"/>
  <c r="N1246" i="1"/>
  <c r="N1227" i="1"/>
  <c r="N772" i="1"/>
  <c r="N173" i="1"/>
  <c r="N1626" i="1"/>
  <c r="N1614" i="1"/>
  <c r="N22" i="1"/>
  <c r="N1374" i="1"/>
  <c r="N242" i="1"/>
  <c r="N983" i="1"/>
  <c r="N670" i="1"/>
  <c r="N1434" i="1"/>
  <c r="N1519" i="1"/>
  <c r="N596" i="1"/>
  <c r="N1146" i="1"/>
  <c r="N1119" i="1"/>
  <c r="N841" i="1"/>
  <c r="N213" i="1"/>
  <c r="N126" i="1"/>
  <c r="N674" i="1"/>
  <c r="N688" i="1"/>
  <c r="N1455" i="1"/>
  <c r="N263" i="1"/>
  <c r="N264" i="1"/>
  <c r="N569" i="1"/>
  <c r="N1470" i="1"/>
  <c r="N1487" i="1"/>
  <c r="N831" i="1"/>
  <c r="N140" i="1"/>
  <c r="N1247" i="1"/>
  <c r="N321" i="1"/>
  <c r="N1524" i="1"/>
  <c r="N21" i="1"/>
  <c r="N145" i="1"/>
  <c r="N1685" i="1"/>
  <c r="N1652" i="1"/>
  <c r="N845" i="1"/>
  <c r="N868" i="1"/>
  <c r="N63" i="1"/>
  <c r="N893" i="1"/>
  <c r="N1081" i="1"/>
  <c r="N322" i="1"/>
  <c r="N323" i="1"/>
  <c r="N944" i="1"/>
  <c r="N1660" i="1"/>
  <c r="N517" i="1"/>
  <c r="N1359" i="1"/>
  <c r="N1361" i="1"/>
  <c r="N927" i="1"/>
  <c r="N807" i="1"/>
  <c r="N1322" i="1"/>
  <c r="N251" i="1"/>
  <c r="N1651" i="1"/>
  <c r="N1367" i="1"/>
  <c r="N913" i="1"/>
  <c r="N565" i="1"/>
  <c r="N1360" i="1"/>
  <c r="N843" i="1"/>
  <c r="N441" i="1"/>
  <c r="N722" i="1"/>
  <c r="N273" i="1"/>
  <c r="N1082" i="1"/>
  <c r="N1080" i="1"/>
  <c r="N1520" i="1"/>
  <c r="N954" i="1"/>
  <c r="N260" i="1"/>
  <c r="N870" i="1"/>
  <c r="N1433" i="1"/>
  <c r="N261" i="1"/>
  <c r="N262" i="1"/>
  <c r="N1691" i="1"/>
  <c r="N1523" i="1"/>
  <c r="N194" i="1"/>
  <c r="N467" i="1"/>
  <c r="N1217" i="1"/>
  <c r="N1385" i="1"/>
  <c r="N326" i="1"/>
  <c r="N29" i="1"/>
  <c r="N680" i="1"/>
  <c r="N1475" i="1"/>
  <c r="N219" i="1"/>
  <c r="N842" i="1"/>
  <c r="N846" i="1"/>
  <c r="N519" i="1"/>
  <c r="N672" i="1"/>
  <c r="N828" i="1"/>
  <c r="N1750" i="1"/>
  <c r="N1043" i="1"/>
  <c r="N425" i="1"/>
  <c r="N856" i="1"/>
  <c r="N521" i="1"/>
  <c r="N1679" i="1"/>
  <c r="N453" i="1"/>
  <c r="N1357" i="1"/>
  <c r="N590" i="1"/>
  <c r="N1012" i="1"/>
  <c r="N564" i="1"/>
  <c r="N54" i="1"/>
  <c r="N167" i="1"/>
  <c r="N1406" i="1"/>
  <c r="N964" i="1"/>
  <c r="N571" i="1"/>
  <c r="N367" i="1"/>
  <c r="N1355" i="1"/>
  <c r="N806" i="1"/>
  <c r="N669" i="1"/>
  <c r="N1344" i="1"/>
  <c r="N1345" i="1"/>
  <c r="N212" i="1"/>
  <c r="N518" i="1"/>
  <c r="N1041" i="1"/>
  <c r="N250" i="1"/>
  <c r="N1740" i="1"/>
  <c r="N915" i="1"/>
  <c r="N1096" i="1"/>
  <c r="N840" i="1"/>
  <c r="N844" i="1"/>
  <c r="N1318" i="1"/>
  <c r="N493" i="1"/>
  <c r="N166" i="1"/>
  <c r="N671" i="1"/>
  <c r="N771" i="1"/>
  <c r="N1550" i="1"/>
  <c r="N1454" i="1"/>
  <c r="N723" i="1"/>
  <c r="N463" i="1"/>
  <c r="N945" i="1"/>
  <c r="N469" i="1"/>
  <c r="N1016" i="1"/>
  <c r="N940" i="1"/>
  <c r="N1039" i="1"/>
  <c r="N1040" i="1"/>
  <c r="N854" i="1"/>
  <c r="N1154" i="1"/>
  <c r="N139" i="1"/>
  <c r="N678" i="1"/>
  <c r="N163" i="1"/>
  <c r="N93" i="1"/>
  <c r="N1739" i="1"/>
  <c r="N1737" i="1"/>
  <c r="N990" i="1"/>
  <c r="N53" i="1"/>
  <c r="N147" i="1"/>
  <c r="N1451" i="1"/>
  <c r="N974" i="1"/>
  <c r="N272" i="1"/>
  <c r="N957" i="1"/>
  <c r="N164" i="1"/>
  <c r="N1249" i="1"/>
  <c r="N1749" i="1"/>
  <c r="N1472" i="1"/>
  <c r="N690" i="1"/>
  <c r="N65" i="1"/>
  <c r="N567" i="1"/>
  <c r="N195" i="1"/>
  <c r="N1429" i="1"/>
  <c r="N588" i="1"/>
  <c r="N1064" i="1"/>
  <c r="N1498" i="1"/>
  <c r="N1365" i="1"/>
  <c r="N43" i="1"/>
  <c r="N754" i="1"/>
  <c r="N1473" i="1"/>
  <c r="N894" i="1"/>
  <c r="N895" i="1"/>
  <c r="N73" i="1"/>
  <c r="N1489" i="1"/>
  <c r="N1264" i="1"/>
  <c r="N325" i="1"/>
  <c r="N1387" i="1"/>
  <c r="N750" i="1"/>
  <c r="N812" i="1"/>
  <c r="N123" i="1"/>
  <c r="N838" i="1"/>
  <c r="N568" i="1"/>
  <c r="N892" i="1"/>
  <c r="N1077" i="1"/>
  <c r="N352" i="1"/>
  <c r="N1006" i="1"/>
  <c r="N334" i="1"/>
  <c r="N1148" i="1"/>
  <c r="N1220" i="1"/>
  <c r="N1179" i="1"/>
  <c r="N28" i="1"/>
  <c r="N805" i="1"/>
  <c r="N1335" i="1"/>
  <c r="N56" i="1"/>
  <c r="N965" i="1"/>
  <c r="N1490" i="1"/>
  <c r="N1017" i="1"/>
  <c r="N929" i="1"/>
  <c r="N829" i="1"/>
  <c r="N515" i="1"/>
  <c r="N1476" i="1"/>
  <c r="N579" i="1"/>
  <c r="N1296" i="1"/>
  <c r="N124" i="1"/>
  <c r="N1326" i="1"/>
  <c r="N576" i="1"/>
  <c r="N1478" i="1"/>
  <c r="N577" i="1"/>
  <c r="N1549" i="1"/>
  <c r="N1725" i="1"/>
  <c r="N1742" i="1"/>
  <c r="N1722" i="1"/>
  <c r="N1748" i="1"/>
  <c r="N847" i="1"/>
  <c r="N1320" i="1"/>
  <c r="N775" i="1"/>
  <c r="N1453" i="1"/>
  <c r="N1477" i="1"/>
  <c r="N1432" i="1"/>
  <c r="N545" i="1"/>
  <c r="N1020" i="1"/>
  <c r="N311" i="1"/>
  <c r="N546" i="1"/>
  <c r="N975" i="1"/>
  <c r="N1248" i="1"/>
  <c r="N274" i="1"/>
  <c r="N275" i="1"/>
  <c r="N1358" i="1"/>
  <c r="N776" i="1"/>
  <c r="N848" i="1"/>
  <c r="N513" i="1"/>
  <c r="N984" i="1"/>
  <c r="N1021" i="1"/>
  <c r="N566" i="1"/>
  <c r="N1491" i="1"/>
  <c r="N254" i="1"/>
  <c r="N255" i="1"/>
  <c r="N309" i="1"/>
  <c r="N1014" i="1"/>
  <c r="N392" i="1"/>
  <c r="N411" i="1"/>
  <c r="N451" i="1"/>
  <c r="N412" i="1"/>
  <c r="N1272" i="1"/>
  <c r="N687" i="1"/>
  <c r="N1267" i="1"/>
  <c r="N1274" i="1"/>
  <c r="N338" i="1"/>
  <c r="N282" i="1"/>
  <c r="N276" i="1"/>
  <c r="N256" i="1"/>
  <c r="N283" i="1"/>
  <c r="N277" i="1"/>
  <c r="N257" i="1"/>
  <c r="N860" i="1"/>
  <c r="N867" i="1"/>
  <c r="N1471" i="1"/>
  <c r="N284" i="1"/>
  <c r="N278" i="1"/>
  <c r="N285" i="1"/>
  <c r="N279" i="1"/>
  <c r="N413" i="1"/>
  <c r="N45" i="1"/>
  <c r="N1067" i="1"/>
  <c r="N1366" i="1"/>
  <c r="N383" i="1"/>
  <c r="N676" i="1"/>
  <c r="N724" i="1"/>
  <c r="N834" i="1"/>
  <c r="N725" i="1"/>
  <c r="N726" i="1"/>
  <c r="N574" i="1"/>
  <c r="N1338" i="1"/>
  <c r="N1273" i="1"/>
  <c r="N401" i="1"/>
  <c r="N120" i="1"/>
  <c r="N343" i="1"/>
  <c r="N339" i="1"/>
  <c r="N344" i="1"/>
  <c r="N340" i="1"/>
  <c r="N1349" i="1"/>
  <c r="N1015" i="1"/>
  <c r="N393" i="1"/>
  <c r="N1424" i="1"/>
  <c r="N1018" i="1"/>
  <c r="N1723" i="1"/>
  <c r="N1386" i="1"/>
  <c r="N930" i="1"/>
  <c r="N214" i="1"/>
  <c r="N952" i="1"/>
  <c r="N84" i="1"/>
  <c r="N939" i="1"/>
  <c r="N727" i="1"/>
  <c r="N943" i="1"/>
  <c r="N575" i="1"/>
  <c r="N1297" i="1"/>
  <c r="N1324" i="1"/>
  <c r="N1298" i="1"/>
  <c r="N175" i="1"/>
  <c r="N1431" i="1"/>
  <c r="N589" i="1"/>
  <c r="N280" i="1"/>
  <c r="N407" i="1"/>
  <c r="N281" i="1"/>
  <c r="N408" i="1"/>
  <c r="N414" i="1"/>
  <c r="N353" i="1"/>
  <c r="N1364" i="1"/>
  <c r="N1346" i="1"/>
  <c r="N1418" i="1"/>
  <c r="N1351" i="1"/>
  <c r="N1007" i="1"/>
  <c r="N849" i="1"/>
  <c r="N622" i="1"/>
  <c r="N520" i="1"/>
  <c r="N1721" i="1"/>
  <c r="N1551" i="1"/>
  <c r="N1522" i="1"/>
  <c r="N896" i="1"/>
  <c r="N121" i="1"/>
  <c r="N1488" i="1"/>
  <c r="N592" i="1"/>
  <c r="N122" i="1"/>
  <c r="N1622" i="1"/>
  <c r="N258" i="1"/>
  <c r="N1342" i="1"/>
  <c r="N259" i="1"/>
  <c r="N1343" i="1"/>
  <c r="N1201" i="1"/>
  <c r="N1156" i="1"/>
  <c r="N1407" i="1"/>
  <c r="N933" i="1"/>
  <c r="N183" i="1"/>
  <c r="N215" i="1"/>
  <c r="N429" i="1"/>
  <c r="N1408" i="1"/>
  <c r="N355" i="1"/>
  <c r="N1570" i="1"/>
  <c r="N850" i="1"/>
  <c r="N872" i="1"/>
  <c r="N97" i="1"/>
  <c r="N835" i="1"/>
  <c r="N728" i="1"/>
  <c r="N623" i="1"/>
  <c r="N677" i="1"/>
  <c r="N405" i="1"/>
  <c r="N897" i="1"/>
  <c r="N1525" i="1"/>
  <c r="N1552" i="1"/>
  <c r="N1529" i="1"/>
  <c r="N595" i="1"/>
  <c r="N313" i="1"/>
  <c r="N415" i="1"/>
  <c r="N751" i="1"/>
  <c r="N809" i="1"/>
  <c r="N851" i="1"/>
  <c r="N384" i="1"/>
  <c r="N1180" i="1"/>
  <c r="N1561" i="1"/>
  <c r="N729" i="1"/>
  <c r="N679" i="1"/>
  <c r="N777" i="1"/>
  <c r="N836" i="1"/>
  <c r="N681" i="1"/>
  <c r="N778" i="1"/>
  <c r="N779" i="1"/>
  <c r="N780" i="1"/>
  <c r="N409" i="1"/>
  <c r="N593" i="1"/>
  <c r="N452" i="1"/>
  <c r="N928" i="1"/>
  <c r="N307" i="1"/>
  <c r="N682" i="1"/>
  <c r="N752" i="1"/>
  <c r="N730" i="1"/>
  <c r="N683" i="1"/>
  <c r="N942" i="1"/>
  <c r="N731" i="1"/>
  <c r="N1544" i="1"/>
  <c r="N305" i="1"/>
  <c r="N852" i="1"/>
  <c r="N684" i="1"/>
  <c r="N781" i="1"/>
  <c r="N1527" i="1"/>
  <c r="N753" i="1"/>
  <c r="N810" i="1"/>
  <c r="N1330" i="1"/>
  <c r="N1545" i="1"/>
  <c r="N1010" i="1"/>
  <c r="N732" i="1"/>
  <c r="N141" i="1"/>
  <c r="N912" i="1"/>
  <c r="N1546" i="1"/>
  <c r="N142" i="1"/>
  <c r="N143" i="1"/>
  <c r="N853" i="1"/>
  <c r="N1553" i="1"/>
  <c r="N916" i="1"/>
  <c r="N144" i="1"/>
  <c r="N428" i="1"/>
  <c r="N1073" i="1"/>
  <c r="N811" i="1"/>
  <c r="N837" i="1"/>
  <c r="N1003" i="1"/>
  <c r="N869" i="1"/>
  <c r="N1547" i="1"/>
  <c r="N1084" i="1"/>
  <c r="N1078" i="1"/>
  <c r="N1526" i="1"/>
  <c r="N917" i="1"/>
  <c r="N1149" i="1"/>
  <c r="N1423" i="1"/>
  <c r="N855" i="1"/>
  <c r="N1270" i="1"/>
  <c r="N1452" i="1"/>
  <c r="N898" i="1"/>
  <c r="N64" i="1"/>
  <c r="N594" i="1"/>
  <c r="N1701" i="1"/>
  <c r="N1615" i="1"/>
  <c r="N1684" i="1"/>
  <c r="N1683" i="1"/>
  <c r="N1144" i="1"/>
  <c r="N1150" i="1"/>
  <c r="N689" i="1"/>
  <c r="N462" i="1"/>
  <c r="N1074" i="1"/>
  <c r="N1075" i="1"/>
  <c r="N1072" i="1"/>
  <c r="N1076" i="1"/>
  <c r="N1092" i="1"/>
  <c r="N1251" i="1"/>
  <c r="N246" i="1"/>
  <c r="N247" i="1"/>
  <c r="N773" i="1"/>
  <c r="N971" i="1"/>
  <c r="N312" i="1"/>
  <c r="N830" i="1"/>
  <c r="N1735" i="1"/>
  <c r="N1736" i="1"/>
  <c r="N972" i="1"/>
  <c r="N1530" i="1"/>
  <c r="N1548" i="1"/>
  <c r="N861" i="1"/>
  <c r="N914" i="1"/>
  <c r="N446" i="1"/>
  <c r="N88" i="1"/>
  <c r="N82" i="1"/>
  <c r="N1317" i="1"/>
  <c r="N1002" i="1"/>
  <c r="N1630" i="1"/>
  <c r="N1321" i="1"/>
  <c r="N570" i="1"/>
  <c r="N1316" i="1"/>
  <c r="N146" i="1"/>
  <c r="N1336" i="1"/>
  <c r="N937" i="1"/>
  <c r="N52" i="1"/>
  <c r="N1332" i="1"/>
  <c r="N1269" i="1"/>
  <c r="N1265" i="1"/>
  <c r="N1266" i="1"/>
  <c r="N1271" i="1"/>
  <c r="N1334" i="1"/>
  <c r="N1224" i="1"/>
  <c r="N1496" i="1"/>
  <c r="N172" i="1"/>
  <c r="N1000" i="1"/>
  <c r="N544" i="1"/>
  <c r="N1325" i="1"/>
  <c r="N1263" i="1"/>
  <c r="N1528" i="1"/>
  <c r="N1686" i="1"/>
  <c r="N1414" i="1"/>
  <c r="N1738" i="1"/>
  <c r="N252" i="1"/>
  <c r="N1741" i="1"/>
  <c r="N165" i="1"/>
  <c r="N543" i="1"/>
  <c r="N55" i="1"/>
  <c r="N1604" i="1"/>
  <c r="N1606" i="1"/>
  <c r="N675" i="1"/>
  <c r="N1319" i="1"/>
  <c r="N1226" i="1"/>
  <c r="N206" i="1"/>
  <c r="N1655" i="1"/>
  <c r="N650" i="1"/>
  <c r="N516" i="1"/>
  <c r="N1521" i="1"/>
  <c r="N833" i="1"/>
  <c r="N191" i="1"/>
  <c r="N992" i="1"/>
  <c r="N774" i="1"/>
  <c r="N1700" i="1"/>
  <c r="N832" i="1"/>
  <c r="N1695" i="1"/>
  <c r="N1203" i="1"/>
  <c r="N1698" i="1"/>
  <c r="N26" i="1"/>
  <c r="N1699" i="1"/>
  <c r="N83" i="1"/>
  <c r="N333" i="1"/>
  <c r="N1654" i="1"/>
  <c r="N1690" i="1"/>
  <c r="N1682" i="1"/>
  <c r="N25" i="1"/>
  <c r="N1613" i="1"/>
  <c r="N1122" i="1"/>
  <c r="N1123" i="1"/>
  <c r="N1158" i="1"/>
  <c r="N253" i="1"/>
  <c r="N1202" i="1"/>
  <c r="N496" i="1"/>
  <c r="N1678" i="1"/>
  <c r="N1145" i="1"/>
  <c r="N1659" i="1"/>
  <c r="N1155" i="1"/>
  <c r="N1219" i="1"/>
  <c r="N1689" i="1"/>
  <c r="N1157" i="1"/>
  <c r="N1610" i="1"/>
  <c r="N1611" i="1"/>
  <c r="N1225" i="1"/>
  <c r="N1153" i="1"/>
  <c r="N24" i="1"/>
  <c r="N1677" i="1"/>
  <c r="N1218" i="1"/>
  <c r="N1609" i="1"/>
  <c r="N1223" i="1"/>
  <c r="N1184" i="1"/>
  <c r="N1331" i="1"/>
  <c r="N1222" i="1"/>
  <c r="N1658" i="1"/>
  <c r="N23" i="1"/>
  <c r="N1120" i="1"/>
  <c r="N1152" i="1"/>
  <c r="N1121" i="1"/>
  <c r="N1607" i="1"/>
  <c r="N1608" i="1"/>
  <c r="N1680" i="1"/>
  <c r="N1612" i="1"/>
  <c r="N1656" i="1"/>
  <c r="N1681" i="1"/>
  <c r="N1228" i="1"/>
  <c r="N1657" i="1"/>
  <c r="N1697" i="1"/>
  <c r="N1702" i="1"/>
  <c r="N335" i="1"/>
  <c r="N573" i="1"/>
  <c r="N1696" i="1"/>
  <c r="N442" i="1"/>
  <c r="N1323" i="1"/>
  <c r="N1147" i="1"/>
  <c r="O1747" i="1"/>
  <c r="O1268" i="1"/>
  <c r="O468" i="1"/>
  <c r="O1151" i="1"/>
  <c r="O41" i="1"/>
  <c r="O1019" i="1"/>
  <c r="O900" i="1"/>
  <c r="O1056" i="1"/>
  <c r="O345" i="1"/>
  <c r="O354" i="1"/>
  <c r="O1474" i="1"/>
  <c r="O360" i="1"/>
  <c r="O808" i="1"/>
  <c r="O938" i="1"/>
  <c r="O361" i="1"/>
  <c r="O382" i="1"/>
  <c r="O502" i="1"/>
  <c r="O1688" i="1"/>
  <c r="O1430" i="1"/>
  <c r="O1693" i="1"/>
  <c r="O381" i="1"/>
  <c r="O1356" i="1"/>
  <c r="O505" i="1"/>
  <c r="O1692" i="1"/>
  <c r="O1694" i="1"/>
  <c r="O20" i="1"/>
  <c r="O608" i="1"/>
  <c r="O932" i="1"/>
  <c r="O362" i="1"/>
  <c r="O1221" i="1"/>
  <c r="O125" i="1"/>
  <c r="O899" i="1"/>
  <c r="O1653" i="1"/>
  <c r="O1362" i="1"/>
  <c r="O982" i="1"/>
  <c r="O1337" i="1"/>
  <c r="O1605" i="1"/>
  <c r="O591" i="1"/>
  <c r="O450" i="1"/>
  <c r="O572" i="1"/>
  <c r="O936" i="1"/>
  <c r="O673" i="1"/>
  <c r="O973" i="1"/>
  <c r="O514" i="1"/>
  <c r="O1363" i="1"/>
  <c r="O248" i="1"/>
  <c r="O249" i="1"/>
  <c r="O839" i="1"/>
  <c r="O512" i="1"/>
  <c r="O1687" i="1"/>
  <c r="O492" i="1"/>
  <c r="O668" i="1"/>
  <c r="O721" i="1"/>
  <c r="O1033" i="1"/>
  <c r="O1246" i="1"/>
  <c r="O1227" i="1"/>
  <c r="O772" i="1"/>
  <c r="O173" i="1"/>
  <c r="O1626" i="1"/>
  <c r="O1614" i="1"/>
  <c r="O22" i="1"/>
  <c r="O1374" i="1"/>
  <c r="O242" i="1"/>
  <c r="O983" i="1"/>
  <c r="O670" i="1"/>
  <c r="O1434" i="1"/>
  <c r="O1519" i="1"/>
  <c r="O596" i="1"/>
  <c r="O1146" i="1"/>
  <c r="O1119" i="1"/>
  <c r="O841" i="1"/>
  <c r="O213" i="1"/>
  <c r="O126" i="1"/>
  <c r="O674" i="1"/>
  <c r="O688" i="1"/>
  <c r="F49" i="3" s="1"/>
  <c r="O1455" i="1"/>
  <c r="O263" i="1"/>
  <c r="O264" i="1"/>
  <c r="O569" i="1"/>
  <c r="O1470" i="1"/>
  <c r="O1487" i="1"/>
  <c r="O831" i="1"/>
  <c r="O140" i="1"/>
  <c r="O1247" i="1"/>
  <c r="O321" i="1"/>
  <c r="O1524" i="1"/>
  <c r="O21" i="1"/>
  <c r="O145" i="1"/>
  <c r="O1685" i="1"/>
  <c r="O1652" i="1"/>
  <c r="O845" i="1"/>
  <c r="O868" i="1"/>
  <c r="O63" i="1"/>
  <c r="O893" i="1"/>
  <c r="O1081" i="1"/>
  <c r="O322" i="1"/>
  <c r="O323" i="1"/>
  <c r="O944" i="1"/>
  <c r="O1660" i="1"/>
  <c r="O517" i="1"/>
  <c r="O1359" i="1"/>
  <c r="O1361" i="1"/>
  <c r="O927" i="1"/>
  <c r="O807" i="1"/>
  <c r="O1322" i="1"/>
  <c r="O251" i="1"/>
  <c r="O1651" i="1"/>
  <c r="O1367" i="1"/>
  <c r="O913" i="1"/>
  <c r="O565" i="1"/>
  <c r="O1360" i="1"/>
  <c r="O843" i="1"/>
  <c r="O441" i="1"/>
  <c r="O722" i="1"/>
  <c r="O273" i="1"/>
  <c r="O1082" i="1"/>
  <c r="O1080" i="1"/>
  <c r="O1520" i="1"/>
  <c r="O954" i="1"/>
  <c r="O260" i="1"/>
  <c r="O870" i="1"/>
  <c r="O1433" i="1"/>
  <c r="O261" i="1"/>
  <c r="O262" i="1"/>
  <c r="O1691" i="1"/>
  <c r="O1523" i="1"/>
  <c r="O194" i="1"/>
  <c r="O467" i="1"/>
  <c r="O1217" i="1"/>
  <c r="O1385" i="1"/>
  <c r="O326" i="1"/>
  <c r="O29" i="1"/>
  <c r="O680" i="1"/>
  <c r="O1475" i="1"/>
  <c r="O219" i="1"/>
  <c r="O842" i="1"/>
  <c r="O846" i="1"/>
  <c r="O519" i="1"/>
  <c r="O672" i="1"/>
  <c r="O828" i="1"/>
  <c r="O1750" i="1"/>
  <c r="O1043" i="1"/>
  <c r="O425" i="1"/>
  <c r="O856" i="1"/>
  <c r="O521" i="1"/>
  <c r="O1679" i="1"/>
  <c r="O453" i="1"/>
  <c r="O1357" i="1"/>
  <c r="O590" i="1"/>
  <c r="O1012" i="1"/>
  <c r="O564" i="1"/>
  <c r="O54" i="1"/>
  <c r="O167" i="1"/>
  <c r="O1406" i="1"/>
  <c r="O964" i="1"/>
  <c r="O571" i="1"/>
  <c r="O367" i="1"/>
  <c r="O1355" i="1"/>
  <c r="O806" i="1"/>
  <c r="O669" i="1"/>
  <c r="O1344" i="1"/>
  <c r="O1345" i="1"/>
  <c r="O212" i="1"/>
  <c r="O518" i="1"/>
  <c r="O1041" i="1"/>
  <c r="O250" i="1"/>
  <c r="O1740" i="1"/>
  <c r="O915" i="1"/>
  <c r="O1096" i="1"/>
  <c r="O840" i="1"/>
  <c r="O844" i="1"/>
  <c r="O1318" i="1"/>
  <c r="O493" i="1"/>
  <c r="O166" i="1"/>
  <c r="O671" i="1"/>
  <c r="O771" i="1"/>
  <c r="O1550" i="1"/>
  <c r="O1454" i="1"/>
  <c r="O723" i="1"/>
  <c r="O463" i="1"/>
  <c r="O945" i="1"/>
  <c r="O469" i="1"/>
  <c r="O1016" i="1"/>
  <c r="O940" i="1"/>
  <c r="O1039" i="1"/>
  <c r="O1040" i="1"/>
  <c r="O854" i="1"/>
  <c r="O1154" i="1"/>
  <c r="O139" i="1"/>
  <c r="O678" i="1"/>
  <c r="O163" i="1"/>
  <c r="O93" i="1"/>
  <c r="O1739" i="1"/>
  <c r="O1737" i="1"/>
  <c r="O990" i="1"/>
  <c r="O53" i="1"/>
  <c r="O147" i="1"/>
  <c r="O1451" i="1"/>
  <c r="O974" i="1"/>
  <c r="O272" i="1"/>
  <c r="O957" i="1"/>
  <c r="O164" i="1"/>
  <c r="O1249" i="1"/>
  <c r="O1749" i="1"/>
  <c r="O1472" i="1"/>
  <c r="O690" i="1"/>
  <c r="O65" i="1"/>
  <c r="O567" i="1"/>
  <c r="O195" i="1"/>
  <c r="O1429" i="1"/>
  <c r="O588" i="1"/>
  <c r="O1064" i="1"/>
  <c r="O1498" i="1"/>
  <c r="O1365" i="1"/>
  <c r="O43" i="1"/>
  <c r="O754" i="1"/>
  <c r="O1473" i="1"/>
  <c r="O894" i="1"/>
  <c r="O895" i="1"/>
  <c r="O73" i="1"/>
  <c r="O1489" i="1"/>
  <c r="O1264" i="1"/>
  <c r="O325" i="1"/>
  <c r="O1387" i="1"/>
  <c r="O750" i="1"/>
  <c r="O812" i="1"/>
  <c r="O123" i="1"/>
  <c r="O838" i="1"/>
  <c r="O568" i="1"/>
  <c r="O892" i="1"/>
  <c r="O1077" i="1"/>
  <c r="O352" i="1"/>
  <c r="O1006" i="1"/>
  <c r="O334" i="1"/>
  <c r="O1148" i="1"/>
  <c r="O1220" i="1"/>
  <c r="O1179" i="1"/>
  <c r="O28" i="1"/>
  <c r="O805" i="1"/>
  <c r="O1335" i="1"/>
  <c r="O56" i="1"/>
  <c r="O965" i="1"/>
  <c r="O1490" i="1"/>
  <c r="O1017" i="1"/>
  <c r="O929" i="1"/>
  <c r="O829" i="1"/>
  <c r="O515" i="1"/>
  <c r="O1476" i="1"/>
  <c r="O579" i="1"/>
  <c r="O1296" i="1"/>
  <c r="O124" i="1"/>
  <c r="O1326" i="1"/>
  <c r="O1725" i="1"/>
  <c r="O1742" i="1"/>
  <c r="O1722" i="1"/>
  <c r="O1748" i="1"/>
  <c r="O847" i="1"/>
  <c r="O1320" i="1"/>
  <c r="O775" i="1"/>
  <c r="O1453" i="1"/>
  <c r="O1477" i="1"/>
  <c r="O1432" i="1"/>
  <c r="O545" i="1"/>
  <c r="O1020" i="1"/>
  <c r="O311" i="1"/>
  <c r="O546" i="1"/>
  <c r="O975" i="1"/>
  <c r="O1248" i="1"/>
  <c r="O274" i="1"/>
  <c r="O275" i="1"/>
  <c r="O1358" i="1"/>
  <c r="O776" i="1"/>
  <c r="O848" i="1"/>
  <c r="O513" i="1"/>
  <c r="O984" i="1"/>
  <c r="O1021" i="1"/>
  <c r="O566" i="1"/>
  <c r="O1491" i="1"/>
  <c r="O254" i="1"/>
  <c r="O255" i="1"/>
  <c r="O309" i="1"/>
  <c r="O1014" i="1"/>
  <c r="O392" i="1"/>
  <c r="O411" i="1"/>
  <c r="O451" i="1"/>
  <c r="O412" i="1"/>
  <c r="O1272" i="1"/>
  <c r="O687" i="1"/>
  <c r="O1267" i="1"/>
  <c r="O1274" i="1"/>
  <c r="O338" i="1"/>
  <c r="O282" i="1"/>
  <c r="O276" i="1"/>
  <c r="O256" i="1"/>
  <c r="O283" i="1"/>
  <c r="O277" i="1"/>
  <c r="O257" i="1"/>
  <c r="O860" i="1"/>
  <c r="O867" i="1"/>
  <c r="O1471" i="1"/>
  <c r="O284" i="1"/>
  <c r="O278" i="1"/>
  <c r="O285" i="1"/>
  <c r="O279" i="1"/>
  <c r="O413" i="1"/>
  <c r="O45" i="1"/>
  <c r="O1067" i="1"/>
  <c r="O1366" i="1"/>
  <c r="O383" i="1"/>
  <c r="O676" i="1"/>
  <c r="O724" i="1"/>
  <c r="O834" i="1"/>
  <c r="O725" i="1"/>
  <c r="O726" i="1"/>
  <c r="O574" i="1"/>
  <c r="O1338" i="1"/>
  <c r="O1273" i="1"/>
  <c r="O401" i="1"/>
  <c r="O120" i="1"/>
  <c r="O343" i="1"/>
  <c r="O339" i="1"/>
  <c r="O344" i="1"/>
  <c r="O340" i="1"/>
  <c r="O1349" i="1"/>
  <c r="O1015" i="1"/>
  <c r="O393" i="1"/>
  <c r="O1424" i="1"/>
  <c r="O1018" i="1"/>
  <c r="O1723" i="1"/>
  <c r="O1386" i="1"/>
  <c r="O930" i="1"/>
  <c r="O214" i="1"/>
  <c r="O952" i="1"/>
  <c r="O84" i="1"/>
  <c r="O939" i="1"/>
  <c r="O727" i="1"/>
  <c r="O943" i="1"/>
  <c r="O575" i="1"/>
  <c r="O1297" i="1"/>
  <c r="O1324" i="1"/>
  <c r="O1298" i="1"/>
  <c r="O175" i="1"/>
  <c r="O1431" i="1"/>
  <c r="O589" i="1"/>
  <c r="O280" i="1"/>
  <c r="O407" i="1"/>
  <c r="O281" i="1"/>
  <c r="O408" i="1"/>
  <c r="O414" i="1"/>
  <c r="O353" i="1"/>
  <c r="O1364" i="1"/>
  <c r="O1346" i="1"/>
  <c r="O1418" i="1"/>
  <c r="O1351" i="1"/>
  <c r="O1007" i="1"/>
  <c r="O849" i="1"/>
  <c r="O622" i="1"/>
  <c r="O520" i="1"/>
  <c r="O1721" i="1"/>
  <c r="O1551" i="1"/>
  <c r="O1522" i="1"/>
  <c r="O896" i="1"/>
  <c r="O121" i="1"/>
  <c r="O1488" i="1"/>
  <c r="O592" i="1"/>
  <c r="O122" i="1"/>
  <c r="O1622" i="1"/>
  <c r="O258" i="1"/>
  <c r="O1342" i="1"/>
  <c r="O259" i="1"/>
  <c r="O1343" i="1"/>
  <c r="O1201" i="1"/>
  <c r="O1156" i="1"/>
  <c r="O1407" i="1"/>
  <c r="O933" i="1"/>
  <c r="O183" i="1"/>
  <c r="O215" i="1"/>
  <c r="O429" i="1"/>
  <c r="O1408" i="1"/>
  <c r="O355" i="1"/>
  <c r="O1570" i="1"/>
  <c r="O850" i="1"/>
  <c r="O872" i="1"/>
  <c r="O97" i="1"/>
  <c r="O835" i="1"/>
  <c r="O728" i="1"/>
  <c r="O623" i="1"/>
  <c r="O677" i="1"/>
  <c r="O405" i="1"/>
  <c r="O897" i="1"/>
  <c r="O1525" i="1"/>
  <c r="O1552" i="1"/>
  <c r="O1529" i="1"/>
  <c r="O595" i="1"/>
  <c r="O313" i="1"/>
  <c r="O415" i="1"/>
  <c r="O751" i="1"/>
  <c r="O809" i="1"/>
  <c r="O851" i="1"/>
  <c r="O384" i="1"/>
  <c r="O1180" i="1"/>
  <c r="O1561" i="1"/>
  <c r="O729" i="1"/>
  <c r="O679" i="1"/>
  <c r="O777" i="1"/>
  <c r="O836" i="1"/>
  <c r="O681" i="1"/>
  <c r="O778" i="1"/>
  <c r="O779" i="1"/>
  <c r="O780" i="1"/>
  <c r="O409" i="1"/>
  <c r="O593" i="1"/>
  <c r="O452" i="1"/>
  <c r="O928" i="1"/>
  <c r="O307" i="1"/>
  <c r="O682" i="1"/>
  <c r="O752" i="1"/>
  <c r="O730" i="1"/>
  <c r="O683" i="1"/>
  <c r="O942" i="1"/>
  <c r="O731" i="1"/>
  <c r="O1544" i="1"/>
  <c r="O305" i="1"/>
  <c r="O852" i="1"/>
  <c r="O684" i="1"/>
  <c r="O781" i="1"/>
  <c r="O1527" i="1"/>
  <c r="O753" i="1"/>
  <c r="O810" i="1"/>
  <c r="O1330" i="1"/>
  <c r="O1545" i="1"/>
  <c r="O1010" i="1"/>
  <c r="O732" i="1"/>
  <c r="O141" i="1"/>
  <c r="O912" i="1"/>
  <c r="O1546" i="1"/>
  <c r="O142" i="1"/>
  <c r="O143" i="1"/>
  <c r="O853" i="1"/>
  <c r="O1553" i="1"/>
  <c r="O916" i="1"/>
  <c r="O144" i="1"/>
  <c r="O252" i="1"/>
  <c r="O428" i="1"/>
  <c r="O1073" i="1"/>
  <c r="O811" i="1"/>
  <c r="O837" i="1"/>
  <c r="O1003" i="1"/>
  <c r="O869" i="1"/>
  <c r="O1547" i="1"/>
  <c r="O1084" i="1"/>
  <c r="O1078" i="1"/>
  <c r="O1526" i="1"/>
  <c r="O917" i="1"/>
  <c r="O1149" i="1"/>
  <c r="O1423" i="1"/>
  <c r="O855" i="1"/>
  <c r="O1270" i="1"/>
  <c r="O1452" i="1"/>
  <c r="O898" i="1"/>
  <c r="O64" i="1"/>
  <c r="O594" i="1"/>
  <c r="O1701" i="1"/>
  <c r="O1615" i="1"/>
  <c r="O1684" i="1"/>
  <c r="O1683" i="1"/>
  <c r="O1144" i="1"/>
  <c r="O1150" i="1"/>
  <c r="O689" i="1"/>
  <c r="O462" i="1"/>
  <c r="O1074" i="1"/>
  <c r="O1075" i="1"/>
  <c r="O1072" i="1"/>
  <c r="O1076" i="1"/>
  <c r="O1092" i="1"/>
  <c r="O1251" i="1"/>
  <c r="O246" i="1"/>
  <c r="O247" i="1"/>
  <c r="O773" i="1"/>
  <c r="O971" i="1"/>
  <c r="O312" i="1"/>
  <c r="O830" i="1"/>
  <c r="O1735" i="1"/>
  <c r="O1738" i="1"/>
  <c r="O1741" i="1"/>
  <c r="O1736" i="1"/>
  <c r="O972" i="1"/>
  <c r="O1530" i="1"/>
  <c r="O1548" i="1"/>
  <c r="O861" i="1"/>
  <c r="O914" i="1"/>
  <c r="O446" i="1"/>
  <c r="O88" i="1"/>
  <c r="O82" i="1"/>
  <c r="O1317" i="1"/>
  <c r="O1002" i="1"/>
  <c r="O1630" i="1"/>
  <c r="O1321" i="1"/>
  <c r="O570" i="1"/>
  <c r="O1316" i="1"/>
  <c r="O146" i="1"/>
  <c r="O1336" i="1"/>
  <c r="O937" i="1"/>
  <c r="O52" i="1"/>
  <c r="O1332" i="1"/>
  <c r="O1269" i="1"/>
  <c r="O1265" i="1"/>
  <c r="O1266" i="1"/>
  <c r="O1271" i="1"/>
  <c r="O1334" i="1"/>
  <c r="O1224" i="1"/>
  <c r="O1496" i="1"/>
  <c r="O172" i="1"/>
  <c r="O1000" i="1"/>
  <c r="O544" i="1"/>
  <c r="O1325" i="1"/>
  <c r="O1263" i="1"/>
  <c r="O1528" i="1"/>
  <c r="O1686" i="1"/>
  <c r="O1414" i="1"/>
  <c r="O576" i="1"/>
  <c r="O1478" i="1"/>
  <c r="O577" i="1"/>
  <c r="O1549" i="1"/>
  <c r="O774" i="1"/>
  <c r="O992" i="1"/>
  <c r="O191" i="1"/>
  <c r="O833" i="1"/>
  <c r="O516" i="1"/>
  <c r="O1521" i="1"/>
  <c r="O1655" i="1"/>
  <c r="O650" i="1"/>
  <c r="O1226" i="1"/>
  <c r="O206" i="1"/>
  <c r="O1319" i="1"/>
  <c r="O675" i="1"/>
  <c r="O1606" i="1"/>
  <c r="O55" i="1"/>
  <c r="O1604" i="1"/>
  <c r="O543" i="1"/>
  <c r="O165" i="1"/>
  <c r="O83" i="1"/>
  <c r="O1699" i="1"/>
  <c r="O1698" i="1"/>
  <c r="O26" i="1"/>
  <c r="O1203" i="1"/>
  <c r="O1695" i="1"/>
  <c r="O832" i="1"/>
  <c r="O1700" i="1"/>
  <c r="O1682" i="1"/>
  <c r="O25" i="1"/>
  <c r="O1690" i="1"/>
  <c r="O1654" i="1"/>
  <c r="O333" i="1"/>
  <c r="O253" i="1"/>
  <c r="O1158" i="1"/>
  <c r="O1123" i="1"/>
  <c r="O1122" i="1"/>
  <c r="O1613" i="1"/>
  <c r="O1219" i="1"/>
  <c r="O1659" i="1"/>
  <c r="O1155" i="1"/>
  <c r="O1678" i="1"/>
  <c r="O1145" i="1"/>
  <c r="O496" i="1"/>
  <c r="O1202" i="1"/>
  <c r="O1677" i="1"/>
  <c r="O1153" i="1"/>
  <c r="O24" i="1"/>
  <c r="O1611" i="1"/>
  <c r="O1225" i="1"/>
  <c r="O1610" i="1"/>
  <c r="O1157" i="1"/>
  <c r="O1689" i="1"/>
  <c r="O1223" i="1"/>
  <c r="O1218" i="1"/>
  <c r="O1609" i="1"/>
  <c r="O1608" i="1"/>
  <c r="O1121" i="1"/>
  <c r="O1607" i="1"/>
  <c r="O23" i="1"/>
  <c r="O1120" i="1"/>
  <c r="O1152" i="1"/>
  <c r="O1222" i="1"/>
  <c r="O1658" i="1"/>
  <c r="O1331" i="1"/>
  <c r="O1184" i="1"/>
  <c r="O1702" i="1"/>
  <c r="O1657" i="1"/>
  <c r="O1697" i="1"/>
  <c r="O1612" i="1"/>
  <c r="O1656" i="1"/>
  <c r="O1681" i="1"/>
  <c r="O1228" i="1"/>
  <c r="O1680" i="1"/>
  <c r="O573" i="1"/>
  <c r="O335" i="1"/>
  <c r="O1696" i="1"/>
  <c r="O442" i="1"/>
  <c r="O30" i="1"/>
  <c r="O1323" i="1"/>
  <c r="O1147" i="1"/>
  <c r="A15" i="3" a="1"/>
  <c r="A15" i="3" s="1"/>
  <c r="M992" i="1"/>
  <c r="M1000" i="1"/>
  <c r="M1414" i="1"/>
  <c r="M1073" i="1"/>
  <c r="M1084" i="1"/>
  <c r="M305" i="1"/>
  <c r="M1561" i="1"/>
  <c r="M214" i="1"/>
  <c r="M383" i="1"/>
  <c r="M1251" i="1"/>
  <c r="M307" i="1"/>
  <c r="M1092" i="1"/>
  <c r="M928" i="1"/>
  <c r="M1078" i="1"/>
  <c r="M1007" i="1"/>
  <c r="M1570" i="1"/>
  <c r="M355" i="1"/>
  <c r="M1076" i="1"/>
  <c r="M1408" i="1"/>
  <c r="M930" i="1"/>
  <c r="M429" i="1"/>
  <c r="M215" i="1"/>
  <c r="M1180" i="1"/>
  <c r="M1351" i="1"/>
  <c r="M1010" i="1"/>
  <c r="M1418" i="1"/>
  <c r="M1386" i="1"/>
  <c r="M1366" i="1"/>
  <c r="M183" i="1"/>
  <c r="M1723" i="1"/>
  <c r="M1358" i="1"/>
  <c r="M933" i="1"/>
  <c r="M1346" i="1"/>
  <c r="M1067" i="1"/>
  <c r="M1722" i="1"/>
  <c r="M1407" i="1"/>
  <c r="M172" i="1"/>
  <c r="M428" i="1"/>
  <c r="M384" i="1"/>
  <c r="M1496" i="1"/>
  <c r="M1072" i="1"/>
  <c r="M1075" i="1"/>
  <c r="M1074" i="1"/>
  <c r="M1364" i="1"/>
  <c r="M353" i="1"/>
  <c r="M1179" i="1"/>
  <c r="M1006" i="1"/>
  <c r="M352" i="1"/>
  <c r="M1077" i="1"/>
  <c r="M73" i="1"/>
  <c r="M1387" i="1"/>
  <c r="M43" i="1"/>
  <c r="M1365" i="1"/>
  <c r="M1498" i="1"/>
  <c r="M929" i="1"/>
  <c r="M1064" i="1"/>
  <c r="M990" i="1"/>
  <c r="M1249" i="1"/>
  <c r="M1406" i="1"/>
  <c r="M212" i="1"/>
  <c r="M1355" i="1"/>
  <c r="M1357" i="1"/>
  <c r="M1096" i="1"/>
  <c r="M367" i="1"/>
  <c r="M219" i="1"/>
  <c r="M1385" i="1"/>
  <c r="M1080" i="1"/>
  <c r="M927" i="1"/>
  <c r="M1082" i="1"/>
  <c r="M1367" i="1"/>
  <c r="M1359" i="1"/>
  <c r="M1361" i="1"/>
  <c r="M1360" i="1"/>
  <c r="M1247" i="1"/>
  <c r="M1081" i="1"/>
  <c r="M868" i="1"/>
  <c r="M213" i="1"/>
  <c r="M1374" i="1"/>
  <c r="M1246" i="1"/>
  <c r="M1033" i="1"/>
  <c r="M1363" i="1"/>
  <c r="M1362" i="1"/>
  <c r="M936" i="1"/>
  <c r="M1337" i="1"/>
  <c r="M932" i="1"/>
  <c r="M362" i="1"/>
  <c r="M1356" i="1"/>
  <c r="M381" i="1"/>
  <c r="M382" i="1"/>
  <c r="M502" i="1"/>
  <c r="M361" i="1"/>
  <c r="M360" i="1"/>
  <c r="M354" i="1"/>
  <c r="M165" i="1"/>
  <c r="M462" i="1"/>
  <c r="M452" i="1"/>
  <c r="M689" i="1"/>
  <c r="M1018" i="1"/>
  <c r="M1424" i="1"/>
  <c r="M412" i="1"/>
  <c r="M415" i="1"/>
  <c r="M451" i="1"/>
  <c r="M411" i="1"/>
  <c r="M45" i="1"/>
  <c r="M1423" i="1"/>
  <c r="M393" i="1"/>
  <c r="M1021" i="1"/>
  <c r="M413" i="1"/>
  <c r="M392" i="1"/>
  <c r="M1742" i="1"/>
  <c r="M414" i="1"/>
  <c r="M867" i="1"/>
  <c r="M1020" i="1"/>
  <c r="M1015" i="1"/>
  <c r="M1349" i="1"/>
  <c r="M313" i="1"/>
  <c r="M1014" i="1"/>
  <c r="M309" i="1"/>
  <c r="M984" i="1"/>
  <c r="M1725" i="1"/>
  <c r="M860" i="1"/>
  <c r="M1017" i="1"/>
  <c r="M65" i="1"/>
  <c r="M690" i="1"/>
  <c r="M195" i="1"/>
  <c r="M163" i="1"/>
  <c r="M164" i="1"/>
  <c r="M957" i="1"/>
  <c r="M1016" i="1"/>
  <c r="M469" i="1"/>
  <c r="M167" i="1"/>
  <c r="M1012" i="1"/>
  <c r="M1043" i="1"/>
  <c r="M453" i="1"/>
  <c r="M166" i="1"/>
  <c r="M467" i="1"/>
  <c r="M194" i="1"/>
  <c r="M870" i="1"/>
  <c r="M983" i="1"/>
  <c r="M492" i="1"/>
  <c r="M450" i="1"/>
  <c r="M1019" i="1"/>
  <c r="M468" i="1"/>
  <c r="M688" i="1"/>
  <c r="M1147" i="1"/>
  <c r="M30" i="1"/>
  <c r="M1696" i="1"/>
  <c r="M335" i="1"/>
  <c r="M1228" i="1"/>
  <c r="M1680" i="1"/>
  <c r="M1697" i="1"/>
  <c r="M1681" i="1"/>
  <c r="M1656" i="1"/>
  <c r="M1702" i="1"/>
  <c r="M1612" i="1"/>
  <c r="M1657" i="1"/>
  <c r="M1658" i="1"/>
  <c r="M1331" i="1"/>
  <c r="M1607" i="1"/>
  <c r="M1121" i="1"/>
  <c r="M1222" i="1"/>
  <c r="M1608" i="1"/>
  <c r="M1152" i="1"/>
  <c r="M1184" i="1"/>
  <c r="M1120" i="1"/>
  <c r="M23" i="1"/>
  <c r="M1609" i="1"/>
  <c r="M1223" i="1"/>
  <c r="M1218" i="1"/>
  <c r="M1610" i="1"/>
  <c r="M1689" i="1"/>
  <c r="M1225" i="1"/>
  <c r="M1611" i="1"/>
  <c r="M24" i="1"/>
  <c r="M1157" i="1"/>
  <c r="M1677" i="1"/>
  <c r="M1153" i="1"/>
  <c r="M1202" i="1"/>
  <c r="M1155" i="1"/>
  <c r="M1219" i="1"/>
  <c r="M1145" i="1"/>
  <c r="M1678" i="1"/>
  <c r="M1659" i="1"/>
  <c r="M496" i="1"/>
  <c r="M1613" i="1"/>
  <c r="M1123" i="1"/>
  <c r="M1158" i="1"/>
  <c r="M1122" i="1"/>
  <c r="M333" i="1"/>
  <c r="M25" i="1"/>
  <c r="M1682" i="1"/>
  <c r="M1690" i="1"/>
  <c r="M1654" i="1"/>
  <c r="M1700" i="1"/>
  <c r="M1695" i="1"/>
  <c r="M26" i="1"/>
  <c r="M1203" i="1"/>
  <c r="M1699" i="1"/>
  <c r="M1698" i="1"/>
  <c r="M1655" i="1"/>
  <c r="M191" i="1"/>
  <c r="M1604" i="1"/>
  <c r="M1606" i="1"/>
  <c r="M206" i="1"/>
  <c r="M1226" i="1"/>
  <c r="M1686" i="1"/>
  <c r="M1150" i="1"/>
  <c r="M1224" i="1"/>
  <c r="M1144" i="1"/>
  <c r="M1156" i="1"/>
  <c r="M1201" i="1"/>
  <c r="M1683" i="1"/>
  <c r="M1149" i="1"/>
  <c r="M1684" i="1"/>
  <c r="M1615" i="1"/>
  <c r="M1701" i="1"/>
  <c r="M1148" i="1"/>
  <c r="M1220" i="1"/>
  <c r="M334" i="1"/>
  <c r="M28" i="1"/>
  <c r="M579" i="1"/>
  <c r="M1154" i="1"/>
  <c r="M493" i="1"/>
  <c r="M1679" i="1"/>
  <c r="M29" i="1"/>
  <c r="M1217" i="1"/>
  <c r="M1691" i="1"/>
  <c r="M1651" i="1"/>
  <c r="M1660" i="1"/>
  <c r="M1652" i="1"/>
  <c r="M21" i="1"/>
  <c r="M1685" i="1"/>
  <c r="M1119" i="1"/>
  <c r="M1146" i="1"/>
  <c r="M22" i="1"/>
  <c r="M1227" i="1"/>
  <c r="M1614" i="1"/>
  <c r="M1687" i="1"/>
  <c r="M1605" i="1"/>
  <c r="M1653" i="1"/>
  <c r="M1221" i="1"/>
  <c r="M20" i="1"/>
  <c r="M1694" i="1"/>
  <c r="M1692" i="1"/>
  <c r="M1693" i="1"/>
  <c r="M1688" i="1"/>
  <c r="M41" i="1"/>
  <c r="M1151" i="1"/>
  <c r="M260" i="1"/>
  <c r="M1735" i="1"/>
  <c r="M407" i="1"/>
  <c r="M339" i="1"/>
  <c r="M278" i="1"/>
  <c r="M256" i="1"/>
  <c r="M284" i="1"/>
  <c r="M276" i="1"/>
  <c r="M282" i="1"/>
  <c r="M343" i="1"/>
  <c r="M280" i="1"/>
  <c r="M254" i="1"/>
  <c r="M246" i="1"/>
  <c r="M1342" i="1"/>
  <c r="M258" i="1"/>
  <c r="M274" i="1"/>
  <c r="M272" i="1"/>
  <c r="M1737" i="1"/>
  <c r="M1739" i="1"/>
  <c r="M1039" i="1"/>
  <c r="M1740" i="1"/>
  <c r="M250" i="1"/>
  <c r="M1041" i="1"/>
  <c r="M1344" i="1"/>
  <c r="M261" i="1"/>
  <c r="M273" i="1"/>
  <c r="M251" i="1"/>
  <c r="M322" i="1"/>
  <c r="M263" i="1"/>
  <c r="M248" i="1"/>
  <c r="M505" i="1"/>
  <c r="M345" i="1"/>
  <c r="M1521" i="1"/>
  <c r="M1334" i="1"/>
  <c r="M1548" i="1"/>
  <c r="M917" i="1"/>
  <c r="M594" i="1"/>
  <c r="M143" i="1"/>
  <c r="M142" i="1"/>
  <c r="M64" i="1"/>
  <c r="M1526" i="1"/>
  <c r="M1546" i="1"/>
  <c r="M912" i="1"/>
  <c r="M446" i="1"/>
  <c r="M595" i="1"/>
  <c r="M898" i="1"/>
  <c r="M1622" i="1"/>
  <c r="M1527" i="1"/>
  <c r="M122" i="1"/>
  <c r="M1529" i="1"/>
  <c r="M144" i="1"/>
  <c r="M592" i="1"/>
  <c r="M593" i="1"/>
  <c r="M1488" i="1"/>
  <c r="M1552" i="1"/>
  <c r="M121" i="1"/>
  <c r="M896" i="1"/>
  <c r="M1522" i="1"/>
  <c r="M589" i="1"/>
  <c r="M409" i="1"/>
  <c r="M1530" i="1"/>
  <c r="M1551" i="1"/>
  <c r="M1525" i="1"/>
  <c r="M1721" i="1"/>
  <c r="M1491" i="1"/>
  <c r="M897" i="1"/>
  <c r="M916" i="1"/>
  <c r="M1544" i="1"/>
  <c r="M1547" i="1"/>
  <c r="M914" i="1"/>
  <c r="M120" i="1"/>
  <c r="M1549" i="1"/>
  <c r="M1553" i="1"/>
  <c r="M1545" i="1"/>
  <c r="M146" i="1"/>
  <c r="M141" i="1"/>
  <c r="M1528" i="1"/>
  <c r="M1335" i="1"/>
  <c r="M1490" i="1"/>
  <c r="M895" i="1"/>
  <c r="M892" i="1"/>
  <c r="M123" i="1"/>
  <c r="M588" i="1"/>
  <c r="M1489" i="1"/>
  <c r="M894" i="1"/>
  <c r="M124" i="1"/>
  <c r="M147" i="1"/>
  <c r="M139" i="1"/>
  <c r="M1550" i="1"/>
  <c r="M915" i="1"/>
  <c r="M590" i="1"/>
  <c r="M1523" i="1"/>
  <c r="M1520" i="1"/>
  <c r="M954" i="1"/>
  <c r="M913" i="1"/>
  <c r="M893" i="1"/>
  <c r="M1524" i="1"/>
  <c r="M1487" i="1"/>
  <c r="M140" i="1"/>
  <c r="M145" i="1"/>
  <c r="M63" i="1"/>
  <c r="M596" i="1"/>
  <c r="M1519" i="1"/>
  <c r="M126" i="1"/>
  <c r="M591" i="1"/>
  <c r="M982" i="1"/>
  <c r="M899" i="1"/>
  <c r="M125" i="1"/>
  <c r="M608" i="1"/>
  <c r="M900" i="1"/>
  <c r="M973" i="1"/>
  <c r="M311" i="1"/>
  <c r="M325" i="1"/>
  <c r="M564" i="1"/>
  <c r="M571" i="1"/>
  <c r="M569" i="1"/>
  <c r="M544" i="1"/>
  <c r="M1626" i="1"/>
  <c r="M515" i="1"/>
  <c r="M1432" i="1"/>
  <c r="M546" i="1"/>
  <c r="M1451" i="1"/>
  <c r="M1318" i="1"/>
  <c r="M1264" i="1"/>
  <c r="M425" i="1"/>
  <c r="M1472" i="1"/>
  <c r="M1323" i="1"/>
  <c r="M567" i="1"/>
  <c r="M575" i="1"/>
  <c r="M1297" i="1"/>
  <c r="M463" i="1"/>
  <c r="M1324" i="1"/>
  <c r="M1434" i="1"/>
  <c r="M1455" i="1"/>
  <c r="M517" i="1"/>
  <c r="M574" i="1"/>
  <c r="M1272" i="1"/>
  <c r="M1320" i="1"/>
  <c r="M975" i="1"/>
  <c r="M1454" i="1"/>
  <c r="M1471" i="1"/>
  <c r="M573" i="1"/>
  <c r="M1473" i="1"/>
  <c r="M566" i="1"/>
  <c r="M442" i="1"/>
  <c r="M687" i="1"/>
  <c r="M520" i="1"/>
  <c r="M1267" i="1"/>
  <c r="M521" i="1"/>
  <c r="M1274" i="1"/>
  <c r="M1338" i="1"/>
  <c r="M856" i="1"/>
  <c r="M1298" i="1"/>
  <c r="M1429" i="1"/>
  <c r="M1273" i="1"/>
  <c r="M545" i="1"/>
  <c r="M175" i="1"/>
  <c r="M405" i="1"/>
  <c r="M54" i="1"/>
  <c r="M1433" i="1"/>
  <c r="M1453" i="1"/>
  <c r="M1322" i="1"/>
  <c r="M1430" i="1"/>
  <c r="M338" i="1"/>
  <c r="M514" i="1"/>
  <c r="M1477" i="1"/>
  <c r="M1474" i="1"/>
  <c r="M401" i="1"/>
  <c r="M321" i="1"/>
  <c r="M1268" i="1"/>
  <c r="M1470" i="1"/>
  <c r="M1056" i="1"/>
  <c r="M1248" i="1"/>
  <c r="M56" i="1"/>
  <c r="M326" i="1"/>
  <c r="M513" i="1"/>
  <c r="M518" i="1"/>
  <c r="M1330" i="1"/>
  <c r="M568" i="1"/>
  <c r="M1431" i="1"/>
  <c r="M855" i="1"/>
  <c r="M1270" i="1"/>
  <c r="M1317" i="1"/>
  <c r="M519" i="1"/>
  <c r="M512" i="1"/>
  <c r="M173" i="1"/>
  <c r="M971" i="1"/>
  <c r="M1321" i="1"/>
  <c r="M570" i="1"/>
  <c r="M516" i="1"/>
  <c r="M1296" i="1"/>
  <c r="M965" i="1"/>
  <c r="M312" i="1"/>
  <c r="M972" i="1"/>
  <c r="M572" i="1"/>
  <c r="M1319" i="1"/>
  <c r="M1269" i="1"/>
  <c r="M55" i="1"/>
  <c r="M964" i="1"/>
  <c r="M974" i="1"/>
  <c r="M1475" i="1"/>
  <c r="M1452" i="1"/>
  <c r="M1265" i="1"/>
  <c r="M242" i="1"/>
  <c r="M1326" i="1"/>
  <c r="M543" i="1"/>
  <c r="M1325" i="1"/>
  <c r="M576" i="1"/>
  <c r="M1266" i="1"/>
  <c r="M565" i="1"/>
  <c r="M1263" i="1"/>
  <c r="M1478" i="1"/>
  <c r="M1271" i="1"/>
  <c r="M1316" i="1"/>
  <c r="M1476" i="1"/>
  <c r="M577" i="1"/>
  <c r="M861" i="1"/>
  <c r="C36" i="3" l="1"/>
  <c r="C44" i="3"/>
  <c r="C52" i="3"/>
  <c r="C60" i="3"/>
  <c r="C68" i="3"/>
  <c r="C76" i="3"/>
  <c r="C84" i="3"/>
  <c r="C92" i="3"/>
  <c r="C37" i="3"/>
  <c r="C45" i="3"/>
  <c r="C53" i="3"/>
  <c r="C61" i="3"/>
  <c r="C69" i="3"/>
  <c r="C77" i="3"/>
  <c r="C85" i="3"/>
  <c r="C93" i="3"/>
  <c r="C38" i="3"/>
  <c r="C46" i="3"/>
  <c r="C54" i="3"/>
  <c r="C62" i="3"/>
  <c r="C70" i="3"/>
  <c r="C78" i="3"/>
  <c r="C86" i="3"/>
  <c r="C94" i="3"/>
  <c r="C39" i="3"/>
  <c r="C47" i="3"/>
  <c r="C55" i="3"/>
  <c r="C63" i="3"/>
  <c r="C71" i="3"/>
  <c r="C79" i="3"/>
  <c r="C87" i="3"/>
  <c r="C95" i="3"/>
  <c r="C40" i="3"/>
  <c r="C48" i="3"/>
  <c r="C56" i="3"/>
  <c r="C64" i="3"/>
  <c r="C72" i="3"/>
  <c r="C80" i="3"/>
  <c r="C88" i="3"/>
  <c r="C96" i="3"/>
  <c r="C41" i="3"/>
  <c r="C49" i="3"/>
  <c r="C57" i="3"/>
  <c r="C65" i="3"/>
  <c r="C73" i="3"/>
  <c r="C81" i="3"/>
  <c r="C89" i="3"/>
  <c r="C97" i="3"/>
  <c r="C42" i="3"/>
  <c r="C50" i="3"/>
  <c r="C58" i="3"/>
  <c r="C66" i="3"/>
  <c r="C74" i="3"/>
  <c r="C82" i="3"/>
  <c r="C90" i="3"/>
  <c r="C43" i="3"/>
  <c r="C51" i="3"/>
  <c r="C59" i="3"/>
  <c r="C67" i="3"/>
  <c r="C75" i="3"/>
  <c r="C83" i="3"/>
  <c r="C91" i="3"/>
  <c r="F45" i="3"/>
  <c r="O27" i="3" s="1"/>
  <c r="L45" i="3"/>
  <c r="F43" i="3"/>
  <c r="O33" i="3" s="1"/>
  <c r="L43" i="3"/>
  <c r="F42" i="3"/>
  <c r="O31" i="3" s="1"/>
  <c r="L42" i="3"/>
  <c r="L47" i="3"/>
  <c r="F47" i="3"/>
  <c r="O32" i="3" s="1"/>
  <c r="F41" i="3"/>
  <c r="O29" i="3" s="1"/>
  <c r="L41" i="3"/>
  <c r="F48" i="3"/>
  <c r="O30" i="3" s="1"/>
  <c r="L48" i="3"/>
  <c r="F46" i="3"/>
  <c r="O28" i="3" s="1"/>
  <c r="L46" i="3"/>
  <c r="F44" i="3"/>
  <c r="L44" i="3"/>
  <c r="I9" i="3"/>
  <c r="I11" i="3"/>
  <c r="I4" i="3"/>
  <c r="I3" i="3"/>
  <c r="I6" i="3"/>
  <c r="I8" i="3"/>
  <c r="I7" i="3"/>
  <c r="I10" i="3"/>
  <c r="I5" i="3"/>
  <c r="L7" i="3"/>
  <c r="B86" i="3"/>
  <c r="B94" i="3"/>
  <c r="B40" i="3"/>
  <c r="B48" i="3"/>
  <c r="B56" i="3"/>
  <c r="B64" i="3"/>
  <c r="B72" i="3"/>
  <c r="B80" i="3"/>
  <c r="B87" i="3"/>
  <c r="B95" i="3"/>
  <c r="B41" i="3"/>
  <c r="B49" i="3"/>
  <c r="B57" i="3"/>
  <c r="B65" i="3"/>
  <c r="B73" i="3"/>
  <c r="B81" i="3"/>
  <c r="B88" i="3"/>
  <c r="B96" i="3"/>
  <c r="B42" i="3"/>
  <c r="B50" i="3"/>
  <c r="B58" i="3"/>
  <c r="B66" i="3"/>
  <c r="B74" i="3"/>
  <c r="B82" i="3"/>
  <c r="B89" i="3"/>
  <c r="B97" i="3"/>
  <c r="B43" i="3"/>
  <c r="B51" i="3"/>
  <c r="B59" i="3"/>
  <c r="B67" i="3"/>
  <c r="B75" i="3"/>
  <c r="B83" i="3"/>
  <c r="B90" i="3"/>
  <c r="B36" i="3"/>
  <c r="B44" i="3"/>
  <c r="B52" i="3"/>
  <c r="B60" i="3"/>
  <c r="B68" i="3"/>
  <c r="B76" i="3"/>
  <c r="B84" i="3"/>
  <c r="B91" i="3"/>
  <c r="B37" i="3"/>
  <c r="B45" i="3"/>
  <c r="B53" i="3"/>
  <c r="B61" i="3"/>
  <c r="B69" i="3"/>
  <c r="B77" i="3"/>
  <c r="B85" i="3"/>
  <c r="B92" i="3"/>
  <c r="B38" i="3"/>
  <c r="B46" i="3"/>
  <c r="B54" i="3"/>
  <c r="B62" i="3"/>
  <c r="B70" i="3"/>
  <c r="B78" i="3"/>
  <c r="B93" i="3"/>
  <c r="B39" i="3"/>
  <c r="B47" i="3"/>
  <c r="B55" i="3"/>
  <c r="B63" i="3"/>
  <c r="B71" i="3"/>
  <c r="B79" i="3"/>
  <c r="I15" i="3"/>
  <c r="H45" i="3"/>
  <c r="I45" i="3" s="1"/>
  <c r="H41" i="3"/>
  <c r="H37" i="3"/>
  <c r="I37" i="3" s="1"/>
  <c r="I27" i="3"/>
  <c r="I30" i="3"/>
  <c r="I29" i="3"/>
  <c r="I25" i="3"/>
  <c r="I28" i="3"/>
  <c r="I26" i="3"/>
  <c r="I33" i="3"/>
  <c r="I31" i="3"/>
  <c r="I32" i="3"/>
  <c r="I21" i="3"/>
  <c r="I19" i="3"/>
  <c r="I18" i="3"/>
  <c r="I17" i="3"/>
  <c r="I20" i="3"/>
  <c r="I16" i="3"/>
  <c r="E3" i="3" a="1"/>
  <c r="E3" i="3" s="1"/>
  <c r="B35" i="3" l="1"/>
  <c r="C35" i="3"/>
  <c r="I41"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D7B8C41-F715-4C48-BFDA-F126929C6D82}" keepAlive="1" name="Query - FacilityNames" description="Connection to the 'FacilityNames' query in the workbook." type="5" refreshedVersion="8" background="1" saveData="1">
    <dbPr connection="Provider=Microsoft.Mashup.OleDb.1;Data Source=$Workbook$;Location=FacilityNames;Extended Properties=&quot;&quot;" command="SELECT * FROM [FacilityNames]"/>
  </connection>
  <connection id="2" xr16:uid="{5F2A97D4-5B16-45D8-8C6F-B188BAB074E2}"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3" xr16:uid="{87E202BF-3046-4154-BD10-558F51F6FE9D}" keepAlive="1" name="Query - UnusedDays" description="Connection to the 'UnusedDays' query in the workbook." type="5" refreshedVersion="0" background="1">
    <dbPr connection="Provider=Microsoft.Mashup.OleDb.1;Data Source=$Workbook$;Location=UnusedDays;Extended Properties=&quot;&quot;" command="SELECT * FROM [UnusedDays]"/>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<sst xmlns="http://schemas.openxmlformats.org/spreadsheetml/2006/main" count="8982" uniqueCount="229">
  <si>
    <t>patient_name</t>
  </si>
  <si>
    <t>mri</t>
  </si>
  <si>
    <t>service_facility</t>
  </si>
  <si>
    <t>length_of_stay</t>
  </si>
  <si>
    <t>discharge_date</t>
  </si>
  <si>
    <t>discharge_type</t>
  </si>
  <si>
    <t>primary_counselor</t>
  </si>
  <si>
    <t>insurance_provider</t>
  </si>
  <si>
    <t>Successful Completion</t>
  </si>
  <si>
    <t>PHP</t>
  </si>
  <si>
    <t>RES</t>
  </si>
  <si>
    <t>Against Treatment Advice (ATA)</t>
  </si>
  <si>
    <t>Detox</t>
  </si>
  <si>
    <t>Administrative Discharge</t>
  </si>
  <si>
    <t>Completed Treatment - 2 week track</t>
  </si>
  <si>
    <t>Grand Total</t>
  </si>
  <si>
    <t>Unused Days</t>
  </si>
  <si>
    <t>Unspecified</t>
  </si>
  <si>
    <t>External Transfer</t>
  </si>
  <si>
    <t>Financial</t>
  </si>
  <si>
    <t>Internal Transfer</t>
  </si>
  <si>
    <t>Utilized %</t>
  </si>
  <si>
    <t>Discharge T ype Filter</t>
  </si>
  <si>
    <t>Facility</t>
  </si>
  <si>
    <t>Discharge Type</t>
  </si>
  <si>
    <t>Facility Filter</t>
  </si>
  <si>
    <t>Database Name</t>
  </si>
  <si>
    <t>Report Name</t>
  </si>
  <si>
    <t>Selection</t>
  </si>
  <si>
    <t>Employee Filter</t>
  </si>
  <si>
    <t>Employee</t>
  </si>
  <si>
    <t xml:space="preserve"> </t>
  </si>
  <si>
    <t>Month Filter</t>
  </si>
  <si>
    <t>Current Month:</t>
  </si>
  <si>
    <t>Month</t>
  </si>
  <si>
    <t>Total Unused Days by Facility</t>
  </si>
  <si>
    <t>Unused Days by Discharge Type</t>
  </si>
  <si>
    <t>% Utilized</t>
  </si>
  <si>
    <t>% Utilized Days by Facility</t>
  </si>
  <si>
    <t>January</t>
  </si>
  <si>
    <t>February</t>
  </si>
  <si>
    <t>March</t>
  </si>
  <si>
    <t>April</t>
  </si>
  <si>
    <t>May</t>
  </si>
  <si>
    <t>June</t>
  </si>
  <si>
    <t>July</t>
  </si>
  <si>
    <t>August</t>
  </si>
  <si>
    <t>September</t>
  </si>
  <si>
    <t>October</t>
  </si>
  <si>
    <t>November</t>
  </si>
  <si>
    <t>December</t>
  </si>
  <si>
    <t>% Utilized Days Total</t>
  </si>
  <si>
    <t>% Unused</t>
  </si>
  <si>
    <t>ATA %</t>
  </si>
  <si>
    <t>% Other Types</t>
  </si>
  <si>
    <t>Jan</t>
  </si>
  <si>
    <t>Feb</t>
  </si>
  <si>
    <t>Mar</t>
  </si>
  <si>
    <t>Successful Completion %</t>
  </si>
  <si>
    <t>ATA % by Facility</t>
  </si>
  <si>
    <t>ATA</t>
  </si>
  <si>
    <t>Inappropriate for Treatment</t>
  </si>
  <si>
    <t>Administrative Admission Error</t>
  </si>
  <si>
    <t>Incarcerated</t>
  </si>
  <si>
    <t>*UNSPECIFIED</t>
  </si>
  <si>
    <t>Patient Left Prior to Care</t>
  </si>
  <si>
    <t>Total Unused Days</t>
  </si>
  <si>
    <t>Total</t>
  </si>
  <si>
    <t>ATAs by Facility</t>
  </si>
  <si>
    <t>Abreviation</t>
  </si>
  <si>
    <t>ADC</t>
  </si>
  <si>
    <t>ADC to ATA Ratio</t>
  </si>
  <si>
    <t>ATA%</t>
  </si>
  <si>
    <t>Total Discharges</t>
  </si>
  <si>
    <t>ATA Count</t>
  </si>
  <si>
    <t>ATA Unused Days</t>
  </si>
  <si>
    <t>Alias</t>
  </si>
  <si>
    <t>Abv</t>
  </si>
  <si>
    <t>FacilityNames.Abv</t>
  </si>
  <si>
    <t>MonthYear</t>
  </si>
  <si>
    <t>MonthSortIndex</t>
  </si>
  <si>
    <t>Beds</t>
  </si>
  <si>
    <t>Avg Capacity</t>
  </si>
  <si>
    <t>Row Labels</t>
  </si>
  <si>
    <t>Sum of Total Unused Days</t>
  </si>
  <si>
    <t>Sum of ATA Unused Days</t>
  </si>
  <si>
    <t>This is counting ATA's twice</t>
  </si>
  <si>
    <t>ATA Rate</t>
  </si>
  <si>
    <t>Jerry Seinfeld</t>
  </si>
  <si>
    <t>George Costanza</t>
  </si>
  <si>
    <t>Susan Ross</t>
  </si>
  <si>
    <t>Elaine Benes</t>
  </si>
  <si>
    <t>Cosmo Kramer</t>
  </si>
  <si>
    <t>Newman</t>
  </si>
  <si>
    <t>David Puddy</t>
  </si>
  <si>
    <t>J Peterman</t>
  </si>
  <si>
    <t>Walter White</t>
  </si>
  <si>
    <t>Gustavo Fring</t>
  </si>
  <si>
    <t>Lalo Salamanca</t>
  </si>
  <si>
    <t>Skyler White</t>
  </si>
  <si>
    <t>Hank Schrader</t>
  </si>
  <si>
    <t>Marie Schrader</t>
  </si>
  <si>
    <t>Mike Ehrmantraut</t>
  </si>
  <si>
    <t>Michael Scott</t>
  </si>
  <si>
    <t>Dwight Schrute</t>
  </si>
  <si>
    <t>Pam Beasly</t>
  </si>
  <si>
    <t>Creed</t>
  </si>
  <si>
    <t>Jim Halpert</t>
  </si>
  <si>
    <t>Stanley Hudson</t>
  </si>
  <si>
    <t>Angela Martin</t>
  </si>
  <si>
    <t>Kelly Kapoor</t>
  </si>
  <si>
    <t>Ryan Howard</t>
  </si>
  <si>
    <t>Jan Levinson-Gould</t>
  </si>
  <si>
    <t>Meredith Palmer</t>
  </si>
  <si>
    <t>Arya Stark</t>
  </si>
  <si>
    <t>Jon Snow</t>
  </si>
  <si>
    <t>Daenerys Targaryen</t>
  </si>
  <si>
    <t>Tyrion Lannister</t>
  </si>
  <si>
    <t>Brienne of Tarth</t>
  </si>
  <si>
    <t>Cersei Lannister</t>
  </si>
  <si>
    <t>Theon Greyjoy</t>
  </si>
  <si>
    <t>Lester Nygaard</t>
  </si>
  <si>
    <t>Molly Solverson</t>
  </si>
  <si>
    <t>V.M. Varga</t>
  </si>
  <si>
    <t>Lorne Malvo</t>
  </si>
  <si>
    <t>Peggy Blumquist</t>
  </si>
  <si>
    <t>Ray Stussy</t>
  </si>
  <si>
    <t>Gloria Burgle</t>
  </si>
  <si>
    <t>Satchel Cannon</t>
  </si>
  <si>
    <t>Don Draper</t>
  </si>
  <si>
    <t>Peggy Olson</t>
  </si>
  <si>
    <t>Pete Campbell</t>
  </si>
  <si>
    <t>Joan Harris</t>
  </si>
  <si>
    <t>Mark Scout</t>
  </si>
  <si>
    <t>Helly R</t>
  </si>
  <si>
    <t>Miss Cobel</t>
  </si>
  <si>
    <t>Seth Milchick</t>
  </si>
  <si>
    <t>Murray Bartlett</t>
  </si>
  <si>
    <t>Frank Costanza</t>
  </si>
  <si>
    <t>George Steinbrenner</t>
  </si>
  <si>
    <t>Tim Whatley</t>
  </si>
  <si>
    <t>Estelle Costanza</t>
  </si>
  <si>
    <t>Kenny Bania</t>
  </si>
  <si>
    <t>Morty Seinfeld</t>
  </si>
  <si>
    <t>Larry David</t>
  </si>
  <si>
    <t>Hector Salamanca</t>
  </si>
  <si>
    <t>Jesse Pinkman</t>
  </si>
  <si>
    <t>Kim Wexler</t>
  </si>
  <si>
    <t>Skinny Pete</t>
  </si>
  <si>
    <t>Toby Flenderson</t>
  </si>
  <si>
    <t>Kevin Malone</t>
  </si>
  <si>
    <t>Andy Bernard</t>
  </si>
  <si>
    <t>Oscar Martinez</t>
  </si>
  <si>
    <t>Darryl Philbin</t>
  </si>
  <si>
    <t>Mose</t>
  </si>
  <si>
    <t>Bob Vance, Vance Refrigeration</t>
  </si>
  <si>
    <t>Gabe Lewis</t>
  </si>
  <si>
    <t>Karen Filippelli</t>
  </si>
  <si>
    <t>Phyllis Lapin-Vance</t>
  </si>
  <si>
    <t>Todd Packer</t>
  </si>
  <si>
    <t>Roy Anderson</t>
  </si>
  <si>
    <t>David Wallace</t>
  </si>
  <si>
    <t>Robert California</t>
  </si>
  <si>
    <t>Eddard Stark</t>
  </si>
  <si>
    <t>Sansa Stark</t>
  </si>
  <si>
    <t>Joffrey Baratheon</t>
  </si>
  <si>
    <t>Hodor</t>
  </si>
  <si>
    <t>Sandor Clegane</t>
  </si>
  <si>
    <t>Bronn</t>
  </si>
  <si>
    <t>Stannis Baratheon</t>
  </si>
  <si>
    <t>Hanzee Dent</t>
  </si>
  <si>
    <t>Joe Bulo</t>
  </si>
  <si>
    <t>Ed Blumquist</t>
  </si>
  <si>
    <t>Rye Gerhardt</t>
  </si>
  <si>
    <t>Yuri Gurka</t>
  </si>
  <si>
    <t>Floyd Gerhardt</t>
  </si>
  <si>
    <t>Betty Draper</t>
  </si>
  <si>
    <t>Roger Sterling</t>
  </si>
  <si>
    <t>Logan Roy</t>
  </si>
  <si>
    <t>Tom Wombsgans</t>
  </si>
  <si>
    <t>Ms. Casey</t>
  </si>
  <si>
    <t>Burt Goodman</t>
  </si>
  <si>
    <t>Kier Eagan</t>
  </si>
  <si>
    <t>Victoria Ratliff</t>
  </si>
  <si>
    <t>Tanya McQuoid</t>
  </si>
  <si>
    <t>Everlake Recovery Center</t>
  </si>
  <si>
    <t>ERC</t>
  </si>
  <si>
    <t>Everlake</t>
  </si>
  <si>
    <t>Clearview Behavioral Health</t>
  </si>
  <si>
    <t>Clearview</t>
  </si>
  <si>
    <t>CBH</t>
  </si>
  <si>
    <t>Silver Ridge Treatment Center</t>
  </si>
  <si>
    <t>Silver Ridge</t>
  </si>
  <si>
    <t>SRTC</t>
  </si>
  <si>
    <t>Blue Hollow Behavioral Center</t>
  </si>
  <si>
    <t>Blue Hollow</t>
  </si>
  <si>
    <t>BHB</t>
  </si>
  <si>
    <t>Horizon Pathways</t>
  </si>
  <si>
    <t>Horizon</t>
  </si>
  <si>
    <t>HP</t>
  </si>
  <si>
    <t>Summit Crest Recovery</t>
  </si>
  <si>
    <t>Summit Crest</t>
  </si>
  <si>
    <t>SCR</t>
  </si>
  <si>
    <t>Northfield Wellness Center</t>
  </si>
  <si>
    <t>Northfield</t>
  </si>
  <si>
    <t>NWC</t>
  </si>
  <si>
    <t>Cedar Springs Recovery</t>
  </si>
  <si>
    <t>Cedar Springs</t>
  </si>
  <si>
    <t>CSR</t>
  </si>
  <si>
    <t>EastHaven Retreat</t>
  </si>
  <si>
    <t>EastHaven</t>
  </si>
  <si>
    <t>EH</t>
  </si>
  <si>
    <t>John Doe</t>
  </si>
  <si>
    <t>Pinnacle Assurance</t>
  </si>
  <si>
    <t>EverSure Health Administrators</t>
  </si>
  <si>
    <t>Summit Risk Solutions</t>
  </si>
  <si>
    <t>CrescentShield</t>
  </si>
  <si>
    <t>BlueHaven Mutual</t>
  </si>
  <si>
    <t>GuardianPath Insurance</t>
  </si>
  <si>
    <t>VantagePoint Insurance Services</t>
  </si>
  <si>
    <t>Self Pay</t>
  </si>
  <si>
    <t>NorthBridge Public</t>
  </si>
  <si>
    <t>UVH</t>
  </si>
  <si>
    <t>Heritage Family</t>
  </si>
  <si>
    <t>BSYS</t>
  </si>
  <si>
    <t>Scholarship</t>
  </si>
  <si>
    <t>HealthBridge United Community</t>
  </si>
  <si>
    <t>Military Care Services</t>
  </si>
  <si>
    <t>MC Health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</si>
</sst>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4"/>
      <color theme="0"/>
      <name val="Aptos Narrow"/>
      <family val="2"/>
      <scheme val="minor"/>
    </font>
    <font>
      <sz val="8"/>
      <name val="Aptos Narrow"/>
      <family val="2"/>
      <scheme val="minor"/>
    </font>
    <font>
      <i/>
      <sz val="24"/>
      <color theme="3" tint="0.89999084444715716"/>
      <name val="Aptos Narrow"/>
      <family val="2"/>
      <scheme val="minor"/>
    </font>
    <font>
      <b/>
      <sz val="24"/>
      <color theme="3" tint="0.89999084444715716"/>
      <name val="Aptos Narrow"/>
      <family val="2"/>
      <scheme val="minor"/>
    </font>
    <font>
      <b/>
      <sz val="22"/>
      <color theme="0" tint="-4.9989318521683403E-2"/>
      <name val="Franklin Gothic Heavy"/>
      <family val="2"/>
    </font>
    <font>
      <b/>
      <sz val="18"/>
      <color theme="1" tint="0.34998626667073579"/>
      <name val="Agency FB"/>
      <family val="2"/>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8" tint="-0.249977111117893"/>
        <bgColor indexed="64"/>
      </patternFill>
    </fill>
    <fill>
      <patternFill patternType="solid">
        <fgColor theme="8" tint="0.79998168889431442"/>
        <bgColor indexed="64"/>
      </patternFill>
    </fill>
    <fill>
      <patternFill patternType="solid">
        <fgColor theme="4" tint="-0.249977111117893"/>
        <bgColor indexed="64"/>
      </patternFill>
    </fill>
    <fill>
      <patternFill patternType="solid">
        <fgColor theme="2"/>
        <bgColor indexed="64"/>
      </patternFill>
    </fill>
    <fill>
      <patternFill patternType="solid">
        <fgColor rgb="FF006699"/>
        <bgColor indexed="64"/>
      </patternFill>
    </fill>
    <fill>
      <patternFill patternType="solid">
        <fgColor theme="7" tint="-0.499984740745262"/>
        <bgColor theme="4" tint="0.79998168889431442"/>
      </patternFill>
    </fill>
    <fill>
      <patternFill patternType="solid">
        <fgColor theme="9" tint="0.7999816888943144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style="medium">
        <color indexed="64"/>
      </right>
      <top style="medium">
        <color indexed="64"/>
      </top>
      <bottom/>
      <diagonal/>
    </border>
    <border>
      <left/>
      <right style="medium">
        <color indexed="64"/>
      </right>
      <top/>
      <bottom style="medium">
        <color indexed="64"/>
      </bottom>
      <diagonal/>
    </border>
    <border>
      <left/>
      <right style="medium">
        <color indexed="64"/>
      </right>
      <top/>
      <bottom/>
      <diagonal/>
    </border>
    <border>
      <left style="medium">
        <color indexed="64"/>
      </left>
      <right/>
      <top style="medium">
        <color indexed="64"/>
      </top>
      <bottom/>
      <diagonal/>
    </border>
    <border>
      <left style="medium">
        <color indexed="64"/>
      </left>
      <right/>
      <top/>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2">
    <xf numFmtId="0" fontId="0" fillId="0" borderId="0" xfId="0"/>
    <xf numFmtId="14" fontId="0" fillId="0" borderId="0" xfId="0" applyNumberFormat="1"/>
    <xf numFmtId="0" fontId="0" fillId="33" borderId="0" xfId="0" applyFill="1"/>
    <xf numFmtId="9" fontId="0" fillId="0" borderId="0" xfId="42" applyFont="1"/>
    <xf numFmtId="0" fontId="18" fillId="34" borderId="0" xfId="0" applyFont="1" applyFill="1" applyAlignment="1">
      <alignment horizontal="centerContinuous"/>
    </xf>
    <xf numFmtId="0" fontId="16" fillId="35" borderId="0" xfId="0" applyFont="1" applyFill="1"/>
    <xf numFmtId="0" fontId="18" fillId="36" borderId="0" xfId="0" applyFont="1" applyFill="1" applyAlignment="1">
      <alignment horizontal="centerContinuous"/>
    </xf>
    <xf numFmtId="0" fontId="16" fillId="37" borderId="0" xfId="0" applyFont="1" applyFill="1"/>
    <xf numFmtId="9" fontId="0" fillId="0" borderId="0" xfId="0" applyNumberFormat="1"/>
    <xf numFmtId="0" fontId="0" fillId="38" borderId="0" xfId="0" applyFill="1"/>
    <xf numFmtId="0" fontId="18" fillId="34" borderId="14" xfId="0" applyFont="1" applyFill="1" applyBorder="1" applyAlignment="1">
      <alignment horizontal="centerContinuous"/>
    </xf>
    <xf numFmtId="0" fontId="18" fillId="34" borderId="11" xfId="0" applyFont="1" applyFill="1" applyBorder="1" applyAlignment="1">
      <alignment horizontal="centerContinuous"/>
    </xf>
    <xf numFmtId="0" fontId="16" fillId="35" borderId="15" xfId="0" applyFont="1" applyFill="1" applyBorder="1"/>
    <xf numFmtId="0" fontId="16" fillId="35" borderId="13" xfId="0" applyFont="1" applyFill="1" applyBorder="1"/>
    <xf numFmtId="0" fontId="0" fillId="0" borderId="16" xfId="0" applyBorder="1"/>
    <xf numFmtId="0" fontId="0" fillId="0" borderId="13" xfId="0" applyBorder="1"/>
    <xf numFmtId="0" fontId="0" fillId="0" borderId="17" xfId="0" applyBorder="1"/>
    <xf numFmtId="0" fontId="16" fillId="37" borderId="17" xfId="0" applyFont="1" applyFill="1" applyBorder="1"/>
    <xf numFmtId="0" fontId="0" fillId="0" borderId="18" xfId="0" applyBorder="1"/>
    <xf numFmtId="0" fontId="0" fillId="0" borderId="12" xfId="0" applyBorder="1"/>
    <xf numFmtId="0" fontId="22" fillId="38" borderId="0" xfId="0" applyFont="1" applyFill="1"/>
    <xf numFmtId="0" fontId="16" fillId="39" borderId="10" xfId="0" applyFont="1" applyFill="1" applyBorder="1"/>
    <xf numFmtId="0" fontId="16" fillId="39" borderId="0" xfId="0" applyFont="1" applyFill="1"/>
    <xf numFmtId="0" fontId="8" fillId="4" borderId="0" xfId="8"/>
    <xf numFmtId="0" fontId="7" fillId="3" borderId="0" xfId="7"/>
    <xf numFmtId="0" fontId="0" fillId="0" borderId="0" xfId="0" pivotButton="1"/>
    <xf numFmtId="0" fontId="0" fillId="0" borderId="0" xfId="0" applyAlignment="1">
      <alignment horizontal="left"/>
    </xf>
    <xf numFmtId="0" fontId="20" fillId="38" borderId="0" xfId="0" applyFont="1" applyFill="1" applyAlignment="1">
      <alignment horizontal="left"/>
    </xf>
    <xf numFmtId="0" fontId="21" fillId="38" borderId="0" xfId="0" quotePrefix="1" applyFont="1" applyFill="1" applyAlignment="1">
      <alignment horizontal="center"/>
    </xf>
    <xf numFmtId="0" fontId="22" fillId="38" borderId="0" xfId="0" applyFont="1" applyFill="1" applyAlignment="1">
      <alignment horizontal="center"/>
    </xf>
    <xf numFmtId="0" fontId="23" fillId="40" borderId="0" xfId="0" applyFont="1" applyFill="1" applyAlignment="1">
      <alignment horizontal="center"/>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1">
    <dxf>
      <fill>
        <patternFill>
          <bgColor rgb="FFF28E8E"/>
        </patternFill>
      </fill>
    </dxf>
    <dxf>
      <font>
        <color rgb="FF9C0006"/>
      </font>
      <fill>
        <patternFill>
          <bgColor rgb="FFFFC7CE"/>
        </patternFill>
      </fill>
    </dxf>
    <dxf>
      <numFmt numFmtId="19" formatCode="m/d/yyyy"/>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13" formatCode="0%"/>
    </dxf>
    <dxf>
      <numFmt numFmtId="19" formatCode="m/d/yyyy"/>
    </dxf>
    <dxf>
      <font>
        <b/>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dxf>
    <dxf>
      <numFmt numFmtId="0" formatCode="General"/>
    </dxf>
  </dxfs>
  <tableStyles count="0" defaultTableStyle="TableStyleMedium2" defaultPivotStyle="PivotStyleLight16"/>
  <colors>
    <mruColors>
      <color rgb="FFECF9FE"/>
      <color rgb="FFFA6262"/>
      <color rgb="FF9C7700"/>
      <color rgb="FFC89800"/>
      <color rgb="FF870707"/>
      <color rgb="FFFFFF00"/>
      <color rgb="FF1B759D"/>
      <color rgb="FF61A2DD"/>
      <color rgb="FFFA9494"/>
      <color rgb="FF006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Utilized</a:t>
            </a:r>
            <a:r>
              <a:rPr lang="en-US" sz="1600" b="1" baseline="0"/>
              <a:t> Days</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spPr>
            <a:gradFill>
              <a:gsLst>
                <a:gs pos="1000">
                  <a:schemeClr val="accent3">
                    <a:lumMod val="0"/>
                    <a:lumOff val="100000"/>
                  </a:schemeClr>
                </a:gs>
                <a:gs pos="0">
                  <a:schemeClr val="accent3">
                    <a:lumMod val="0"/>
                    <a:lumOff val="100000"/>
                  </a:schemeClr>
                </a:gs>
                <a:gs pos="27000">
                  <a:schemeClr val="accent1">
                    <a:lumMod val="76000"/>
                  </a:schemeClr>
                </a:gs>
              </a:gsLst>
              <a:lin ang="2700000" scaled="1"/>
            </a:gradFill>
          </c:spPr>
          <c:explosion val="5"/>
          <c:dPt>
            <c:idx val="0"/>
            <c:bubble3D val="0"/>
            <c:spPr>
              <a:gradFill>
                <a:gsLst>
                  <a:gs pos="1000">
                    <a:schemeClr val="accent3">
                      <a:lumMod val="60000"/>
                      <a:lumOff val="40000"/>
                    </a:schemeClr>
                  </a:gs>
                  <a:gs pos="94000">
                    <a:schemeClr val="accent1">
                      <a:lumMod val="76000"/>
                    </a:schemeClr>
                  </a:gs>
                </a:gsLst>
                <a:lin ang="0" scaled="0"/>
              </a:gradFill>
              <a:ln w="19050">
                <a:solidFill>
                  <a:schemeClr val="lt1"/>
                </a:solidFill>
              </a:ln>
              <a:effectLst/>
            </c:spPr>
            <c:extLst>
              <c:ext xmlns:c16="http://schemas.microsoft.com/office/drawing/2014/chart" uri="{C3380CC4-5D6E-409C-BE32-E72D297353CC}">
                <c16:uniqueId val="{00000001-0C91-4D2D-B679-C234E4D39586}"/>
              </c:ext>
            </c:extLst>
          </c:dPt>
          <c:dPt>
            <c:idx val="1"/>
            <c:bubble3D val="0"/>
            <c:spPr>
              <a:gradFill>
                <a:gsLst>
                  <a:gs pos="1000">
                    <a:schemeClr val="accent3">
                      <a:lumMod val="84000"/>
                    </a:schemeClr>
                  </a:gs>
                  <a:gs pos="0">
                    <a:schemeClr val="accent3">
                      <a:lumMod val="0"/>
                      <a:lumOff val="100000"/>
                    </a:schemeClr>
                  </a:gs>
                  <a:gs pos="27000">
                    <a:schemeClr val="accent1">
                      <a:lumMod val="76000"/>
                    </a:schemeClr>
                  </a:gs>
                </a:gsLst>
                <a:lin ang="2700000" scaled="1"/>
              </a:gradFill>
              <a:ln w="19050">
                <a:solidFill>
                  <a:schemeClr val="lt1"/>
                </a:solidFill>
              </a:ln>
              <a:effectLst/>
            </c:spPr>
            <c:extLst>
              <c:ext xmlns:c16="http://schemas.microsoft.com/office/drawing/2014/chart" uri="{C3380CC4-5D6E-409C-BE32-E72D297353CC}">
                <c16:uniqueId val="{00000003-0C91-4D2D-B679-C234E4D39586}"/>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Prep'!$H$36:$I$36</c:f>
              <c:strCache>
                <c:ptCount val="2"/>
                <c:pt idx="0">
                  <c:v>% Utilized</c:v>
                </c:pt>
                <c:pt idx="1">
                  <c:v>% Unused</c:v>
                </c:pt>
              </c:strCache>
            </c:strRef>
          </c:cat>
          <c:val>
            <c:numRef>
              <c:f>'Data Prep'!$H$37:$I$37</c:f>
              <c:numCache>
                <c:formatCode>0%</c:formatCode>
                <c:ptCount val="2"/>
                <c:pt idx="0">
                  <c:v>0.8161244952251312</c:v>
                </c:pt>
                <c:pt idx="1">
                  <c:v>0.1838755047748688</c:v>
                </c:pt>
              </c:numCache>
            </c:numRef>
          </c:val>
          <c:extLst>
            <c:ext xmlns:c16="http://schemas.microsoft.com/office/drawing/2014/chart" uri="{C3380CC4-5D6E-409C-BE32-E72D297353CC}">
              <c16:uniqueId val="{00000004-0C91-4D2D-B679-C234E4D39586}"/>
            </c:ext>
          </c:extLst>
        </c:ser>
        <c:dLbls>
          <c:showLegendKey val="0"/>
          <c:showVal val="0"/>
          <c:showCatName val="0"/>
          <c:showSerName val="0"/>
          <c:showPercent val="0"/>
          <c:showBubbleSize val="0"/>
          <c:showLeaderLines val="1"/>
        </c:dLbls>
        <c:firstSliceAng val="90"/>
        <c:holeSize val="55"/>
      </c:doughnutChart>
      <c:spPr>
        <a:noFill/>
        <a:ln>
          <a:noFill/>
        </a:ln>
        <a:effectLst/>
      </c:spPr>
    </c:plotArea>
    <c:legend>
      <c:legendPos val="r"/>
      <c:legendEntry>
        <c:idx val="0"/>
        <c:delete val="1"/>
      </c:legendEntry>
      <c:legendEntry>
        <c:idx val="1"/>
        <c:txPr>
          <a:bodyPr rot="0" spcFirstLastPara="1" vertOverflow="ellipsis" vert="horz" wrap="square" anchor="ctr" anchorCtr="0"/>
          <a:lstStyle/>
          <a:p>
            <a:pPr>
              <a:defRPr sz="1200" b="1" i="0" u="none" strike="noStrike" kern="1200" baseline="0">
                <a:solidFill>
                  <a:schemeClr val="tx1">
                    <a:lumMod val="75000"/>
                    <a:lumOff val="25000"/>
                  </a:schemeClr>
                </a:solidFill>
                <a:latin typeface="+mn-lt"/>
                <a:ea typeface="+mn-ea"/>
                <a:cs typeface="+mn-cs"/>
              </a:defRPr>
            </a:pPr>
            <a:endParaRPr lang="en-US"/>
          </a:p>
        </c:txPr>
      </c:legendEntry>
      <c:layout>
        <c:manualLayout>
          <c:xMode val="edge"/>
          <c:yMode val="edge"/>
          <c:x val="0.58794422572178473"/>
          <c:y val="0.17959864391951008"/>
          <c:w val="0.2424518055932664"/>
          <c:h val="0.24770086030912802"/>
        </c:manualLayout>
      </c:layout>
      <c:overlay val="0"/>
      <c:spPr>
        <a:noFill/>
        <a:ln>
          <a:noFill/>
        </a:ln>
        <a:effectLst/>
      </c:spPr>
      <c:txPr>
        <a:bodyPr rot="0" spcFirstLastPara="1" vertOverflow="ellipsis" vert="horz" wrap="square" anchor="ctr" anchorCtr="0"/>
        <a:lstStyle/>
        <a:p>
          <a:pPr>
            <a:defRPr sz="1200" b="0" i="0" u="none" strike="noStrike" kern="1200" baseline="0">
              <a:solidFill>
                <a:schemeClr val="tx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sz="1600" b="1"/>
              <a:t>Successful Completion Rate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spPr>
            <a:gradFill>
              <a:gsLst>
                <a:gs pos="1000">
                  <a:schemeClr val="accent3">
                    <a:lumMod val="0"/>
                    <a:lumOff val="100000"/>
                  </a:schemeClr>
                </a:gs>
                <a:gs pos="0">
                  <a:schemeClr val="accent3">
                    <a:lumMod val="0"/>
                    <a:lumOff val="100000"/>
                  </a:schemeClr>
                </a:gs>
                <a:gs pos="27000">
                  <a:schemeClr val="accent1">
                    <a:lumMod val="76000"/>
                  </a:schemeClr>
                </a:gs>
              </a:gsLst>
              <a:lin ang="2700000" scaled="1"/>
            </a:gradFill>
          </c:spPr>
          <c:explosion val="5"/>
          <c:dPt>
            <c:idx val="0"/>
            <c:bubble3D val="0"/>
            <c:spPr>
              <a:gradFill>
                <a:gsLst>
                  <a:gs pos="3000">
                    <a:schemeClr val="accent1">
                      <a:lumMod val="50000"/>
                    </a:schemeClr>
                  </a:gs>
                  <a:gs pos="73000">
                    <a:schemeClr val="accent3">
                      <a:lumMod val="60000"/>
                      <a:lumOff val="40000"/>
                    </a:schemeClr>
                  </a:gs>
                  <a:gs pos="94000">
                    <a:schemeClr val="accent3">
                      <a:lumMod val="60000"/>
                      <a:lumOff val="40000"/>
                    </a:schemeClr>
                  </a:gs>
                </a:gsLst>
                <a:lin ang="0" scaled="0"/>
              </a:gradFill>
              <a:ln w="19050">
                <a:solidFill>
                  <a:schemeClr val="lt1"/>
                </a:solidFill>
              </a:ln>
              <a:effectLst/>
            </c:spPr>
            <c:extLst>
              <c:ext xmlns:c16="http://schemas.microsoft.com/office/drawing/2014/chart" uri="{C3380CC4-5D6E-409C-BE32-E72D297353CC}">
                <c16:uniqueId val="{00000001-1F49-4D75-B943-BE618808A36F}"/>
              </c:ext>
            </c:extLst>
          </c:dPt>
          <c:dPt>
            <c:idx val="1"/>
            <c:bubble3D val="0"/>
            <c:spPr>
              <a:gradFill>
                <a:gsLst>
                  <a:gs pos="0">
                    <a:schemeClr val="accent3">
                      <a:lumMod val="84000"/>
                    </a:schemeClr>
                  </a:gs>
                  <a:gs pos="0">
                    <a:schemeClr val="accent1">
                      <a:lumMod val="50000"/>
                    </a:schemeClr>
                  </a:gs>
                  <a:gs pos="27000">
                    <a:schemeClr val="accent1">
                      <a:lumMod val="76000"/>
                    </a:schemeClr>
                  </a:gs>
                </a:gsLst>
                <a:lin ang="2700000" scaled="1"/>
              </a:gradFill>
              <a:ln w="19050">
                <a:solidFill>
                  <a:schemeClr val="lt1"/>
                </a:solidFill>
              </a:ln>
              <a:effectLst/>
            </c:spPr>
            <c:extLst>
              <c:ext xmlns:c16="http://schemas.microsoft.com/office/drawing/2014/chart" uri="{C3380CC4-5D6E-409C-BE32-E72D297353CC}">
                <c16:uniqueId val="{00000003-1F49-4D75-B943-BE618808A36F}"/>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Prep'!$H$44:$I$44</c:f>
              <c:strCache>
                <c:ptCount val="2"/>
                <c:pt idx="0">
                  <c:v>Successful Completion</c:v>
                </c:pt>
                <c:pt idx="1">
                  <c:v>% Other Types</c:v>
                </c:pt>
              </c:strCache>
            </c:strRef>
          </c:cat>
          <c:val>
            <c:numRef>
              <c:f>'Data Prep'!$H$45:$I$45</c:f>
              <c:numCache>
                <c:formatCode>0%</c:formatCode>
                <c:ptCount val="2"/>
                <c:pt idx="0">
                  <c:v>0.63907284768211925</c:v>
                </c:pt>
                <c:pt idx="1">
                  <c:v>0.36092715231788075</c:v>
                </c:pt>
              </c:numCache>
            </c:numRef>
          </c:val>
          <c:extLst>
            <c:ext xmlns:c16="http://schemas.microsoft.com/office/drawing/2014/chart" uri="{C3380CC4-5D6E-409C-BE32-E72D297353CC}">
              <c16:uniqueId val="{00000004-1F49-4D75-B943-BE618808A36F}"/>
            </c:ext>
          </c:extLst>
        </c:ser>
        <c:dLbls>
          <c:showLegendKey val="0"/>
          <c:showVal val="0"/>
          <c:showCatName val="0"/>
          <c:showSerName val="0"/>
          <c:showPercent val="0"/>
          <c:showBubbleSize val="0"/>
          <c:showLeaderLines val="1"/>
        </c:dLbls>
        <c:firstSliceAng val="310"/>
        <c:holeSize val="55"/>
      </c:doughnutChart>
      <c:spPr>
        <a:noFill/>
        <a:ln>
          <a:noFill/>
        </a:ln>
        <a:effectLst/>
      </c:spPr>
    </c:plotArea>
    <c:legend>
      <c:legendPos val="r"/>
      <c:legendEntry>
        <c:idx val="1"/>
        <c:delete val="1"/>
      </c:legendEntry>
      <c:layout>
        <c:manualLayout>
          <c:xMode val="edge"/>
          <c:yMode val="edge"/>
          <c:x val="0.56465536916581083"/>
          <c:y val="0.24071217532234701"/>
          <c:w val="0.40596256989615431"/>
          <c:h val="0.48405675398608417"/>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ATA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c:spPr>
          <c:explosion val="5"/>
          <c:dPt>
            <c:idx val="0"/>
            <c:bubble3D val="0"/>
            <c:spPr>
              <a:gradFill flip="none" rotWithShape="1">
                <a:gsLst>
                  <a:gs pos="0">
                    <a:schemeClr val="accent1">
                      <a:lumMod val="89000"/>
                    </a:schemeClr>
                  </a:gs>
                  <a:gs pos="17000">
                    <a:srgbClr val="FA6262"/>
                  </a:gs>
                  <a:gs pos="32000">
                    <a:srgbClr val="FA9494">
                      <a:lumMod val="82000"/>
                      <a:alpha val="86000"/>
                    </a:srgbClr>
                  </a:gs>
                  <a:gs pos="97000">
                    <a:srgbClr val="C00000"/>
                  </a:gs>
                </a:gsLst>
                <a:lin ang="2700000" scaled="1"/>
                <a:tileRect/>
              </a:gradFill>
              <a:ln w="19050">
                <a:solidFill>
                  <a:schemeClr val="lt1"/>
                </a:solidFill>
              </a:ln>
              <a:effectLst/>
            </c:spPr>
            <c:extLst>
              <c:ext xmlns:c16="http://schemas.microsoft.com/office/drawing/2014/chart" uri="{C3380CC4-5D6E-409C-BE32-E72D297353CC}">
                <c16:uniqueId val="{00000001-C2AD-414C-92EF-586D640E8C2A}"/>
              </c:ext>
            </c:extLst>
          </c:dPt>
          <c:dPt>
            <c:idx val="1"/>
            <c:bubble3D val="0"/>
            <c:spPr>
              <a:gradFill flip="none" rotWithShape="1">
                <a:gsLst>
                  <a:gs pos="0">
                    <a:schemeClr val="bg1">
                      <a:lumMod val="95000"/>
                    </a:schemeClr>
                  </a:gs>
                  <a:gs pos="14978">
                    <a:srgbClr val="C0D7EB"/>
                  </a:gs>
                  <a:gs pos="11132">
                    <a:srgbClr val="CDDEED"/>
                  </a:gs>
                  <a:gs pos="16000">
                    <a:srgbClr val="61A2DD"/>
                  </a:gs>
                  <a:gs pos="69000">
                    <a:schemeClr val="accent1">
                      <a:lumMod val="75000"/>
                    </a:schemeClr>
                  </a:gs>
                  <a:gs pos="97000">
                    <a:schemeClr val="accent1">
                      <a:lumMod val="70000"/>
                    </a:schemeClr>
                  </a:gs>
                </a:gsLst>
                <a:lin ang="2700000" scaled="1"/>
                <a:tileRect/>
              </a:gradFill>
              <a:ln w="19050">
                <a:solidFill>
                  <a:schemeClr val="lt1"/>
                </a:solidFill>
              </a:ln>
              <a:effectLst/>
            </c:spPr>
            <c:extLst>
              <c:ext xmlns:c16="http://schemas.microsoft.com/office/drawing/2014/chart" uri="{C3380CC4-5D6E-409C-BE32-E72D297353CC}">
                <c16:uniqueId val="{00000003-C2AD-414C-92EF-586D640E8C2A}"/>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Prep'!$H$40:$I$40</c:f>
              <c:strCache>
                <c:ptCount val="2"/>
                <c:pt idx="0">
                  <c:v>ATA</c:v>
                </c:pt>
                <c:pt idx="1">
                  <c:v>% Other Types</c:v>
                </c:pt>
              </c:strCache>
            </c:strRef>
          </c:cat>
          <c:val>
            <c:numRef>
              <c:f>'Data Prep'!$H$41:$I$41</c:f>
              <c:numCache>
                <c:formatCode>0%</c:formatCode>
                <c:ptCount val="2"/>
                <c:pt idx="0">
                  <c:v>0.22350993377483444</c:v>
                </c:pt>
                <c:pt idx="1">
                  <c:v>0.77649006622516559</c:v>
                </c:pt>
              </c:numCache>
            </c:numRef>
          </c:val>
          <c:extLst>
            <c:ext xmlns:c16="http://schemas.microsoft.com/office/drawing/2014/chart" uri="{C3380CC4-5D6E-409C-BE32-E72D297353CC}">
              <c16:uniqueId val="{00000004-C2AD-414C-92EF-586D640E8C2A}"/>
            </c:ext>
          </c:extLst>
        </c:ser>
        <c:dLbls>
          <c:showLegendKey val="0"/>
          <c:showVal val="0"/>
          <c:showCatName val="0"/>
          <c:showSerName val="0"/>
          <c:showPercent val="0"/>
          <c:showBubbleSize val="0"/>
          <c:showLeaderLines val="1"/>
        </c:dLbls>
        <c:firstSliceAng val="29"/>
        <c:holeSize val="55"/>
      </c:doughnutChart>
      <c:spPr>
        <a:noFill/>
        <a:ln>
          <a:noFill/>
        </a:ln>
        <a:effectLst/>
      </c:spPr>
    </c:plotArea>
    <c:legend>
      <c:legendPos val="r"/>
      <c:legendEntry>
        <c:idx val="1"/>
        <c:delete val="1"/>
      </c:legendEntry>
      <c:layout>
        <c:manualLayout>
          <c:xMode val="edge"/>
          <c:yMode val="edge"/>
          <c:x val="0.69750558232459747"/>
          <c:y val="0.28624963546223386"/>
          <c:w val="0.26103504785782372"/>
          <c:h val="0.20312554680664918"/>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Unused</a:t>
            </a:r>
            <a:r>
              <a:rPr lang="en-US" b="1" baseline="0"/>
              <a:t> Days by Facility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'Data Prep'!$I$1:$I$3</c:f>
              <c:strCache>
                <c:ptCount val="3"/>
                <c:pt idx="0">
                  <c:v>Total Unused Days by Facility</c:v>
                </c:pt>
                <c:pt idx="1">
                  <c:v>Unused Days</c:v>
                </c:pt>
                <c:pt idx="2">
                  <c:v>19</c:v>
                </c:pt>
              </c:strCache>
            </c:strRef>
          </c:tx>
          <c:spPr>
            <a:gradFill flip="none" rotWithShape="1">
              <a:gsLst>
                <a:gs pos="35000">
                  <a:srgbClr val="498A6A"/>
                </a:gs>
                <a:gs pos="4000">
                  <a:schemeClr val="accent6">
                    <a:lumMod val="60000"/>
                    <a:lumOff val="40000"/>
                  </a:schemeClr>
                </a:gs>
                <a:gs pos="0">
                  <a:schemeClr val="accent6">
                    <a:lumMod val="75000"/>
                  </a:schemeClr>
                </a:gs>
                <a:gs pos="100000">
                  <a:schemeClr val="accent1">
                    <a:lumMod val="76000"/>
                  </a:schemeClr>
                </a:gs>
              </a:gsLst>
              <a:lin ang="189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'Data Prep'!$H$3:$H$12</c15:sqref>
                  </c15:fullRef>
                </c:ext>
              </c:extLst>
              <c:f>'Data Prep'!$H$3:$H$11</c:f>
              <c:strCache>
                <c:ptCount val="9"/>
                <c:pt idx="0">
                  <c:v>EastHaven</c:v>
                </c:pt>
                <c:pt idx="1">
                  <c:v>Cedar Springs</c:v>
                </c:pt>
                <c:pt idx="2">
                  <c:v>Clearview</c:v>
                </c:pt>
                <c:pt idx="3">
                  <c:v>Summit Crest</c:v>
                </c:pt>
                <c:pt idx="4">
                  <c:v>Northfield</c:v>
                </c:pt>
                <c:pt idx="5">
                  <c:v>Silver Ridge</c:v>
                </c:pt>
                <c:pt idx="6">
                  <c:v>Blue Hollow</c:v>
                </c:pt>
                <c:pt idx="7">
                  <c:v>Horizon</c:v>
                </c:pt>
                <c:pt idx="8">
                  <c:v>Everlake</c:v>
                </c:pt>
              </c:strCache>
            </c:strRef>
          </c:cat>
          <c:val>
            <c:numRef>
              <c:extLst>
                <c:ext xmlns:c15="http://schemas.microsoft.com/office/drawing/2012/chart" uri="{02D57815-91ED-43cb-92C2-25804820EDAC}">
                  <c15:fullRef>
                    <c15:sqref>'Data Prep'!$I$3:$I$12</c15:sqref>
                  </c15:fullRef>
                </c:ext>
              </c:extLst>
              <c:f>'Data Prep'!$I$3:$I$11</c:f>
              <c:numCache>
                <c:formatCode>General</c:formatCode>
                <c:ptCount val="9"/>
                <c:pt idx="0">
                  <c:v>19</c:v>
                </c:pt>
                <c:pt idx="1">
                  <c:v>39</c:v>
                </c:pt>
                <c:pt idx="2">
                  <c:v>113</c:v>
                </c:pt>
                <c:pt idx="3">
                  <c:v>122</c:v>
                </c:pt>
                <c:pt idx="4">
                  <c:v>127</c:v>
                </c:pt>
                <c:pt idx="5">
                  <c:v>233</c:v>
                </c:pt>
                <c:pt idx="6">
                  <c:v>245</c:v>
                </c:pt>
                <c:pt idx="7">
                  <c:v>252</c:v>
                </c:pt>
                <c:pt idx="8">
                  <c:v>302</c:v>
                </c:pt>
              </c:numCache>
            </c:numRef>
          </c:val>
          <c:extLst>
            <c:ext xmlns:c16="http://schemas.microsoft.com/office/drawing/2014/chart" uri="{C3380CC4-5D6E-409C-BE32-E72D297353CC}">
              <c16:uniqueId val="{00000000-68F4-47F8-A7F1-43A0C194FAC3}"/>
            </c:ext>
          </c:extLst>
        </c:ser>
        <c:dLbls>
          <c:showLegendKey val="0"/>
          <c:showVal val="0"/>
          <c:showCatName val="0"/>
          <c:showSerName val="0"/>
          <c:showPercent val="0"/>
          <c:showBubbleSize val="0"/>
        </c:dLbls>
        <c:gapWidth val="48"/>
        <c:axId val="1040747760"/>
        <c:axId val="1040746800"/>
      </c:barChart>
      <c:catAx>
        <c:axId val="1040747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40746800"/>
        <c:crosses val="autoZero"/>
        <c:auto val="1"/>
        <c:lblAlgn val="ctr"/>
        <c:lblOffset val="100"/>
        <c:noMultiLvlLbl val="0"/>
      </c:catAx>
      <c:valAx>
        <c:axId val="1040746800"/>
        <c:scaling>
          <c:orientation val="minMax"/>
        </c:scaling>
        <c:delete val="1"/>
        <c:axPos val="b"/>
        <c:numFmt formatCode="General" sourceLinked="1"/>
        <c:majorTickMark val="none"/>
        <c:minorTickMark val="none"/>
        <c:tickLblPos val="nextTo"/>
        <c:crossAx val="104074776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Unused Days by Discharge Type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'Data Prep'!$I$13:$I$14</c:f>
              <c:strCache>
                <c:ptCount val="2"/>
                <c:pt idx="0">
                  <c:v>Unused Days by Discharge Type</c:v>
                </c:pt>
                <c:pt idx="1">
                  <c:v>Unused Days</c:v>
                </c:pt>
              </c:strCache>
            </c:strRef>
          </c:tx>
          <c:dPt>
            <c:idx val="0"/>
            <c:bubble3D val="0"/>
            <c:spPr>
              <a:gradFill flip="none" rotWithShape="1">
                <a:gsLst>
                  <a:gs pos="21000">
                    <a:srgbClr val="FA6262">
                      <a:lumMod val="43000"/>
                      <a:lumOff val="57000"/>
                    </a:srgbClr>
                  </a:gs>
                  <a:gs pos="0">
                    <a:schemeClr val="bg1">
                      <a:lumMod val="95000"/>
                    </a:schemeClr>
                  </a:gs>
                  <a:gs pos="100000">
                    <a:srgbClr val="C00000"/>
                  </a:gs>
                </a:gsLst>
                <a:lin ang="2700000" scaled="1"/>
                <a:tileRect/>
              </a:gradFill>
              <a:ln w="19050">
                <a:solidFill>
                  <a:schemeClr val="lt1"/>
                </a:solidFill>
              </a:ln>
              <a:effectLst/>
            </c:spPr>
            <c:extLst>
              <c:ext xmlns:c16="http://schemas.microsoft.com/office/drawing/2014/chart" uri="{C3380CC4-5D6E-409C-BE32-E72D297353CC}">
                <c16:uniqueId val="{00000001-FCE7-455A-8E35-AC0A7AB78629}"/>
              </c:ext>
            </c:extLst>
          </c:dPt>
          <c:dPt>
            <c:idx val="1"/>
            <c:bubble3D val="0"/>
            <c:spPr>
              <a:gradFill>
                <a:gsLst>
                  <a:gs pos="0">
                    <a:schemeClr val="accent5">
                      <a:lumMod val="0"/>
                      <a:lumOff val="100000"/>
                    </a:schemeClr>
                  </a:gs>
                  <a:gs pos="35000">
                    <a:schemeClr val="accent5">
                      <a:lumMod val="0"/>
                      <a:lumOff val="100000"/>
                    </a:schemeClr>
                  </a:gs>
                  <a:gs pos="100000">
                    <a:schemeClr val="accent6">
                      <a:lumMod val="50000"/>
                    </a:schemeClr>
                  </a:gs>
                </a:gsLst>
                <a:path path="circle">
                  <a:fillToRect l="50000" t="-80000" r="50000" b="180000"/>
                </a:path>
              </a:gradFill>
              <a:ln w="19050">
                <a:solidFill>
                  <a:schemeClr val="lt1"/>
                </a:solidFill>
              </a:ln>
              <a:effectLst/>
            </c:spPr>
            <c:extLst>
              <c:ext xmlns:c16="http://schemas.microsoft.com/office/drawing/2014/chart" uri="{C3380CC4-5D6E-409C-BE32-E72D297353CC}">
                <c16:uniqueId val="{00000003-FCE7-455A-8E35-AC0A7AB78629}"/>
              </c:ext>
            </c:extLst>
          </c:dPt>
          <c:dPt>
            <c:idx val="2"/>
            <c:bubble3D val="0"/>
            <c:spPr>
              <a:gradFill>
                <a:gsLst>
                  <a:gs pos="0">
                    <a:schemeClr val="accent5">
                      <a:lumMod val="0"/>
                      <a:lumOff val="100000"/>
                    </a:schemeClr>
                  </a:gs>
                  <a:gs pos="35000">
                    <a:schemeClr val="accent5">
                      <a:lumMod val="0"/>
                      <a:lumOff val="100000"/>
                    </a:schemeClr>
                  </a:gs>
                  <a:gs pos="100000">
                    <a:srgbClr val="E16009"/>
                  </a:gs>
                </a:gsLst>
                <a:path path="circle">
                  <a:fillToRect l="50000" t="-80000" r="50000" b="180000"/>
                </a:path>
              </a:gradFill>
              <a:ln w="19050">
                <a:solidFill>
                  <a:schemeClr val="lt1"/>
                </a:solidFill>
              </a:ln>
              <a:effectLst/>
            </c:spPr>
            <c:extLst>
              <c:ext xmlns:c16="http://schemas.microsoft.com/office/drawing/2014/chart" uri="{C3380CC4-5D6E-409C-BE32-E72D297353CC}">
                <c16:uniqueId val="{00000005-FCE7-455A-8E35-AC0A7AB78629}"/>
              </c:ext>
            </c:extLst>
          </c:dPt>
          <c:dPt>
            <c:idx val="3"/>
            <c:bubble3D val="0"/>
            <c:spPr>
              <a:gradFill>
                <a:gsLst>
                  <a:gs pos="0">
                    <a:schemeClr val="accent5">
                      <a:lumMod val="0"/>
                      <a:lumOff val="100000"/>
                    </a:schemeClr>
                  </a:gs>
                  <a:gs pos="35000">
                    <a:schemeClr val="accent5">
                      <a:lumMod val="0"/>
                      <a:lumOff val="100000"/>
                    </a:schemeClr>
                  </a:gs>
                  <a:gs pos="95000">
                    <a:srgbClr val="006699">
                      <a:lumMod val="92000"/>
                      <a:lumOff val="8000"/>
                    </a:srgbClr>
                  </a:gs>
                </a:gsLst>
                <a:path path="circle">
                  <a:fillToRect l="50000" t="-80000" r="50000" b="180000"/>
                </a:path>
              </a:gradFill>
              <a:ln w="19050">
                <a:solidFill>
                  <a:schemeClr val="lt1"/>
                </a:solidFill>
              </a:ln>
              <a:effectLst/>
            </c:spPr>
            <c:extLst>
              <c:ext xmlns:c16="http://schemas.microsoft.com/office/drawing/2014/chart" uri="{C3380CC4-5D6E-409C-BE32-E72D297353CC}">
                <c16:uniqueId val="{00000007-FCE7-455A-8E35-AC0A7AB78629}"/>
              </c:ext>
            </c:extLst>
          </c:dPt>
          <c:dPt>
            <c:idx val="4"/>
            <c:bubble3D val="0"/>
            <c:spPr>
              <a:gradFill flip="none" rotWithShape="1">
                <a:gsLst>
                  <a:gs pos="0">
                    <a:schemeClr val="accent3">
                      <a:lumMod val="0"/>
                      <a:lumOff val="100000"/>
                    </a:schemeClr>
                  </a:gs>
                  <a:gs pos="15000">
                    <a:schemeClr val="accent3">
                      <a:lumMod val="0"/>
                      <a:lumOff val="100000"/>
                    </a:schemeClr>
                  </a:gs>
                  <a:gs pos="100000">
                    <a:schemeClr val="accent3">
                      <a:lumMod val="100000"/>
                    </a:schemeClr>
                  </a:gs>
                </a:gsLst>
                <a:path path="circle">
                  <a:fillToRect l="50000" t="-80000" r="50000" b="180000"/>
                </a:path>
                <a:tileRect/>
              </a:gradFill>
              <a:ln w="19050">
                <a:solidFill>
                  <a:schemeClr val="lt1"/>
                </a:solidFill>
              </a:ln>
              <a:effectLst/>
            </c:spPr>
            <c:extLst>
              <c:ext xmlns:c16="http://schemas.microsoft.com/office/drawing/2014/chart" uri="{C3380CC4-5D6E-409C-BE32-E72D297353CC}">
                <c16:uniqueId val="{00000009-FCE7-455A-8E35-AC0A7AB7862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CE7-455A-8E35-AC0A7AB7862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CE7-455A-8E35-AC0A7AB78629}"/>
              </c:ext>
            </c:extLst>
          </c:dPt>
          <c:cat>
            <c:strRef>
              <c:f>'Data Prep'!$H$15:$H$21</c:f>
              <c:strCache>
                <c:ptCount val="7"/>
                <c:pt idx="0">
                  <c:v>Against Treatment Advice (ATA)</c:v>
                </c:pt>
                <c:pt idx="1">
                  <c:v>Successful Completion</c:v>
                </c:pt>
                <c:pt idx="2">
                  <c:v>Administrative Discharge</c:v>
                </c:pt>
                <c:pt idx="3">
                  <c:v>External Transfer</c:v>
                </c:pt>
                <c:pt idx="4">
                  <c:v>Completed Treatment - 2 week track</c:v>
                </c:pt>
                <c:pt idx="5">
                  <c:v>Financial</c:v>
                </c:pt>
                <c:pt idx="6">
                  <c:v>Internal Transfer</c:v>
                </c:pt>
              </c:strCache>
            </c:strRef>
          </c:cat>
          <c:val>
            <c:numRef>
              <c:f>'Data Prep'!$I$15:$I$21</c:f>
              <c:numCache>
                <c:formatCode>General</c:formatCode>
                <c:ptCount val="7"/>
                <c:pt idx="0">
                  <c:v>674</c:v>
                </c:pt>
                <c:pt idx="1">
                  <c:v>328</c:v>
                </c:pt>
                <c:pt idx="2">
                  <c:v>298</c:v>
                </c:pt>
                <c:pt idx="3">
                  <c:v>174</c:v>
                </c:pt>
                <c:pt idx="4">
                  <c:v>27</c:v>
                </c:pt>
                <c:pt idx="5">
                  <c:v>0</c:v>
                </c:pt>
                <c:pt idx="6">
                  <c:v>0</c:v>
                </c:pt>
              </c:numCache>
            </c:numRef>
          </c:val>
          <c:extLst>
            <c:ext xmlns:c16="http://schemas.microsoft.com/office/drawing/2014/chart" uri="{C3380CC4-5D6E-409C-BE32-E72D297353CC}">
              <c16:uniqueId val="{0000000E-FCE7-455A-8E35-AC0A7AB78629}"/>
            </c:ext>
          </c:extLst>
        </c:ser>
        <c:dLbls>
          <c:showLegendKey val="0"/>
          <c:showVal val="0"/>
          <c:showCatName val="0"/>
          <c:showSerName val="0"/>
          <c:showPercent val="0"/>
          <c:showBubbleSize val="0"/>
          <c:showLeaderLines val="1"/>
        </c:dLbls>
        <c:firstSliceAng val="0"/>
      </c:pieChart>
      <c:spPr>
        <a:noFill/>
        <a:ln>
          <a:noFill/>
        </a:ln>
        <a:effectLst/>
      </c:spPr>
    </c:plotArea>
    <c:legend>
      <c:legendPos val="r"/>
      <c:legendEntry>
        <c:idx val="5"/>
        <c:delete val="1"/>
      </c:legendEntry>
      <c:legendEntry>
        <c:idx val="6"/>
        <c:delete val="1"/>
      </c:legendEntry>
      <c:layout>
        <c:manualLayout>
          <c:xMode val="edge"/>
          <c:yMode val="edge"/>
          <c:x val="0.63277187226596676"/>
          <c:y val="0.23921004666083406"/>
          <c:w val="0.35056146106736658"/>
          <c:h val="0.6423665791776027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ATA Rate by Average Daily Census (Relative to Capacity)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 Prep'!$L$26:$O$26</c:f>
              <c:strCache>
                <c:ptCount val="1"/>
                <c:pt idx="0">
                  <c:v>ADC Beds Avg Capacity ATA%</c:v>
                </c:pt>
              </c:strCache>
            </c:strRef>
          </c:tx>
          <c:spPr>
            <a:ln w="38100" cap="rnd">
              <a:noFill/>
              <a:round/>
            </a:ln>
            <a:effectLst>
              <a:outerShdw blurRad="50800" dist="50800" dir="5400000" sx="1000" sy="1000" algn="ctr" rotWithShape="0">
                <a:schemeClr val="accent1">
                  <a:lumMod val="50000"/>
                </a:schemeClr>
              </a:outerShdw>
            </a:effectLst>
          </c:spPr>
          <c:marker>
            <c:symbol val="circle"/>
            <c:size val="5"/>
            <c:spPr>
              <a:solidFill>
                <a:schemeClr val="accent1"/>
              </a:solidFill>
              <a:ln w="9525">
                <a:solidFill>
                  <a:schemeClr val="accent1"/>
                </a:solidFill>
              </a:ln>
              <a:effectLst>
                <a:outerShdw blurRad="50800" dist="50800" dir="5400000" sx="1000" sy="1000" algn="ctr" rotWithShape="0">
                  <a:schemeClr val="accent1">
                    <a:lumMod val="50000"/>
                  </a:schemeClr>
                </a:outerShdw>
              </a:effectLst>
            </c:spPr>
          </c:marker>
          <c:dLbls>
            <c:dLbl>
              <c:idx val="0"/>
              <c:tx>
                <c:rich>
                  <a:bodyPr/>
                  <a:lstStyle/>
                  <a:p>
                    <a:fld id="{6D16DE02-C6C2-47AE-A544-5C587F7D2D09}"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13C7-4AFD-91BF-87F1B2DEC0AF}"/>
                </c:ext>
              </c:extLst>
            </c:dLbl>
            <c:dLbl>
              <c:idx val="1"/>
              <c:tx>
                <c:rich>
                  <a:bodyPr/>
                  <a:lstStyle/>
                  <a:p>
                    <a:fld id="{59ECED52-0DFA-489A-A371-AF0508E52C85}"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13C7-4AFD-91BF-87F1B2DEC0AF}"/>
                </c:ext>
              </c:extLst>
            </c:dLbl>
            <c:dLbl>
              <c:idx val="2"/>
              <c:tx>
                <c:rich>
                  <a:bodyPr/>
                  <a:lstStyle/>
                  <a:p>
                    <a:fld id="{FF91BD3A-FF10-466F-AB22-33D1871762A5}"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3C7-4AFD-91BF-87F1B2DEC0AF}"/>
                </c:ext>
              </c:extLst>
            </c:dLbl>
            <c:dLbl>
              <c:idx val="3"/>
              <c:tx>
                <c:rich>
                  <a:bodyPr/>
                  <a:lstStyle/>
                  <a:p>
                    <a:fld id="{A530A63B-95CD-4FEF-BDED-8757CA758025}"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3C7-4AFD-91BF-87F1B2DEC0AF}"/>
                </c:ext>
              </c:extLst>
            </c:dLbl>
            <c:dLbl>
              <c:idx val="4"/>
              <c:tx>
                <c:rich>
                  <a:bodyPr/>
                  <a:lstStyle/>
                  <a:p>
                    <a:fld id="{C15AD725-F7AE-4728-99B4-E901BBF31699}"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3C7-4AFD-91BF-87F1B2DEC0AF}"/>
                </c:ext>
              </c:extLst>
            </c:dLbl>
            <c:dLbl>
              <c:idx val="5"/>
              <c:tx>
                <c:rich>
                  <a:bodyPr/>
                  <a:lstStyle/>
                  <a:p>
                    <a:fld id="{17AE0358-A517-432F-A991-3B8EA1A93774}"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3C7-4AFD-91BF-87F1B2DEC0AF}"/>
                </c:ext>
              </c:extLst>
            </c:dLbl>
            <c:dLbl>
              <c:idx val="6"/>
              <c:tx>
                <c:rich>
                  <a:bodyPr/>
                  <a:lstStyle/>
                  <a:p>
                    <a:fld id="{E226529F-C2E9-4CFD-9C41-EBB947A2AADB}"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3C7-4AFD-91BF-87F1B2DEC0AF}"/>
                </c:ext>
              </c:extLst>
            </c:dLbl>
            <c:spPr>
              <a:gradFill>
                <a:gsLst>
                  <a:gs pos="0">
                    <a:schemeClr val="accent6">
                      <a:lumMod val="0"/>
                      <a:lumOff val="100000"/>
                    </a:schemeClr>
                  </a:gs>
                  <a:gs pos="3000">
                    <a:schemeClr val="tx2">
                      <a:lumMod val="3000"/>
                      <a:lumOff val="97000"/>
                    </a:schemeClr>
                  </a:gs>
                  <a:gs pos="0">
                    <a:schemeClr val="accent1">
                      <a:lumMod val="50000"/>
                    </a:schemeClr>
                  </a:gs>
                  <a:gs pos="100000">
                    <a:schemeClr val="accent6">
                      <a:lumMod val="60000"/>
                      <a:lumOff val="40000"/>
                    </a:schemeClr>
                  </a:gs>
                </a:gsLst>
                <a:lin ang="4200000" scaled="0"/>
              </a:gra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'Data Prep'!$N$27:$N$33</c:f>
              <c:numCache>
                <c:formatCode>0%</c:formatCode>
                <c:ptCount val="7"/>
                <c:pt idx="0">
                  <c:v>0.68269230769230771</c:v>
                </c:pt>
                <c:pt idx="1">
                  <c:v>0.43508771929824563</c:v>
                </c:pt>
                <c:pt idx="2">
                  <c:v>0.80769230769230771</c:v>
                </c:pt>
                <c:pt idx="3">
                  <c:v>0.60352941176470587</c:v>
                </c:pt>
                <c:pt idx="4">
                  <c:v>0.77400000000000002</c:v>
                </c:pt>
                <c:pt idx="5">
                  <c:v>0.78809523809523818</c:v>
                </c:pt>
                <c:pt idx="6">
                  <c:v>0.77416666666666667</c:v>
                </c:pt>
              </c:numCache>
            </c:numRef>
          </c:xVal>
          <c:yVal>
            <c:numRef>
              <c:f>'Data Prep'!$O$27:$O$33</c:f>
              <c:numCache>
                <c:formatCode>0%</c:formatCode>
                <c:ptCount val="7"/>
                <c:pt idx="0">
                  <c:v>0.26168224299065418</c:v>
                </c:pt>
                <c:pt idx="1">
                  <c:v>0.26923076923076922</c:v>
                </c:pt>
                <c:pt idx="2">
                  <c:v>8.771929824561403E-2</c:v>
                </c:pt>
                <c:pt idx="3">
                  <c:v>0.18269230769230768</c:v>
                </c:pt>
                <c:pt idx="4">
                  <c:v>0.2</c:v>
                </c:pt>
                <c:pt idx="5">
                  <c:v>0.29032258064516131</c:v>
                </c:pt>
                <c:pt idx="6">
                  <c:v>0.19642857142857142</c:v>
                </c:pt>
              </c:numCache>
            </c:numRef>
          </c:yVal>
          <c:smooth val="0"/>
          <c:extLst>
            <c:ext xmlns:c15="http://schemas.microsoft.com/office/drawing/2012/chart" uri="{02D57815-91ED-43cb-92C2-25804820EDAC}">
              <c15:datalabelsRange>
                <c15:f>'Data Prep'!$K$27:$K$33</c15:f>
                <c15:dlblRangeCache>
                  <c:ptCount val="7"/>
                  <c:pt idx="0">
                    <c:v>BHB</c:v>
                  </c:pt>
                  <c:pt idx="1">
                    <c:v>NWC</c:v>
                  </c:pt>
                  <c:pt idx="2">
                    <c:v>SCR</c:v>
                  </c:pt>
                  <c:pt idx="3">
                    <c:v>HP</c:v>
                  </c:pt>
                  <c:pt idx="4">
                    <c:v>CBH</c:v>
                  </c:pt>
                  <c:pt idx="5">
                    <c:v>ERC</c:v>
                  </c:pt>
                  <c:pt idx="6">
                    <c:v>SRTC</c:v>
                  </c:pt>
                </c15:dlblRangeCache>
              </c15:datalabelsRange>
            </c:ext>
            <c:ext xmlns:c16="http://schemas.microsoft.com/office/drawing/2014/chart" uri="{C3380CC4-5D6E-409C-BE32-E72D297353CC}">
              <c16:uniqueId val="{00000007-13C7-4AFD-91BF-87F1B2DEC0AF}"/>
            </c:ext>
          </c:extLst>
        </c:ser>
        <c:dLbls>
          <c:dLblPos val="b"/>
          <c:showLegendKey val="0"/>
          <c:showVal val="1"/>
          <c:showCatName val="0"/>
          <c:showSerName val="0"/>
          <c:showPercent val="0"/>
          <c:showBubbleSize val="0"/>
        </c:dLbls>
        <c:axId val="209442800"/>
        <c:axId val="209441360"/>
      </c:scatterChart>
      <c:valAx>
        <c:axId val="209442800"/>
        <c:scaling>
          <c:orientation val="minMax"/>
          <c:min val="0.2"/>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Average Daily Census by Bed Capacity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41360"/>
        <c:crosses val="max"/>
        <c:crossBetween val="midCat"/>
      </c:valAx>
      <c:valAx>
        <c:axId val="209441360"/>
        <c:scaling>
          <c:orientation val="maxMin"/>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ATA Rate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428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[Unused Days Report - Mock Data.xlsx]MoM Unused Days!PivotTable2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75000"/>
                  </a:schemeClr>
                </a:solidFill>
              </a:rPr>
              <a:t>Total Unused Days</a:t>
            </a:r>
            <a:r>
              <a:rPr lang="en-US" b="1" baseline="0">
                <a:solidFill>
                  <a:schemeClr val="accent1">
                    <a:lumMod val="75000"/>
                  </a:schemeClr>
                </a:solidFill>
              </a:rPr>
              <a:t> </a:t>
            </a:r>
            <a:r>
              <a:rPr lang="en-US" b="1" baseline="0">
                <a:solidFill>
                  <a:srgbClr val="C00000"/>
                </a:solidFill>
              </a:rPr>
              <a:t>(&amp; ATA)</a:t>
            </a:r>
            <a:endParaRPr lang="en-US" b="1">
              <a:solidFill>
                <a:srgbClr val="C00000"/>
              </a:solidFill>
            </a:endParaRPr>
          </a:p>
        </c:rich>
      </c:tx>
      <c:layout>
        <c:manualLayout>
          <c:xMode val="edge"/>
          <c:yMode val="edge"/>
          <c:x val="0.38199028750333197"/>
          <c:y val="1.773311659524161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6000">
                <a:schemeClr val="accent1">
                  <a:lumMod val="60000"/>
                  <a:lumOff val="40000"/>
                </a:schemeClr>
              </a:gs>
              <a:gs pos="0">
                <a:schemeClr val="accent1">
                  <a:lumMod val="5000"/>
                  <a:lumOff val="95000"/>
                </a:schemeClr>
              </a:gs>
              <a:gs pos="43000">
                <a:schemeClr val="tx2">
                  <a:lumMod val="90000"/>
                  <a:lumOff val="10000"/>
                </a:schemeClr>
              </a:gs>
            </a:gsLst>
            <a:lin ang="27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63000">
                <a:srgbClr val="FA6262"/>
              </a:gs>
              <a:gs pos="83000">
                <a:srgbClr val="C00000"/>
              </a:gs>
              <a:gs pos="97000">
                <a:srgbClr val="FF0000"/>
              </a:gs>
            </a:gsLst>
            <a:lin ang="27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6000">
                <a:schemeClr val="accent1">
                  <a:lumMod val="60000"/>
                  <a:lumOff val="40000"/>
                </a:schemeClr>
              </a:gs>
              <a:gs pos="0">
                <a:schemeClr val="accent1">
                  <a:lumMod val="5000"/>
                  <a:lumOff val="95000"/>
                </a:schemeClr>
              </a:gs>
              <a:gs pos="43000">
                <a:schemeClr val="tx2">
                  <a:lumMod val="90000"/>
                  <a:lumOff val="10000"/>
                </a:schemeClr>
              </a:gs>
            </a:gsLst>
            <a:lin ang="27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63000">
                <a:srgbClr val="FA6262"/>
              </a:gs>
              <a:gs pos="83000">
                <a:srgbClr val="C00000"/>
              </a:gs>
              <a:gs pos="97000">
                <a:srgbClr val="FF0000"/>
              </a:gs>
            </a:gsLst>
            <a:lin ang="27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6000">
                <a:schemeClr val="accent1">
                  <a:lumMod val="60000"/>
                  <a:lumOff val="40000"/>
                </a:schemeClr>
              </a:gs>
              <a:gs pos="0">
                <a:schemeClr val="accent1">
                  <a:lumMod val="5000"/>
                  <a:lumOff val="95000"/>
                </a:schemeClr>
              </a:gs>
              <a:gs pos="43000">
                <a:schemeClr val="tx2">
                  <a:lumMod val="90000"/>
                  <a:lumOff val="10000"/>
                </a:schemeClr>
              </a:gs>
            </a:gsLst>
            <a:lin ang="27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63000">
                <a:srgbClr val="FA6262"/>
              </a:gs>
              <a:gs pos="83000">
                <a:srgbClr val="C00000"/>
              </a:gs>
              <a:gs pos="97000">
                <a:srgbClr val="FF0000"/>
              </a:gs>
            </a:gsLst>
            <a:lin ang="27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'MoM Unused Days'!$B$3</c:f>
              <c:strCache>
                <c:ptCount val="1"/>
                <c:pt idx="0">
                  <c:v>Sum of Total Unused Days</c:v>
                </c:pt>
              </c:strCache>
            </c:strRef>
          </c:tx>
          <c:spPr>
            <a:gradFill>
              <a:gsLst>
                <a:gs pos="6000">
                  <a:schemeClr val="accent1">
                    <a:lumMod val="60000"/>
                    <a:lumOff val="40000"/>
                  </a:schemeClr>
                </a:gs>
                <a:gs pos="0">
                  <a:schemeClr val="accent1">
                    <a:lumMod val="5000"/>
                    <a:lumOff val="95000"/>
                  </a:schemeClr>
                </a:gs>
                <a:gs pos="43000">
                  <a:schemeClr val="tx2">
                    <a:lumMod val="90000"/>
                    <a:lumOff val="10000"/>
                  </a:schemeClr>
                </a:gs>
              </a:gsLst>
              <a:lin ang="27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'MoM Unused Days'!$A$4:$A$7</c:f>
              <c:strCache>
                <c:ptCount val="3"/>
                <c:pt idx="0">
                  <c:v>Jan</c:v>
                </c:pt>
                <c:pt idx="1">
                  <c:v>Feb</c:v>
                </c:pt>
                <c:pt idx="2">
                  <c:v>Mar</c:v>
                </c:pt>
              </c:strCache>
            </c:strRef>
          </c:cat>
          <c:val>
            <c:numRef>
              <c:f>'MoM Unused Days'!$B$4:$B$7</c:f>
              <c:numCache>
                <c:formatCode>General</c:formatCode>
                <c:ptCount val="3"/>
                <c:pt idx="0">
                  <c:v>1424</c:v>
                </c:pt>
                <c:pt idx="1">
                  <c:v>1484</c:v>
                </c:pt>
                <c:pt idx="2">
                  <c:v>1511</c:v>
                </c:pt>
              </c:numCache>
            </c:numRef>
          </c:val>
          <c:extLst>
            <c:ext xmlns:c16="http://schemas.microsoft.com/office/drawing/2014/chart" uri="{C3380CC4-5D6E-409C-BE32-E72D297353CC}">
              <c16:uniqueId val="{00000000-61DC-460D-83B5-391CDEB94452}"/>
            </c:ext>
          </c:extLst>
        </c:ser>
        <c:ser>
          <c:idx val="1"/>
          <c:order val="1"/>
          <c:tx>
            <c:strRef>
              <c:f>'MoM Unused Days'!$C$3</c:f>
              <c:strCache>
                <c:ptCount val="1"/>
                <c:pt idx="0">
                  <c:v>Sum of ATA Unused Days</c:v>
                </c:pt>
              </c:strCache>
            </c:strRef>
          </c:tx>
          <c:spPr>
            <a:gradFill>
              <a:gsLst>
                <a:gs pos="63000">
                  <a:srgbClr val="FA6262"/>
                </a:gs>
                <a:gs pos="83000">
                  <a:srgbClr val="C00000"/>
                </a:gs>
                <a:gs pos="97000">
                  <a:srgbClr val="FF0000"/>
                </a:gs>
              </a:gsLst>
              <a:lin ang="2700000" scaled="1"/>
            </a:gradFill>
            <a:ln>
              <a:noFill/>
            </a:ln>
            <a:effectLst/>
          </c:spPr>
          <c:invertIfNegative val="0"/>
          <c:cat>
            <c:strRef>
              <c:f>'MoM Unused Days'!$A$4:$A$7</c:f>
              <c:strCache>
                <c:ptCount val="3"/>
                <c:pt idx="0">
                  <c:v>Jan</c:v>
                </c:pt>
                <c:pt idx="1">
                  <c:v>Feb</c:v>
                </c:pt>
                <c:pt idx="2">
                  <c:v>Mar</c:v>
                </c:pt>
              </c:strCache>
            </c:strRef>
          </c:cat>
          <c:val>
            <c:numRef>
              <c:f>'MoM Unused Days'!$C$4:$C$7</c:f>
              <c:numCache>
                <c:formatCode>General</c:formatCode>
                <c:ptCount val="3"/>
                <c:pt idx="0">
                  <c:v>575</c:v>
                </c:pt>
                <c:pt idx="1">
                  <c:v>540</c:v>
                </c:pt>
                <c:pt idx="2">
                  <c:v>674</c:v>
                </c:pt>
              </c:numCache>
            </c:numRef>
          </c:val>
          <c:extLst>
            <c:ext xmlns:c16="http://schemas.microsoft.com/office/drawing/2014/chart" uri="{C3380CC4-5D6E-409C-BE32-E72D297353CC}">
              <c16:uniqueId val="{00000001-61DC-460D-83B5-391CDEB94452}"/>
            </c:ext>
          </c:extLst>
        </c:ser>
        <c:dLbls>
          <c:showLegendKey val="0"/>
          <c:showVal val="0"/>
          <c:showCatName val="0"/>
          <c:showSerName val="0"/>
          <c:showPercent val="0"/>
          <c:showBubbleSize val="0"/>
        </c:dLbls>
        <c:gapWidth val="219"/>
        <c:axId val="1015417216"/>
        <c:axId val="1015420096"/>
      </c:barChart>
      <c:catAx>
        <c:axId val="1015417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015420096"/>
        <c:crosses val="autoZero"/>
        <c:auto val="1"/>
        <c:lblAlgn val="ctr"/>
        <c:lblOffset val="100"/>
        <c:noMultiLvlLbl val="0"/>
      </c:catAx>
      <c:valAx>
        <c:axId val="1015420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417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[Unused Days Report - Mock Data.xlsx]MoM Unused Days!PivotTable2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75000"/>
                  </a:schemeClr>
                </a:solidFill>
              </a:rPr>
              <a:t>Total Unused Days</a:t>
            </a:r>
            <a:r>
              <a:rPr lang="en-US" b="1" baseline="0">
                <a:solidFill>
                  <a:schemeClr val="accent1">
                    <a:lumMod val="75000"/>
                  </a:schemeClr>
                </a:solidFill>
              </a:rPr>
              <a:t> </a:t>
            </a:r>
            <a:r>
              <a:rPr lang="en-US" b="1" baseline="0">
                <a:solidFill>
                  <a:srgbClr val="C00000"/>
                </a:solidFill>
              </a:rPr>
              <a:t>(&amp; ATA)</a:t>
            </a:r>
            <a:endParaRPr lang="en-US" b="1">
              <a:solidFill>
                <a:srgbClr val="C00000"/>
              </a:solidFill>
            </a:endParaRPr>
          </a:p>
        </c:rich>
      </c:tx>
      <c:layout>
        <c:manualLayout>
          <c:xMode val="edge"/>
          <c:yMode val="edge"/>
          <c:x val="0.38199028750333197"/>
          <c:y val="1.773311659524161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6000">
                <a:schemeClr val="accent1">
                  <a:lumMod val="60000"/>
                  <a:lumOff val="40000"/>
                </a:schemeClr>
              </a:gs>
              <a:gs pos="0">
                <a:schemeClr val="accent1">
                  <a:lumMod val="5000"/>
                  <a:lumOff val="95000"/>
                </a:schemeClr>
              </a:gs>
              <a:gs pos="43000">
                <a:schemeClr val="tx2">
                  <a:lumMod val="90000"/>
                  <a:lumOff val="10000"/>
                </a:schemeClr>
              </a:gs>
            </a:gsLst>
            <a:lin ang="27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63000">
                <a:srgbClr val="FA6262"/>
              </a:gs>
              <a:gs pos="83000">
                <a:srgbClr val="C00000"/>
              </a:gs>
              <a:gs pos="97000">
                <a:srgbClr val="FF0000"/>
              </a:gs>
            </a:gsLst>
            <a:lin ang="27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'MoM Unused Days'!$B$3</c:f>
              <c:strCache>
                <c:ptCount val="1"/>
                <c:pt idx="0">
                  <c:v>Sum of Total Unused Days</c:v>
                </c:pt>
              </c:strCache>
            </c:strRef>
          </c:tx>
          <c:spPr>
            <a:gradFill>
              <a:gsLst>
                <a:gs pos="6000">
                  <a:schemeClr val="accent1">
                    <a:lumMod val="60000"/>
                    <a:lumOff val="40000"/>
                  </a:schemeClr>
                </a:gs>
                <a:gs pos="0">
                  <a:schemeClr val="accent1">
                    <a:lumMod val="5000"/>
                    <a:lumOff val="95000"/>
                  </a:schemeClr>
                </a:gs>
                <a:gs pos="43000">
                  <a:schemeClr val="tx2">
                    <a:lumMod val="90000"/>
                    <a:lumOff val="10000"/>
                  </a:schemeClr>
                </a:gs>
              </a:gsLst>
              <a:lin ang="2700000" scaled="1"/>
            </a:gradFill>
            <a:ln>
              <a:noFill/>
            </a:ln>
            <a:effectLst/>
          </c:spPr>
          <c:invertIfNegative val="0"/>
          <c:cat>
            <c:strRef>
              <c:f>'MoM Unused Days'!$A$4:$A$7</c:f>
              <c:strCache>
                <c:ptCount val="3"/>
                <c:pt idx="0">
                  <c:v>Jan</c:v>
                </c:pt>
                <c:pt idx="1">
                  <c:v>Feb</c:v>
                </c:pt>
                <c:pt idx="2">
                  <c:v>Mar</c:v>
                </c:pt>
              </c:strCache>
            </c:strRef>
          </c:cat>
          <c:val>
            <c:numRef>
              <c:f>'MoM Unused Days'!$B$4:$B$7</c:f>
              <c:numCache>
                <c:formatCode>General</c:formatCode>
                <c:ptCount val="3"/>
                <c:pt idx="0">
                  <c:v>1424</c:v>
                </c:pt>
                <c:pt idx="1">
                  <c:v>1484</c:v>
                </c:pt>
                <c:pt idx="2">
                  <c:v>1511</c:v>
                </c:pt>
              </c:numCache>
            </c:numRef>
          </c:val>
          <c:extLst>
            <c:ext xmlns:c16="http://schemas.microsoft.com/office/drawing/2014/chart" uri="{C3380CC4-5D6E-409C-BE32-E72D297353CC}">
              <c16:uniqueId val="{00000000-8CB6-4C13-81BD-E5F937022B50}"/>
            </c:ext>
          </c:extLst>
        </c:ser>
        <c:ser>
          <c:idx val="1"/>
          <c:order val="1"/>
          <c:tx>
            <c:strRef>
              <c:f>'MoM Unused Days'!$C$3</c:f>
              <c:strCache>
                <c:ptCount val="1"/>
                <c:pt idx="0">
                  <c:v>Sum of ATA Unused Days</c:v>
                </c:pt>
              </c:strCache>
            </c:strRef>
          </c:tx>
          <c:spPr>
            <a:gradFill>
              <a:gsLst>
                <a:gs pos="63000">
                  <a:srgbClr val="FA6262"/>
                </a:gs>
                <a:gs pos="83000">
                  <a:srgbClr val="C00000"/>
                </a:gs>
                <a:gs pos="97000">
                  <a:srgbClr val="FF0000"/>
                </a:gs>
              </a:gsLst>
              <a:lin ang="2700000" scaled="1"/>
            </a:gradFill>
            <a:ln>
              <a:noFill/>
            </a:ln>
            <a:effectLst/>
          </c:spPr>
          <c:invertIfNegative val="0"/>
          <c:cat>
            <c:strRef>
              <c:f>'MoM Unused Days'!$A$4:$A$7</c:f>
              <c:strCache>
                <c:ptCount val="3"/>
                <c:pt idx="0">
                  <c:v>Jan</c:v>
                </c:pt>
                <c:pt idx="1">
                  <c:v>Feb</c:v>
                </c:pt>
                <c:pt idx="2">
                  <c:v>Mar</c:v>
                </c:pt>
              </c:strCache>
            </c:strRef>
          </c:cat>
          <c:val>
            <c:numRef>
              <c:f>'MoM Unused Days'!$C$4:$C$7</c:f>
              <c:numCache>
                <c:formatCode>General</c:formatCode>
                <c:ptCount val="3"/>
                <c:pt idx="0">
                  <c:v>575</c:v>
                </c:pt>
                <c:pt idx="1">
                  <c:v>540</c:v>
                </c:pt>
                <c:pt idx="2">
                  <c:v>674</c:v>
                </c:pt>
              </c:numCache>
            </c:numRef>
          </c:val>
          <c:extLst>
            <c:ext xmlns:c16="http://schemas.microsoft.com/office/drawing/2014/chart" uri="{C3380CC4-5D6E-409C-BE32-E72D297353CC}">
              <c16:uniqueId val="{00000001-8CB6-4C13-81BD-E5F937022B50}"/>
            </c:ext>
          </c:extLst>
        </c:ser>
        <c:dLbls>
          <c:showLegendKey val="0"/>
          <c:showVal val="0"/>
          <c:showCatName val="0"/>
          <c:showSerName val="0"/>
          <c:showPercent val="0"/>
          <c:showBubbleSize val="0"/>
        </c:dLbls>
        <c:gapWidth val="219"/>
        <c:overlap val="100"/>
        <c:axId val="1015417216"/>
        <c:axId val="1015420096"/>
      </c:barChart>
      <c:catAx>
        <c:axId val="1015417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015420096"/>
        <c:crosses val="autoZero"/>
        <c:auto val="1"/>
        <c:lblAlgn val="ctr"/>
        <c:lblOffset val="100"/>
        <c:noMultiLvlLbl val="0"/>
      </c:catAx>
      <c:valAx>
        <c:axId val="1015420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417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 Utilized by Facility</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Aptos Narrow" panose="02110004020202020204"/>
            </a:rPr>
            <a:t>% Utilized by Facility</a:t>
          </a:r>
        </a:p>
      </cx:txPr>
    </cx:title>
    <cx:plotArea>
      <cx:plotAreaRegion>
        <cx:series layoutId="funnel" uniqueId="{C8DDC04C-D6B4-4BA0-A29E-F126220FC9AC}">
          <cx:tx>
            <cx:txData>
              <cx:f>_xlchart.v2.1</cx:f>
              <cx:v>% Utilized</cx:v>
            </cx:txData>
          </cx:tx>
          <cx:spPr>
            <a:gradFill>
              <a:gsLst>
                <a:gs pos="3382">
                  <a:schemeClr val="accent6">
                    <a:lumMod val="60000"/>
                    <a:lumOff val="40000"/>
                  </a:schemeClr>
                </a:gs>
                <a:gs pos="6000">
                  <a:schemeClr val="accent3">
                    <a:lumMod val="64000"/>
                    <a:lumOff val="36000"/>
                  </a:schemeClr>
                </a:gs>
                <a:gs pos="47000">
                  <a:schemeClr val="accent1">
                    <a:satMod val="110000"/>
                    <a:lumMod val="100000"/>
                    <a:shade val="100000"/>
                  </a:schemeClr>
                </a:gs>
                <a:gs pos="100000">
                  <a:schemeClr val="accent1">
                    <a:lumMod val="50000"/>
                  </a:schemeClr>
                </a:gs>
              </a:gsLst>
              <a:lin ang="18900000" scaled="1"/>
            </a:gradFill>
          </cx:spPr>
          <cx:dataLabels>
            <cx:txPr>
              <a:bodyPr spcFirstLastPara="1" vertOverflow="ellipsis" horzOverflow="overflow" wrap="square" lIns="0" tIns="0" rIns="0" bIns="0" anchor="ctr" anchorCtr="1"/>
              <a:lstStyle/>
              <a:p>
                <a:pPr algn="ctr" rtl="0">
                  <a:defRPr sz="1000" b="1">
                    <a:solidFill>
                      <a:schemeClr val="bg1">
                        <a:lumMod val="95000"/>
                      </a:schemeClr>
                    </a:solidFill>
                  </a:defRPr>
                </a:pPr>
                <a:endParaRPr lang="en-US" sz="1000" b="1" i="0" u="none" strike="noStrike" baseline="0">
                  <a:solidFill>
                    <a:schemeClr val="bg1">
                      <a:lumMod val="95000"/>
                    </a:schemeClr>
                  </a:solidFill>
                  <a:latin typeface="Aptos Narrow" panose="02110004020202020204"/>
                </a:endParaRPr>
              </a:p>
            </cx:txPr>
            <cx:visibility seriesName="0" categoryName="0" value="1"/>
          </cx:dataLabels>
          <cx:dataId val="0"/>
        </cx:series>
      </cx:plotAreaRegion>
      <cx:axis id="0">
        <cx:catScaling gapWidth="0.100000001"/>
        <cx:tickLabels/>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259080</xdr:colOff>
      <xdr:row>1</xdr:row>
      <xdr:rowOff>175260</xdr:rowOff>
    </xdr:from>
    <xdr:to>
      <xdr:col>3</xdr:col>
      <xdr:colOff>251460</xdr:colOff>
      <xdr:row>3</xdr:row>
      <xdr:rowOff>160020</xdr:rowOff>
    </xdr:to>
    <xdr:sp macro="" textlink="">
      <xdr:nvSpPr>
        <xdr:cNvPr id="3" name="TextBox 2">
          <a:extLst>
            <a:ext uri="{FF2B5EF4-FFF2-40B4-BE49-F238E27FC236}">
              <a16:creationId xmlns:a16="http://schemas.microsoft.com/office/drawing/2014/main" id="{076FC81D-9F70-0885-D657-70A8CFEC781F}"/>
            </a:ext>
          </a:extLst>
        </xdr:cNvPr>
        <xdr:cNvSpPr txBox="1"/>
      </xdr:nvSpPr>
      <xdr:spPr>
        <a:xfrm>
          <a:off x="1478280" y="358140"/>
          <a:ext cx="601980" cy="350520"/>
        </a:xfrm>
        <a:prstGeom prst="rect">
          <a:avLst/>
        </a:prstGeom>
        <a:solidFill>
          <a:srgbClr val="006699"/>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2400" b="1">
            <a:solidFill>
              <a:schemeClr val="bg1">
                <a:lumMod val="95000"/>
              </a:schemeClr>
            </a:solidFill>
          </a:endParaRPr>
        </a:p>
      </xdr:txBody>
    </xdr:sp>
    <xdr:clientData/>
  </xdr:twoCellAnchor>
  <xdr:twoCellAnchor>
    <xdr:from>
      <xdr:col>0</xdr:col>
      <xdr:colOff>7620</xdr:colOff>
      <xdr:row>0</xdr:row>
      <xdr:rowOff>7620</xdr:rowOff>
    </xdr:from>
    <xdr:to>
      <xdr:col>24</xdr:col>
      <xdr:colOff>0</xdr:colOff>
      <xdr:row>4</xdr:row>
      <xdr:rowOff>15240</xdr:rowOff>
    </xdr:to>
    <xdr:sp macro="" textlink="">
      <xdr:nvSpPr>
        <xdr:cNvPr id="4" name="Rectangle 3">
          <a:extLst>
            <a:ext uri="{FF2B5EF4-FFF2-40B4-BE49-F238E27FC236}">
              <a16:creationId xmlns:a16="http://schemas.microsoft.com/office/drawing/2014/main" id="{59FA866F-A3EC-DEFC-6E4F-F6BB94F69BCB}"/>
            </a:ext>
          </a:extLst>
        </xdr:cNvPr>
        <xdr:cNvSpPr/>
      </xdr:nvSpPr>
      <xdr:spPr>
        <a:xfrm>
          <a:off x="7620" y="7620"/>
          <a:ext cx="14622780" cy="747849"/>
        </a:xfrm>
        <a:prstGeom prst="rect">
          <a:avLst/>
        </a:prstGeom>
        <a:gradFill flip="none" rotWithShape="1">
          <a:gsLst>
            <a:gs pos="3382">
              <a:schemeClr val="accent6">
                <a:lumMod val="60000"/>
                <a:lumOff val="40000"/>
              </a:schemeClr>
            </a:gs>
            <a:gs pos="22000">
              <a:schemeClr val="accent6">
                <a:lumMod val="49000"/>
                <a:lumOff val="51000"/>
              </a:schemeClr>
            </a:gs>
            <a:gs pos="61000">
              <a:schemeClr val="accent1">
                <a:satMod val="110000"/>
                <a:lumMod val="100000"/>
                <a:shade val="100000"/>
              </a:schemeClr>
            </a:gs>
            <a:gs pos="100000">
              <a:schemeClr val="accent1">
                <a:lumMod val="99000"/>
                <a:satMod val="120000"/>
                <a:shade val="78000"/>
              </a:schemeClr>
            </a:gs>
          </a:gsLst>
          <a:lin ang="18900000" scaled="1"/>
          <a:tileRect/>
        </a:gradFill>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194854</xdr:colOff>
      <xdr:row>4</xdr:row>
      <xdr:rowOff>66402</xdr:rowOff>
    </xdr:from>
    <xdr:to>
      <xdr:col>8</xdr:col>
      <xdr:colOff>11974</xdr:colOff>
      <xdr:row>19</xdr:row>
      <xdr:rowOff>66402</xdr:rowOff>
    </xdr:to>
    <xdr:graphicFrame macro="">
      <xdr:nvGraphicFramePr>
        <xdr:cNvPr id="5" name="Chart 4">
          <a:extLst>
            <a:ext uri="{FF2B5EF4-FFF2-40B4-BE49-F238E27FC236}">
              <a16:creationId xmlns:a16="http://schemas.microsoft.com/office/drawing/2014/main" id="{017781F6-1102-4486-96D1-C7BCD931F7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277586</xdr:colOff>
      <xdr:row>4</xdr:row>
      <xdr:rowOff>66402</xdr:rowOff>
    </xdr:from>
    <xdr:to>
      <xdr:col>15</xdr:col>
      <xdr:colOff>10886</xdr:colOff>
      <xdr:row>19</xdr:row>
      <xdr:rowOff>74022</xdr:rowOff>
    </xdr:to>
    <xdr:graphicFrame macro="">
      <xdr:nvGraphicFramePr>
        <xdr:cNvPr id="6" name="Chart 5">
          <a:extLst>
            <a:ext uri="{FF2B5EF4-FFF2-40B4-BE49-F238E27FC236}">
              <a16:creationId xmlns:a16="http://schemas.microsoft.com/office/drawing/2014/main" id="{65FE7922-1C3A-4E52-A021-BBC3D9EAF2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269966</xdr:colOff>
      <xdr:row>4</xdr:row>
      <xdr:rowOff>66402</xdr:rowOff>
    </xdr:from>
    <xdr:to>
      <xdr:col>21</xdr:col>
      <xdr:colOff>193766</xdr:colOff>
      <xdr:row>19</xdr:row>
      <xdr:rowOff>66402</xdr:rowOff>
    </xdr:to>
    <xdr:graphicFrame macro="">
      <xdr:nvGraphicFramePr>
        <xdr:cNvPr id="7" name="Chart 6">
          <a:extLst>
            <a:ext uri="{FF2B5EF4-FFF2-40B4-BE49-F238E27FC236}">
              <a16:creationId xmlns:a16="http://schemas.microsoft.com/office/drawing/2014/main" id="{68B174DE-BE05-4C05-9C5A-215A3C2729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266700</xdr:colOff>
      <xdr:row>20</xdr:row>
      <xdr:rowOff>0</xdr:rowOff>
    </xdr:from>
    <xdr:to>
      <xdr:col>14</xdr:col>
      <xdr:colOff>571500</xdr:colOff>
      <xdr:row>35</xdr:row>
      <xdr:rowOff>0</xdr:rowOff>
    </xdr:to>
    <xdr:graphicFrame macro="">
      <xdr:nvGraphicFramePr>
        <xdr:cNvPr id="8" name="Chart 7">
          <a:extLst>
            <a:ext uri="{FF2B5EF4-FFF2-40B4-BE49-F238E27FC236}">
              <a16:creationId xmlns:a16="http://schemas.microsoft.com/office/drawing/2014/main" id="{113C3C76-3E2D-419D-A1EA-082C6311EE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83820</xdr:colOff>
      <xdr:row>20</xdr:row>
      <xdr:rowOff>0</xdr:rowOff>
    </xdr:from>
    <xdr:to>
      <xdr:col>21</xdr:col>
      <xdr:colOff>563880</xdr:colOff>
      <xdr:row>35</xdr:row>
      <xdr:rowOff>30480</xdr:rowOff>
    </xdr:to>
    <xdr:graphicFrame macro="">
      <xdr:nvGraphicFramePr>
        <xdr:cNvPr id="9" name="Chart 8">
          <a:extLst>
            <a:ext uri="{FF2B5EF4-FFF2-40B4-BE49-F238E27FC236}">
              <a16:creationId xmlns:a16="http://schemas.microsoft.com/office/drawing/2014/main" id="{B56D4029-14FD-4AF2-A7B3-A78B27955A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342900</xdr:colOff>
      <xdr:row>20</xdr:row>
      <xdr:rowOff>0</xdr:rowOff>
    </xdr:from>
    <xdr:to>
      <xdr:col>7</xdr:col>
      <xdr:colOff>175260</xdr:colOff>
      <xdr:row>35</xdr:row>
      <xdr:rowOff>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7E6C8A84-BD21-440A-A68A-B55079DA50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42900" y="3727450"/>
              <a:ext cx="4102100" cy="2762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182880</xdr:colOff>
      <xdr:row>0</xdr:row>
      <xdr:rowOff>22860</xdr:rowOff>
    </xdr:from>
    <xdr:to>
      <xdr:col>7</xdr:col>
      <xdr:colOff>365760</xdr:colOff>
      <xdr:row>4</xdr:row>
      <xdr:rowOff>60960</xdr:rowOff>
    </xdr:to>
    <xdr:sp macro="" textlink="">
      <xdr:nvSpPr>
        <xdr:cNvPr id="11" name="TextBox 10">
          <a:extLst>
            <a:ext uri="{FF2B5EF4-FFF2-40B4-BE49-F238E27FC236}">
              <a16:creationId xmlns:a16="http://schemas.microsoft.com/office/drawing/2014/main" id="{AFAC460F-BD7D-7CEA-39D2-BCF34DE6D8CF}"/>
            </a:ext>
          </a:extLst>
        </xdr:cNvPr>
        <xdr:cNvSpPr txBox="1"/>
      </xdr:nvSpPr>
      <xdr:spPr>
        <a:xfrm>
          <a:off x="792480" y="22860"/>
          <a:ext cx="3840480" cy="769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i="1">
              <a:solidFill>
                <a:schemeClr val="bg1"/>
              </a:solidFill>
              <a:latin typeface="Agency FB" panose="020B0503020202020204" pitchFamily="34" charset="0"/>
              <a:cs typeface="Aharoni" panose="020F0502020204030204" pitchFamily="2" charset="-79"/>
            </a:rPr>
            <a:t>Unused Days Report</a:t>
          </a:r>
        </a:p>
      </xdr:txBody>
    </xdr:sp>
    <xdr:clientData/>
  </xdr:twoCellAnchor>
  <xdr:twoCellAnchor>
    <xdr:from>
      <xdr:col>17</xdr:col>
      <xdr:colOff>434340</xdr:colOff>
      <xdr:row>1</xdr:row>
      <xdr:rowOff>152400</xdr:rowOff>
    </xdr:from>
    <xdr:to>
      <xdr:col>19</xdr:col>
      <xdr:colOff>365760</xdr:colOff>
      <xdr:row>3</xdr:row>
      <xdr:rowOff>83820</xdr:rowOff>
    </xdr:to>
    <xdr:sp macro="" textlink="">
      <xdr:nvSpPr>
        <xdr:cNvPr id="12" name="TextBox 11">
          <a:extLst>
            <a:ext uri="{FF2B5EF4-FFF2-40B4-BE49-F238E27FC236}">
              <a16:creationId xmlns:a16="http://schemas.microsoft.com/office/drawing/2014/main" id="{CE2946D2-0905-E25E-8ECB-9A5698B40A90}"/>
            </a:ext>
          </a:extLst>
        </xdr:cNvPr>
        <xdr:cNvSpPr txBox="1"/>
      </xdr:nvSpPr>
      <xdr:spPr>
        <a:xfrm>
          <a:off x="10797540" y="335280"/>
          <a:ext cx="11506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1">
                  <a:lumMod val="95000"/>
                </a:schemeClr>
              </a:solidFill>
              <a:latin typeface="Agency FB" panose="020B0503020202020204" pitchFamily="34" charset="0"/>
            </a:rPr>
            <a:t>MARCH 25</a:t>
          </a:r>
        </a:p>
      </xdr:txBody>
    </xdr:sp>
    <xdr:clientData/>
  </xdr:twoCellAnchor>
  <xdr:twoCellAnchor>
    <xdr:from>
      <xdr:col>12</xdr:col>
      <xdr:colOff>493059</xdr:colOff>
      <xdr:row>37</xdr:row>
      <xdr:rowOff>105858</xdr:rowOff>
    </xdr:from>
    <xdr:to>
      <xdr:col>23</xdr:col>
      <xdr:colOff>251461</xdr:colOff>
      <xdr:row>60</xdr:row>
      <xdr:rowOff>104589</xdr:rowOff>
    </xdr:to>
    <xdr:graphicFrame macro="">
      <xdr:nvGraphicFramePr>
        <xdr:cNvPr id="14" name="Chart 13">
          <a:extLst>
            <a:ext uri="{FF2B5EF4-FFF2-40B4-BE49-F238E27FC236}">
              <a16:creationId xmlns:a16="http://schemas.microsoft.com/office/drawing/2014/main" id="{F9257BD9-804B-43B2-A6F1-0A8FCDCAE3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190428</xdr:colOff>
      <xdr:row>37</xdr:row>
      <xdr:rowOff>105858</xdr:rowOff>
    </xdr:from>
    <xdr:to>
      <xdr:col>12</xdr:col>
      <xdr:colOff>433295</xdr:colOff>
      <xdr:row>59</xdr:row>
      <xdr:rowOff>115571</xdr:rowOff>
    </xdr:to>
    <xdr:graphicFrame macro="">
      <xdr:nvGraphicFramePr>
        <xdr:cNvPr id="15" name="Chart 14">
          <a:extLst>
            <a:ext uri="{FF2B5EF4-FFF2-40B4-BE49-F238E27FC236}">
              <a16:creationId xmlns:a16="http://schemas.microsoft.com/office/drawing/2014/main" id="{EF8329DA-70E1-42F7-9623-05D1EECDC7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28463</xdr:colOff>
      <xdr:row>40</xdr:row>
      <xdr:rowOff>89647</xdr:rowOff>
    </xdr:from>
    <xdr:to>
      <xdr:col>2</xdr:col>
      <xdr:colOff>225388</xdr:colOff>
      <xdr:row>56</xdr:row>
      <xdr:rowOff>3510</xdr:rowOff>
    </xdr:to>
    <mc:AlternateContent xmlns:mc="http://schemas.openxmlformats.org/markup-compatibility/2006" xmlns:a14="http://schemas.microsoft.com/office/drawing/2010/main">
      <mc:Choice Requires="a14">
        <xdr:graphicFrame macro="">
          <xdr:nvGraphicFramePr>
            <xdr:cNvPr id="16" name="FacilityNames.Abv 1">
              <a:extLst>
                <a:ext uri="{FF2B5EF4-FFF2-40B4-BE49-F238E27FC236}">
                  <a16:creationId xmlns:a16="http://schemas.microsoft.com/office/drawing/2014/main" id="{4AB0CF1B-C4FF-40DE-8251-2D51B0EC26E6}"/>
                </a:ext>
              </a:extLst>
            </xdr:cNvPr>
            <xdr:cNvGraphicFramePr/>
          </xdr:nvGraphicFramePr>
          <xdr:xfrm>
            <a:off x="0" y="0"/>
            <a:ext cx="0" cy="0"/>
          </xdr:xfrm>
          <a:graphic>
            <a:graphicData uri="http://schemas.microsoft.com/office/drawing/2010/slicer">
              <sle:slicer xmlns:sle="http://schemas.microsoft.com/office/drawing/2010/slicer" name="FacilityNames.Abv 1"/>
            </a:graphicData>
          </a:graphic>
        </xdr:graphicFrame>
      </mc:Choice>
      <mc:Fallback xmlns="">
        <xdr:sp macro="" textlink="">
          <xdr:nvSpPr>
            <xdr:cNvPr id="0" name=""/>
            <xdr:cNvSpPr>
              <a:spLocks noTextEdit="1"/>
            </xdr:cNvSpPr>
          </xdr:nvSpPr>
          <xdr:spPr>
            <a:xfrm>
              <a:off x="28463" y="7535476"/>
              <a:ext cx="1416125" cy="28747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475263</xdr:colOff>
      <xdr:row>0</xdr:row>
      <xdr:rowOff>21166</xdr:rowOff>
    </xdr:from>
    <xdr:to>
      <xdr:col>21</xdr:col>
      <xdr:colOff>4793</xdr:colOff>
      <xdr:row>4</xdr:row>
      <xdr:rowOff>26951</xdr:rowOff>
    </xdr:to>
    <xdr:pic>
      <xdr:nvPicPr>
        <xdr:cNvPr id="13" name="Picture 12">
          <a:extLst>
            <a:ext uri="{FF2B5EF4-FFF2-40B4-BE49-F238E27FC236}">
              <a16:creationId xmlns:a16="http://schemas.microsoft.com/office/drawing/2014/main" id="{FCFA1820-7F3D-E7B8-ED8F-06FEDF6E494D}"/>
            </a:ext>
          </a:extLst>
        </xdr:cNvPr>
        <xdr:cNvPicPr>
          <a:picLocks noChangeAspect="1"/>
        </xdr:cNvPicPr>
      </xdr:nvPicPr>
      <xdr:blipFill>
        <a:blip xmlns:r="http://schemas.openxmlformats.org/officeDocument/2006/relationships" r:embed="rId9"/>
        <a:stretch>
          <a:fillRect/>
        </a:stretch>
      </xdr:blipFill>
      <xdr:spPr>
        <a:xfrm>
          <a:off x="12004041" y="21166"/>
          <a:ext cx="743085" cy="739563"/>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0.10115</cdr:x>
      <cdr:y>0.10688</cdr:y>
    </cdr:from>
    <cdr:to>
      <cdr:x>0.52466</cdr:x>
      <cdr:y>0.4835</cdr:y>
    </cdr:to>
    <cdr:sp macro="" textlink="">
      <cdr:nvSpPr>
        <cdr:cNvPr id="7" name="Rectangle 6">
          <a:extLst xmlns:a="http://schemas.openxmlformats.org/drawingml/2006/main">
            <a:ext uri="{FF2B5EF4-FFF2-40B4-BE49-F238E27FC236}">
              <a16:creationId xmlns:a16="http://schemas.microsoft.com/office/drawing/2014/main" id="{91BBD9DA-1590-8354-96B3-1F356CBC9FC6}"/>
            </a:ext>
          </a:extLst>
        </cdr:cNvPr>
        <cdr:cNvSpPr/>
      </cdr:nvSpPr>
      <cdr:spPr>
        <a:xfrm xmlns:a="http://schemas.openxmlformats.org/drawingml/2006/main">
          <a:off x="657411" y="458977"/>
          <a:ext cx="2752570" cy="1617326"/>
        </a:xfrm>
        <a:prstGeom xmlns:a="http://schemas.openxmlformats.org/drawingml/2006/main" prst="rect">
          <a:avLst/>
        </a:prstGeom>
        <a:solidFill xmlns:a="http://schemas.openxmlformats.org/drawingml/2006/main">
          <a:srgbClr val="FFFF00">
            <a:alpha val="28000"/>
          </a:srgbClr>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kern="1200"/>
        </a:p>
      </cdr:txBody>
    </cdr:sp>
  </cdr:relSizeAnchor>
  <cdr:relSizeAnchor xmlns:cdr="http://schemas.openxmlformats.org/drawingml/2006/chartDrawing">
    <cdr:from>
      <cdr:x>0.52414</cdr:x>
      <cdr:y>0.10021</cdr:y>
    </cdr:from>
    <cdr:to>
      <cdr:x>0.52531</cdr:x>
      <cdr:y>0.85802</cdr:y>
    </cdr:to>
    <cdr:cxnSp macro="">
      <cdr:nvCxnSpPr>
        <cdr:cNvPr id="3" name="Straight Connector 2">
          <a:extLst xmlns:a="http://schemas.openxmlformats.org/drawingml/2006/main">
            <a:ext uri="{FF2B5EF4-FFF2-40B4-BE49-F238E27FC236}">
              <a16:creationId xmlns:a16="http://schemas.microsoft.com/office/drawing/2014/main" id="{54BF96EE-EE65-FEBB-C876-02AF3289BC65}"/>
            </a:ext>
          </a:extLst>
        </cdr:cNvPr>
        <cdr:cNvCxnSpPr/>
      </cdr:nvCxnSpPr>
      <cdr:spPr>
        <a:xfrm xmlns:a="http://schemas.openxmlformats.org/drawingml/2006/main" flipV="1">
          <a:off x="4280535" y="418148"/>
          <a:ext cx="9525" cy="3162300"/>
        </a:xfrm>
        <a:prstGeom xmlns:a="http://schemas.openxmlformats.org/drawingml/2006/main" prst="line">
          <a:avLst/>
        </a:prstGeom>
        <a:ln xmlns:a="http://schemas.openxmlformats.org/drawingml/2006/main">
          <a:solidFill>
            <a:schemeClr val="bg1">
              <a:lumMod val="50000"/>
            </a:schemeClr>
          </a:solidFill>
          <a:prstDash val="dash"/>
        </a:ln>
      </cdr:spPr>
      <cdr:style>
        <a:lnRef xmlns:a="http://schemas.openxmlformats.org/drawingml/2006/main" idx="2">
          <a:schemeClr val="dk1"/>
        </a:lnRef>
        <a:fillRef xmlns:a="http://schemas.openxmlformats.org/drawingml/2006/main" idx="0">
          <a:schemeClr val="dk1"/>
        </a:fillRef>
        <a:effectRef xmlns:a="http://schemas.openxmlformats.org/drawingml/2006/main" idx="1">
          <a:schemeClr val="dk1"/>
        </a:effectRef>
        <a:fontRef xmlns:a="http://schemas.openxmlformats.org/drawingml/2006/main" idx="minor">
          <a:schemeClr val="tx1"/>
        </a:fontRef>
      </cdr:style>
    </cdr:cxnSp>
  </cdr:relSizeAnchor>
  <cdr:relSizeAnchor xmlns:cdr="http://schemas.openxmlformats.org/drawingml/2006/chartDrawing">
    <cdr:from>
      <cdr:x>0.09885</cdr:x>
      <cdr:y>0.48303</cdr:y>
    </cdr:from>
    <cdr:to>
      <cdr:x>0.96092</cdr:x>
      <cdr:y>0.48999</cdr:y>
    </cdr:to>
    <cdr:cxnSp macro="">
      <cdr:nvCxnSpPr>
        <cdr:cNvPr id="4" name="Straight Connector 3">
          <a:extLst xmlns:a="http://schemas.openxmlformats.org/drawingml/2006/main">
            <a:ext uri="{FF2B5EF4-FFF2-40B4-BE49-F238E27FC236}">
              <a16:creationId xmlns:a16="http://schemas.microsoft.com/office/drawing/2014/main" id="{E4F7DB9C-23CB-40BA-0193-1471FE66CEAF}"/>
            </a:ext>
          </a:extLst>
        </cdr:cNvPr>
        <cdr:cNvCxnSpPr/>
      </cdr:nvCxnSpPr>
      <cdr:spPr>
        <a:xfrm xmlns:a="http://schemas.openxmlformats.org/drawingml/2006/main" flipH="1">
          <a:off x="642470" y="2074284"/>
          <a:ext cx="5602941" cy="29882"/>
        </a:xfrm>
        <a:prstGeom xmlns:a="http://schemas.openxmlformats.org/drawingml/2006/main" prst="line">
          <a:avLst/>
        </a:prstGeom>
        <a:ln xmlns:a="http://schemas.openxmlformats.org/drawingml/2006/main">
          <a:solidFill>
            <a:schemeClr val="bg1">
              <a:lumMod val="50000"/>
            </a:schemeClr>
          </a:solidFill>
          <a:prstDash val="dash"/>
        </a:ln>
      </cdr:spPr>
      <cdr:style>
        <a:lnRef xmlns:a="http://schemas.openxmlformats.org/drawingml/2006/main" idx="2">
          <a:schemeClr val="dk1"/>
        </a:lnRef>
        <a:fillRef xmlns:a="http://schemas.openxmlformats.org/drawingml/2006/main" idx="0">
          <a:schemeClr val="dk1"/>
        </a:fillRef>
        <a:effectRef xmlns:a="http://schemas.openxmlformats.org/drawingml/2006/main" idx="1">
          <a:schemeClr val="dk1"/>
        </a:effectRef>
        <a:fontRef xmlns:a="http://schemas.openxmlformats.org/drawingml/2006/main" idx="minor">
          <a:schemeClr val="tx1"/>
        </a:fontRef>
      </cdr:style>
    </cdr:cxnSp>
  </cdr:relSizeAnchor>
  <cdr:relSizeAnchor xmlns:cdr="http://schemas.openxmlformats.org/drawingml/2006/chartDrawing">
    <cdr:from>
      <cdr:x>0.52602</cdr:x>
      <cdr:y>0.10706</cdr:y>
    </cdr:from>
    <cdr:to>
      <cdr:x>0.96207</cdr:x>
      <cdr:y>0.48369</cdr:y>
    </cdr:to>
    <cdr:sp macro="" textlink="">
      <cdr:nvSpPr>
        <cdr:cNvPr id="8" name="Rectangle 7">
          <a:extLst xmlns:a="http://schemas.openxmlformats.org/drawingml/2006/main">
            <a:ext uri="{FF2B5EF4-FFF2-40B4-BE49-F238E27FC236}">
              <a16:creationId xmlns:a16="http://schemas.microsoft.com/office/drawing/2014/main" id="{E671FEA5-B372-0921-50BE-E88745833250}"/>
            </a:ext>
          </a:extLst>
        </cdr:cNvPr>
        <cdr:cNvSpPr/>
      </cdr:nvSpPr>
      <cdr:spPr>
        <a:xfrm xmlns:a="http://schemas.openxmlformats.org/drawingml/2006/main">
          <a:off x="3418821" y="459750"/>
          <a:ext cx="2834061" cy="1617369"/>
        </a:xfrm>
        <a:prstGeom xmlns:a="http://schemas.openxmlformats.org/drawingml/2006/main" prst="rect">
          <a:avLst/>
        </a:prstGeom>
        <a:solidFill xmlns:a="http://schemas.openxmlformats.org/drawingml/2006/main">
          <a:schemeClr val="accent6">
            <a:lumMod val="75000"/>
            <a:alpha val="28000"/>
          </a:schemeClr>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kern="1200"/>
        </a:p>
      </cdr:txBody>
    </cdr:sp>
  </cdr:relSizeAnchor>
  <cdr:relSizeAnchor xmlns:cdr="http://schemas.openxmlformats.org/drawingml/2006/chartDrawing">
    <cdr:from>
      <cdr:x>0.09885</cdr:x>
      <cdr:y>0.48611</cdr:y>
    </cdr:from>
    <cdr:to>
      <cdr:x>0.52174</cdr:x>
      <cdr:y>0.86274</cdr:y>
    </cdr:to>
    <cdr:sp macro="" textlink="">
      <cdr:nvSpPr>
        <cdr:cNvPr id="9" name="Rectangle 8">
          <a:extLst xmlns:a="http://schemas.openxmlformats.org/drawingml/2006/main">
            <a:ext uri="{FF2B5EF4-FFF2-40B4-BE49-F238E27FC236}">
              <a16:creationId xmlns:a16="http://schemas.microsoft.com/office/drawing/2014/main" id="{A7FB0D22-39DE-D8B6-9D51-F6B1ADB17630}"/>
            </a:ext>
          </a:extLst>
        </cdr:cNvPr>
        <cdr:cNvSpPr/>
      </cdr:nvSpPr>
      <cdr:spPr>
        <a:xfrm xmlns:a="http://schemas.openxmlformats.org/drawingml/2006/main">
          <a:off x="642469" y="2087511"/>
          <a:ext cx="2748533" cy="1617370"/>
        </a:xfrm>
        <a:prstGeom xmlns:a="http://schemas.openxmlformats.org/drawingml/2006/main" prst="rect">
          <a:avLst/>
        </a:prstGeom>
        <a:solidFill xmlns:a="http://schemas.openxmlformats.org/drawingml/2006/main">
          <a:srgbClr val="FF0000">
            <a:alpha val="28000"/>
          </a:srgbClr>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kern="1200"/>
        </a:p>
      </cdr:txBody>
    </cdr:sp>
  </cdr:relSizeAnchor>
  <cdr:relSizeAnchor xmlns:cdr="http://schemas.openxmlformats.org/drawingml/2006/chartDrawing">
    <cdr:from>
      <cdr:x>0.52485</cdr:x>
      <cdr:y>0.48222</cdr:y>
    </cdr:from>
    <cdr:to>
      <cdr:x>0.95862</cdr:x>
      <cdr:y>0.85885</cdr:y>
    </cdr:to>
    <cdr:sp macro="" textlink="">
      <cdr:nvSpPr>
        <cdr:cNvPr id="11" name="Rectangle 10">
          <a:extLst xmlns:a="http://schemas.openxmlformats.org/drawingml/2006/main">
            <a:ext uri="{FF2B5EF4-FFF2-40B4-BE49-F238E27FC236}">
              <a16:creationId xmlns:a16="http://schemas.microsoft.com/office/drawing/2014/main" id="{80D63FBA-BC99-7857-ED87-0419FF9C3FA6}"/>
            </a:ext>
          </a:extLst>
        </cdr:cNvPr>
        <cdr:cNvSpPr/>
      </cdr:nvSpPr>
      <cdr:spPr>
        <a:xfrm xmlns:a="http://schemas.openxmlformats.org/drawingml/2006/main">
          <a:off x="3411216" y="2070807"/>
          <a:ext cx="2819254" cy="1617369"/>
        </a:xfrm>
        <a:prstGeom xmlns:a="http://schemas.openxmlformats.org/drawingml/2006/main" prst="rect">
          <a:avLst/>
        </a:prstGeom>
        <a:solidFill xmlns:a="http://schemas.openxmlformats.org/drawingml/2006/main">
          <a:srgbClr val="FFFF00">
            <a:alpha val="28000"/>
          </a:srgbClr>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kern="1200"/>
        </a:p>
      </cdr:txBody>
    </cdr:sp>
  </cdr:relSizeAnchor>
  <cdr:relSizeAnchor xmlns:cdr="http://schemas.openxmlformats.org/drawingml/2006/chartDrawing">
    <cdr:from>
      <cdr:x>0.10059</cdr:x>
      <cdr:y>0.70247</cdr:y>
    </cdr:from>
    <cdr:to>
      <cdr:x>0.31379</cdr:x>
      <cdr:y>0.85779</cdr:y>
    </cdr:to>
    <cdr:sp macro="" textlink="">
      <cdr:nvSpPr>
        <cdr:cNvPr id="12" name="TextBox 3">
          <a:extLst xmlns:a="http://schemas.openxmlformats.org/drawingml/2006/main">
            <a:ext uri="{FF2B5EF4-FFF2-40B4-BE49-F238E27FC236}">
              <a16:creationId xmlns:a16="http://schemas.microsoft.com/office/drawing/2014/main" id="{0F4BC884-0A1D-14DF-B14B-0965BB9545CC}"/>
            </a:ext>
          </a:extLst>
        </cdr:cNvPr>
        <cdr:cNvSpPr txBox="1"/>
      </cdr:nvSpPr>
      <cdr:spPr>
        <a:xfrm xmlns:a="http://schemas.openxmlformats.org/drawingml/2006/main">
          <a:off x="653788" y="3016625"/>
          <a:ext cx="1385682" cy="666994"/>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b"/>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r>
            <a:rPr lang="en-US" sz="1600" b="1">
              <a:solidFill>
                <a:srgbClr val="870707"/>
              </a:solidFill>
            </a:rPr>
            <a:t>Low</a:t>
          </a:r>
          <a:r>
            <a:rPr lang="en-US" sz="1600" b="1" baseline="0">
              <a:solidFill>
                <a:srgbClr val="870707"/>
              </a:solidFill>
            </a:rPr>
            <a:t> Census</a:t>
          </a:r>
        </a:p>
        <a:p xmlns:a="http://schemas.openxmlformats.org/drawingml/2006/main">
          <a:pPr algn="l"/>
          <a:r>
            <a:rPr lang="en-US" sz="1600" b="1" baseline="0">
              <a:solidFill>
                <a:srgbClr val="870707"/>
              </a:solidFill>
            </a:rPr>
            <a:t>High ATA</a:t>
          </a:r>
          <a:endParaRPr lang="en-US" sz="1600" b="1">
            <a:solidFill>
              <a:srgbClr val="870707"/>
            </a:solidFill>
          </a:endParaRPr>
        </a:p>
      </cdr:txBody>
    </cdr:sp>
  </cdr:relSizeAnchor>
  <cdr:relSizeAnchor xmlns:cdr="http://schemas.openxmlformats.org/drawingml/2006/chartDrawing">
    <cdr:from>
      <cdr:x>0.10167</cdr:x>
      <cdr:y>0.10654</cdr:y>
    </cdr:from>
    <cdr:to>
      <cdr:x>0.31839</cdr:x>
      <cdr:y>0.27545</cdr:y>
    </cdr:to>
    <cdr:sp macro="" textlink="">
      <cdr:nvSpPr>
        <cdr:cNvPr id="13" name="TextBox 3">
          <a:extLst xmlns:a="http://schemas.openxmlformats.org/drawingml/2006/main">
            <a:ext uri="{FF2B5EF4-FFF2-40B4-BE49-F238E27FC236}">
              <a16:creationId xmlns:a16="http://schemas.microsoft.com/office/drawing/2014/main" id="{0F4BC884-0A1D-14DF-B14B-0965BB9545CC}"/>
            </a:ext>
          </a:extLst>
        </cdr:cNvPr>
        <cdr:cNvSpPr txBox="1"/>
      </cdr:nvSpPr>
      <cdr:spPr>
        <a:xfrm xmlns:a="http://schemas.openxmlformats.org/drawingml/2006/main">
          <a:off x="660789" y="457520"/>
          <a:ext cx="1408564" cy="72535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r>
            <a:rPr lang="en-US" sz="1600" b="1">
              <a:solidFill>
                <a:srgbClr val="9C7700"/>
              </a:solidFill>
            </a:rPr>
            <a:t>Low</a:t>
          </a:r>
          <a:r>
            <a:rPr lang="en-US" sz="1600" b="1" baseline="0">
              <a:solidFill>
                <a:srgbClr val="9C7700"/>
              </a:solidFill>
            </a:rPr>
            <a:t> Census</a:t>
          </a:r>
        </a:p>
        <a:p xmlns:a="http://schemas.openxmlformats.org/drawingml/2006/main">
          <a:pPr algn="l"/>
          <a:r>
            <a:rPr lang="en-US" sz="1600" b="1" baseline="0">
              <a:solidFill>
                <a:srgbClr val="9C7700"/>
              </a:solidFill>
            </a:rPr>
            <a:t>Low ATA</a:t>
          </a:r>
          <a:endParaRPr lang="en-US" sz="1600" b="1">
            <a:solidFill>
              <a:srgbClr val="9C7700"/>
            </a:solidFill>
          </a:endParaRPr>
        </a:p>
      </cdr:txBody>
    </cdr:sp>
  </cdr:relSizeAnchor>
  <cdr:relSizeAnchor xmlns:cdr="http://schemas.openxmlformats.org/drawingml/2006/chartDrawing">
    <cdr:from>
      <cdr:x>0.74023</cdr:x>
      <cdr:y>0.70856</cdr:y>
    </cdr:from>
    <cdr:to>
      <cdr:x>0.96253</cdr:x>
      <cdr:y>0.87746</cdr:y>
    </cdr:to>
    <cdr:sp macro="" textlink="">
      <cdr:nvSpPr>
        <cdr:cNvPr id="14" name="TextBox 3">
          <a:extLst xmlns:a="http://schemas.openxmlformats.org/drawingml/2006/main">
            <a:ext uri="{FF2B5EF4-FFF2-40B4-BE49-F238E27FC236}">
              <a16:creationId xmlns:a16="http://schemas.microsoft.com/office/drawing/2014/main" id="{0F4BC884-0A1D-14DF-B14B-0965BB9545CC}"/>
            </a:ext>
          </a:extLst>
        </cdr:cNvPr>
        <cdr:cNvSpPr txBox="1"/>
      </cdr:nvSpPr>
      <cdr:spPr>
        <a:xfrm xmlns:a="http://schemas.openxmlformats.org/drawingml/2006/main">
          <a:off x="4811059" y="3042762"/>
          <a:ext cx="1444800" cy="725311"/>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b"/>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r"/>
          <a:r>
            <a:rPr lang="en-US" sz="1600" b="1">
              <a:solidFill>
                <a:srgbClr val="9C7700"/>
              </a:solidFill>
            </a:rPr>
            <a:t>High</a:t>
          </a:r>
          <a:r>
            <a:rPr lang="en-US" sz="1600" b="1" baseline="0">
              <a:solidFill>
                <a:srgbClr val="9C7700"/>
              </a:solidFill>
            </a:rPr>
            <a:t> Census</a:t>
          </a:r>
        </a:p>
        <a:p xmlns:a="http://schemas.openxmlformats.org/drawingml/2006/main">
          <a:pPr algn="r"/>
          <a:r>
            <a:rPr lang="en-US" sz="1600" b="1" baseline="0">
              <a:solidFill>
                <a:srgbClr val="9C7700"/>
              </a:solidFill>
            </a:rPr>
            <a:t>High ATA</a:t>
          </a:r>
          <a:endParaRPr lang="en-US" sz="1600" b="1">
            <a:solidFill>
              <a:srgbClr val="9C7700"/>
            </a:solidFill>
          </a:endParaRPr>
        </a:p>
      </cdr:txBody>
    </cdr:sp>
  </cdr:relSizeAnchor>
  <cdr:relSizeAnchor xmlns:cdr="http://schemas.openxmlformats.org/drawingml/2006/chartDrawing">
    <cdr:from>
      <cdr:x>0.75287</cdr:x>
      <cdr:y>0.10923</cdr:y>
    </cdr:from>
    <cdr:to>
      <cdr:x>0.95787</cdr:x>
      <cdr:y>0.26246</cdr:y>
    </cdr:to>
    <cdr:sp macro="" textlink="">
      <cdr:nvSpPr>
        <cdr:cNvPr id="47" name="TextBox 3">
          <a:extLst xmlns:a="http://schemas.openxmlformats.org/drawingml/2006/main">
            <a:ext uri="{FF2B5EF4-FFF2-40B4-BE49-F238E27FC236}">
              <a16:creationId xmlns:a16="http://schemas.microsoft.com/office/drawing/2014/main" id="{3F75390F-2B1A-84C4-C9CA-58C046E9217D}"/>
            </a:ext>
          </a:extLst>
        </cdr:cNvPr>
        <cdr:cNvSpPr txBox="1"/>
      </cdr:nvSpPr>
      <cdr:spPr>
        <a:xfrm xmlns:a="http://schemas.openxmlformats.org/drawingml/2006/main">
          <a:off x="4893235" y="469072"/>
          <a:ext cx="1332340" cy="658018"/>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r"/>
          <a:r>
            <a:rPr lang="en-US" sz="1600" b="1" baseline="0">
              <a:solidFill>
                <a:schemeClr val="accent3">
                  <a:lumMod val="75000"/>
                </a:schemeClr>
              </a:solidFill>
            </a:rPr>
            <a:t>High Census</a:t>
          </a:r>
        </a:p>
        <a:p xmlns:a="http://schemas.openxmlformats.org/drawingml/2006/main">
          <a:pPr algn="r"/>
          <a:r>
            <a:rPr lang="en-US" sz="1600" b="1" baseline="0">
              <a:solidFill>
                <a:schemeClr val="accent3">
                  <a:lumMod val="75000"/>
                </a:schemeClr>
              </a:solidFill>
            </a:rPr>
            <a:t>Low ATA</a:t>
          </a:r>
          <a:endParaRPr lang="en-US" sz="1600" b="1">
            <a:solidFill>
              <a:schemeClr val="accent3">
                <a:lumMod val="75000"/>
              </a:schemeClr>
            </a:solidFill>
          </a:endParaRPr>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0</xdr:col>
      <xdr:colOff>50800</xdr:colOff>
      <xdr:row>7</xdr:row>
      <xdr:rowOff>106680</xdr:rowOff>
    </xdr:from>
    <xdr:to>
      <xdr:col>1</xdr:col>
      <xdr:colOff>872490</xdr:colOff>
      <xdr:row>23</xdr:row>
      <xdr:rowOff>148590</xdr:rowOff>
    </xdr:to>
    <mc:AlternateContent xmlns:mc="http://schemas.openxmlformats.org/markup-compatibility/2006" xmlns:a14="http://schemas.microsoft.com/office/drawing/2010/main">
      <mc:Choice Requires="a14">
        <xdr:graphicFrame macro="">
          <xdr:nvGraphicFramePr>
            <xdr:cNvPr id="2" name="FacilityNames.Abv">
              <a:extLst>
                <a:ext uri="{FF2B5EF4-FFF2-40B4-BE49-F238E27FC236}">
                  <a16:creationId xmlns:a16="http://schemas.microsoft.com/office/drawing/2014/main" id="{37EAA495-4519-4A55-776C-C695576F8542}"/>
                </a:ext>
              </a:extLst>
            </xdr:cNvPr>
            <xdr:cNvGraphicFramePr/>
          </xdr:nvGraphicFramePr>
          <xdr:xfrm>
            <a:off x="0" y="0"/>
            <a:ext cx="0" cy="0"/>
          </xdr:xfrm>
          <a:graphic>
            <a:graphicData uri="http://schemas.microsoft.com/office/drawing/2010/slicer">
              <sle:slicer xmlns:sle="http://schemas.microsoft.com/office/drawing/2010/slicer" name="FacilityNames.Abv"/>
            </a:graphicData>
          </a:graphic>
        </xdr:graphicFrame>
      </mc:Choice>
      <mc:Fallback xmlns="">
        <xdr:sp macro="" textlink="">
          <xdr:nvSpPr>
            <xdr:cNvPr id="0" name=""/>
            <xdr:cNvSpPr>
              <a:spLocks noTextEdit="1"/>
            </xdr:cNvSpPr>
          </xdr:nvSpPr>
          <xdr:spPr>
            <a:xfrm>
              <a:off x="50800" y="1386840"/>
              <a:ext cx="1696720" cy="29679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1406524</xdr:colOff>
      <xdr:row>7</xdr:row>
      <xdr:rowOff>163194</xdr:rowOff>
    </xdr:from>
    <xdr:to>
      <xdr:col>12</xdr:col>
      <xdr:colOff>111759</xdr:colOff>
      <xdr:row>31</xdr:row>
      <xdr:rowOff>40639</xdr:rowOff>
    </xdr:to>
    <xdr:graphicFrame macro="">
      <xdr:nvGraphicFramePr>
        <xdr:cNvPr id="3" name="Chart 2">
          <a:extLst>
            <a:ext uri="{FF2B5EF4-FFF2-40B4-BE49-F238E27FC236}">
              <a16:creationId xmlns:a16="http://schemas.microsoft.com/office/drawing/2014/main" id="{9C456B43-CF33-388C-635E-E7B285A207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utch" refreshedDate="45768.614428356479" createdVersion="8" refreshedVersion="8" minRefreshableVersion="3" recordCount="26" xr:uid="{073E57D3-38D3-4DA0-8D77-305380794DAA}">
  <cacheSource type="worksheet">
    <worksheetSource name="MonthlyUUD"/>
  </cacheSource>
  <cacheFields count="9">
    <cacheField name="FacilityNames.Abv" numFmtId="0">
      <sharedItems count="18">
        <s v="SRTC"/>
        <s v="HP"/>
        <s v="ERC"/>
        <s v="CBH"/>
        <s v="BHB"/>
        <s v="NWC"/>
        <s v="CSR"/>
        <s v="EH"/>
        <s v="SCR"/>
        <s v="JPBG" u="1"/>
        <s v="JPATR" u="1"/>
        <s v="JPEC" u="1"/>
        <s v="JPKNX" u="1"/>
        <s v="JPKWC" u="1"/>
        <s v="Dhope" u="1"/>
        <s v="OH" u="1"/>
        <s v="MASS" u="1"/>
        <s v="TX" u="1"/>
      </sharedItems>
    </cacheField>
    <cacheField name="MonthYear" numFmtId="14">
      <sharedItems containsSemiMixedTypes="0" containsNonDate="0" containsDate="1" containsString="0" minDate="2025-01-31T00:00:00" maxDate="2025-04-01T00:00:00" count="3">
        <d v="2025-01-31T00:00:00"/>
        <d v="2025-02-28T00:00:00"/>
        <d v="2025-03-31T00:00:00"/>
      </sharedItems>
      <fieldGroup par="8"/>
    </cacheField>
    <cacheField name="MonthSortIndex" numFmtId="0">
      <sharedItems containsSemiMixedTypes="0" containsString="0" containsNumber="1" containsInteger="1" minValue="202501" maxValue="202503"/>
    </cacheField>
    <cacheField name="Total Discharges" numFmtId="0">
      <sharedItems containsSemiMixedTypes="0" containsString="0" containsNumber="1" containsInteger="1" minValue="3" maxValue="123"/>
    </cacheField>
    <cacheField name="ATA Count" numFmtId="0">
      <sharedItems containsSemiMixedTypes="0" containsString="0" containsNumber="1" containsInteger="1" minValue="1" maxValue="28"/>
    </cacheField>
    <cacheField name="Total Unused Days" numFmtId="0">
      <sharedItems containsSemiMixedTypes="0" containsString="0" containsNumber="1" containsInteger="1" minValue="19" maxValue="404"/>
    </cacheField>
    <cacheField name="ATA Unused Days" numFmtId="0">
      <sharedItems containsSemiMixedTypes="0" containsString="0" containsNumber="1" containsInteger="1" minValue="2" maxValue="183"/>
    </cacheField>
    <cacheField name="Days (MonthYear)" numFmtId="0" databaseField="0">
      <fieldGroup base="1">
        <rangePr groupBy="days" startDate="2025-01-31T00:00:00" endDate="2025-04-01T00:00:00"/>
        <groupItems count="368">
          <s v="&lt;1/31/202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4/1/2025"/>
        </groupItems>
      </fieldGroup>
    </cacheField>
    <cacheField name="Months (MonthYear)" numFmtId="0" databaseField="0">
      <fieldGroup base="1">
        <rangePr groupBy="months" startDate="2025-01-31T00:00:00" endDate="2025-04-01T00:00:00"/>
        <groupItems count="14">
          <s v="&lt;1/31/2025"/>
          <s v="Jan"/>
          <s v="Feb"/>
          <s v="Mar"/>
          <s v="Apr"/>
          <s v="May"/>
          <s v="Jun"/>
          <s v="Jul"/>
          <s v="Aug"/>
          <s v="Sep"/>
          <s v="Oct"/>
          <s v="Nov"/>
          <s v="Dec"/>
          <s v="&gt;4/1/2025"/>
        </groupItems>
      </fieldGroup>
    </cacheField>
  </cacheFields>
  <extLst>
    <ext xmlns:x14="http://schemas.microsoft.com/office/spreadsheetml/2009/9/main" uri="{725AE2AE-9491-48be-B2B4-4EB974FC3084}">
      <x14:pivotCacheDefinition pivotCacheId="19452187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
  <r>
    <x v="0"/>
    <x v="0"/>
    <n v="202501"/>
    <n v="123"/>
    <n v="9"/>
    <n v="168"/>
    <n v="39"/>
  </r>
  <r>
    <x v="1"/>
    <x v="0"/>
    <n v="202501"/>
    <n v="108"/>
    <n v="25"/>
    <n v="362"/>
    <n v="146"/>
  </r>
  <r>
    <x v="2"/>
    <x v="0"/>
    <n v="202501"/>
    <n v="120"/>
    <n v="25"/>
    <n v="361"/>
    <n v="158"/>
  </r>
  <r>
    <x v="3"/>
    <x v="0"/>
    <n v="202501"/>
    <n v="53"/>
    <n v="8"/>
    <n v="117"/>
    <n v="37"/>
  </r>
  <r>
    <x v="4"/>
    <x v="0"/>
    <n v="202501"/>
    <n v="91"/>
    <n v="20"/>
    <n v="192"/>
    <n v="119"/>
  </r>
  <r>
    <x v="5"/>
    <x v="0"/>
    <n v="202501"/>
    <n v="52"/>
    <n v="15"/>
    <n v="95"/>
    <n v="58"/>
  </r>
  <r>
    <x v="6"/>
    <x v="0"/>
    <n v="202501"/>
    <n v="19"/>
    <n v="1"/>
    <n v="39"/>
    <n v="2"/>
  </r>
  <r>
    <x v="7"/>
    <x v="0"/>
    <n v="202501"/>
    <n v="6"/>
    <n v="1"/>
    <n v="22"/>
    <n v="10"/>
  </r>
  <r>
    <x v="8"/>
    <x v="0"/>
    <n v="202501"/>
    <n v="20"/>
    <n v="3"/>
    <n v="68"/>
    <n v="6"/>
  </r>
  <r>
    <x v="0"/>
    <x v="1"/>
    <n v="202502"/>
    <n v="95"/>
    <n v="10"/>
    <n v="187"/>
    <n v="43"/>
  </r>
  <r>
    <x v="1"/>
    <x v="1"/>
    <n v="202502"/>
    <n v="115"/>
    <n v="22"/>
    <n v="404"/>
    <n v="183"/>
  </r>
  <r>
    <x v="2"/>
    <x v="1"/>
    <n v="202502"/>
    <n v="109"/>
    <n v="25"/>
    <n v="297"/>
    <n v="127"/>
  </r>
  <r>
    <x v="4"/>
    <x v="1"/>
    <n v="202502"/>
    <n v="84"/>
    <n v="14"/>
    <n v="218"/>
    <n v="46"/>
  </r>
  <r>
    <x v="8"/>
    <x v="1"/>
    <n v="202502"/>
    <n v="22"/>
    <n v="4"/>
    <n v="47"/>
    <n v="15"/>
  </r>
  <r>
    <x v="3"/>
    <x v="1"/>
    <n v="202502"/>
    <n v="51"/>
    <n v="12"/>
    <n v="118"/>
    <n v="38"/>
  </r>
  <r>
    <x v="5"/>
    <x v="1"/>
    <n v="202502"/>
    <n v="54"/>
    <n v="14"/>
    <n v="192"/>
    <n v="80"/>
  </r>
  <r>
    <x v="6"/>
    <x v="1"/>
    <n v="202502"/>
    <n v="25"/>
    <n v="9"/>
    <n v="21"/>
    <n v="8"/>
  </r>
  <r>
    <x v="1"/>
    <x v="2"/>
    <n v="202503"/>
    <n v="104"/>
    <n v="19"/>
    <n v="257"/>
    <n v="138"/>
  </r>
  <r>
    <x v="2"/>
    <x v="2"/>
    <n v="202503"/>
    <n v="93"/>
    <n v="27"/>
    <n v="313"/>
    <n v="168"/>
  </r>
  <r>
    <x v="3"/>
    <x v="2"/>
    <n v="202503"/>
    <n v="50"/>
    <n v="10"/>
    <n v="117"/>
    <n v="70"/>
  </r>
  <r>
    <x v="0"/>
    <x v="2"/>
    <n v="202503"/>
    <n v="112"/>
    <n v="22"/>
    <n v="240"/>
    <n v="89"/>
  </r>
  <r>
    <x v="4"/>
    <x v="2"/>
    <n v="202503"/>
    <n v="107"/>
    <n v="28"/>
    <n v="258"/>
    <n v="80"/>
  </r>
  <r>
    <x v="5"/>
    <x v="2"/>
    <n v="202503"/>
    <n v="52"/>
    <n v="14"/>
    <n v="136"/>
    <n v="64"/>
  </r>
  <r>
    <x v="6"/>
    <x v="2"/>
    <n v="202503"/>
    <n v="26"/>
    <n v="8"/>
    <n v="39"/>
    <n v="25"/>
  </r>
  <r>
    <x v="8"/>
    <x v="2"/>
    <n v="202503"/>
    <n v="57"/>
    <n v="5"/>
    <n v="132"/>
    <n v="27"/>
  </r>
  <r>
    <x v="7"/>
    <x v="2"/>
    <n v="202503"/>
    <n v="3"/>
    <n v="2"/>
    <n v="19"/>
    <n v="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FDB1ED-D98C-4959-ACA9-A93D55AF99C9}" name="PivotTable2" cacheId="1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A3:C7" firstHeaderRow="0" firstDataRow="1" firstDataCol="1"/>
  <pivotFields count="9">
    <pivotField showAll="0">
      <items count="19">
        <item x="4"/>
        <item x="3"/>
        <item x="6"/>
        <item m="1" x="14"/>
        <item x="7"/>
        <item x="2"/>
        <item x="1"/>
        <item m="1" x="10"/>
        <item m="1" x="9"/>
        <item m="1" x="11"/>
        <item m="1" x="12"/>
        <item m="1" x="13"/>
        <item m="1" x="16"/>
        <item x="5"/>
        <item m="1" x="15"/>
        <item x="8"/>
        <item x="0"/>
        <item m="1" x="17"/>
        <item t="default"/>
      </items>
    </pivotField>
    <pivotField axis="axisRow" numFmtId="14" showAll="0">
      <items count="4">
        <item x="0"/>
        <item x="1"/>
        <item x="2"/>
        <item t="default"/>
      </items>
    </pivotField>
    <pivotField showAll="0"/>
    <pivotField showAll="0"/>
    <pivotField showAll="0"/>
    <pivotField dataField="1" showAll="0"/>
    <pivotField dataField="1"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8"/>
    <field x="7"/>
    <field x="1"/>
  </rowFields>
  <rowItems count="4">
    <i>
      <x v="1"/>
    </i>
    <i>
      <x v="2"/>
    </i>
    <i>
      <x v="3"/>
    </i>
    <i t="grand">
      <x/>
    </i>
  </rowItems>
  <colFields count="1">
    <field x="-2"/>
  </colFields>
  <colItems count="2">
    <i>
      <x/>
    </i>
    <i i="1">
      <x v="1"/>
    </i>
  </colItems>
  <dataFields count="2">
    <dataField name="Sum of Total Unused Days" fld="5" baseField="0" baseItem="0"/>
    <dataField name="Sum of ATA Unused Days" fld="6"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 xr16:uid="{41C6D894-8514-46EA-826A-30EB92EFC162}" autoFormatId="16" applyNumberFormats="0" applyBorderFormats="0" applyFontFormats="0" applyPatternFormats="0" applyAlignmentFormats="0" applyWidthHeightFormats="0">
  <queryTableRefresh nextId="11">
    <queryTableFields count="7">
      <queryTableField id="1" name="FacilityNames.Abv" tableColumnId="1"/>
      <queryTableField id="7" name="MonthYear" tableColumnId="7"/>
      <queryTableField id="8" name="MonthSortIndex" tableColumnId="8"/>
      <queryTableField id="3" name="Total Discharges" tableColumnId="3"/>
      <queryTableField id="4" name="ATA Count" tableColumnId="4"/>
      <queryTableField id="5" name="Total Unused Days" tableColumnId="5"/>
      <queryTableField id="6" name="ATA Unused Days"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BE3B0B61-A6EF-4080-B032-1ADD3AE9CB07}" autoFormatId="16" applyNumberFormats="0" applyBorderFormats="0" applyFontFormats="0" applyPatternFormats="0" applyAlignmentFormats="0" applyWidthHeightFormats="0">
  <queryTableRefresh nextId="4">
    <queryTableFields count="3">
      <queryTableField id="1" name="Facility" tableColumnId="1"/>
      <queryTableField id="2" name="Alias" tableColumnId="2"/>
      <queryTableField id="3" name="Abv"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cilityNames.Abv" xr10:uid="{53E3A24F-C757-4B88-B830-BCF04D5AA565}" sourceName="FacilityNames.Abv">
  <pivotTables>
    <pivotTable tabId="13" name="PivotTable2"/>
  </pivotTables>
  <data>
    <tabular pivotCacheId="1945218704" sortOrder="descending" showMissing="0">
      <items count="18">
        <i x="0" s="1"/>
        <i x="8" s="1"/>
        <i x="5" s="1"/>
        <i x="1" s="1"/>
        <i x="2" s="1"/>
        <i x="7" s="1"/>
        <i x="6" s="1"/>
        <i x="3" s="1"/>
        <i x="4" s="1"/>
        <i x="17" s="1" nd="1"/>
        <i x="15" s="1" nd="1"/>
        <i x="16" s="1" nd="1"/>
        <i x="13" s="1" nd="1"/>
        <i x="12" s="1" nd="1"/>
        <i x="11" s="1" nd="1"/>
        <i x="9" s="1" nd="1"/>
        <i x="10" s="1" nd="1"/>
        <i x="1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acilityNames.Abv 1" xr10:uid="{F2D57F84-6906-4A71-82A1-603B3DBEA0D4}" cache="Slicer_FacilityNames.Abv" caption="FacilityNames.Abv" style="SlicerStyleDark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acilityNames.Abv" xr10:uid="{CE2FE5FA-1CB7-4AE5-B6EF-E1B09C8BFE77}" cache="Slicer_FacilityNames.Abv" caption="FacilityNames.Abv" style="SlicerStyleDark1" rowHeight="2476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09A6D1-7DAD-4441-B0AA-BBB6C7A24CC8}" name="UnusedDays" displayName="UnusedDays" ref="A1:O1752" totalsRowShown="0" headerRowDxfId="9">
  <autoFilter ref="A1:O1752" xr:uid="{1D598FFC-F64A-4B60-84E8-3BDEDF8B938F}"/>
  <sortState xmlns:xlrd2="http://schemas.microsoft.com/office/spreadsheetml/2017/richdata2" ref="A2:O1752">
    <sortCondition ref="H1:H1752"/>
  </sortState>
  <tableColumns count="15">
    <tableColumn id="1" xr3:uid="{DD5725C7-715B-4CC3-B82E-7AD0481D3655}" name="patient_name"/>
    <tableColumn id="2" xr3:uid="{CA31C342-162E-4224-82DC-6F49458DA8AF}" name="mri"/>
    <tableColumn id="3" xr3:uid="{498AF686-851E-4DBF-9B6B-659B7141FF94}" name="service_facility"/>
    <tableColumn id="4" xr3:uid="{91C70A23-BC43-4B76-B9E1-A1D2E055CCDD}" name="length_of_stay"/>
    <tableColumn id="5" xr3:uid="{98B21AC4-A6B4-47D7-BED6-B73039178444}" name="discharge_date" dataDxfId="8"/>
    <tableColumn id="6" xr3:uid="{6B0ADF6C-1444-4409-88CB-47D9052951FE}" name="discharge_type"/>
    <tableColumn id="7" xr3:uid="{697A4E44-1614-42DF-A327-D63E4EED453F}" name="primary_counselor"/>
    <tableColumn id="8" xr3:uid="{C542C9AA-F6AE-4231-BE34-AF85EB75C661}" name="insurance_provider"/>
    <tableColumn id="9" xr3:uid="{45211E47-BA02-4777-8C9E-E2932656533B}" name="Detox"/>
    <tableColumn id="10" xr3:uid="{CCCBC048-7753-4F4B-B9D3-5D74E21AC5C8}" name="RES"/>
    <tableColumn id="11" xr3:uid="{64D42116-80CD-4AE8-968E-33051E824D59}" name="PHP"/>
    <tableColumn id="12" xr3:uid="{7443EB9E-03CC-4597-B6BA-750737A515A6}" name="Grand Total"/>
    <tableColumn id="13" xr3:uid="{93CF9736-362F-482F-BD0B-1BA6519637BB}" name="Unused Days">
      <calculatedColumnFormula>L2-D2</calculatedColumnFormula>
    </tableColumn>
    <tableColumn id="14" xr3:uid="{690E588F-CC12-4556-AE52-6FFC91213948}" name="Utilized %" dataDxfId="7" dataCellStyle="Percent">
      <calculatedColumnFormula>IFERROR(D2/L2,0)</calculatedColumnFormula>
    </tableColumn>
    <tableColumn id="15" xr3:uid="{2305C8F8-1973-4198-A3ED-4B0F7BA6497C}" name="Month" dataDxfId="6">
      <calculatedColumnFormula>TEXT(UnusedDays[[#This Row],[discharge_date]],"mmmm")</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6A621F0-DE98-4F1F-B781-C6473C709A56}" name="MonthlyUUD" displayName="MonthlyUUD" ref="A1:G27" tableType="queryTable" totalsRowShown="0">
  <autoFilter ref="A1:G27" xr:uid="{46A621F0-DE98-4F1F-B781-C6473C709A56}"/>
  <sortState xmlns:xlrd2="http://schemas.microsoft.com/office/spreadsheetml/2017/richdata2" ref="A2:G27">
    <sortCondition ref="C1:C27"/>
  </sortState>
  <tableColumns count="7">
    <tableColumn id="1" xr3:uid="{D6F65897-AA2F-4470-A914-ED446478B682}" uniqueName="1" name="FacilityNames.Abv" queryTableFieldId="1" dataDxfId="10"/>
    <tableColumn id="7" xr3:uid="{31A65D8D-BCE5-410A-A78A-18F2D863E414}" uniqueName="7" name="MonthYear" queryTableFieldId="7" dataDxfId="2"/>
    <tableColumn id="8" xr3:uid="{FB4AF5CD-38B9-4ED5-997C-694742FDF6F8}" uniqueName="8" name="MonthSortIndex" queryTableFieldId="8"/>
    <tableColumn id="3" xr3:uid="{A7223C38-B414-4DFC-8E14-E570BDF1E7D7}" uniqueName="3" name="Total Discharges" queryTableFieldId="3"/>
    <tableColumn id="4" xr3:uid="{1AE396BD-C0A7-4DB3-891A-477D01464658}" uniqueName="4" name="ATA Count" queryTableFieldId="4"/>
    <tableColumn id="5" xr3:uid="{9BAAED2D-8803-43AE-B654-3B619122E552}" uniqueName="5" name="Total Unused Days" queryTableFieldId="5"/>
    <tableColumn id="6" xr3:uid="{28C4B774-6551-423A-9E3E-8066B9F4D36E}" uniqueName="6" name="ATA Unused Days" queryTableFieldId="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D415869-0351-4120-9842-9AFA99788B17}" name="FacilityNames" displayName="FacilityNames" ref="A1:C10" tableType="queryTable" totalsRowShown="0">
  <autoFilter ref="A1:C10" xr:uid="{3D415869-0351-4120-9842-9AFA99788B17}"/>
  <tableColumns count="3">
    <tableColumn id="1" xr3:uid="{9A1EE469-6AEE-49AC-A010-241D84D687CA}" uniqueName="1" name="Facility" queryTableFieldId="1" dataDxfId="5"/>
    <tableColumn id="2" xr3:uid="{A2D2F29C-6E52-453B-83D9-59237B18A458}" uniqueName="2" name="Alias" queryTableFieldId="2" dataDxfId="4"/>
    <tableColumn id="3" xr3:uid="{DAC353CC-8765-43F3-A344-B9134A6809CE}" uniqueName="3" name="Abv" queryTableFieldId="3" dataDxf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D3693-E3FB-41EF-8A5A-F846C858C133}">
  <dimension ref="A1:Y61"/>
  <sheetViews>
    <sheetView showGridLines="0" tabSelected="1" zoomScale="90" zoomScaleNormal="90" workbookViewId="0">
      <selection activeCell="W8" sqref="W8"/>
    </sheetView>
  </sheetViews>
  <sheetFormatPr defaultColWidth="0" defaultRowHeight="14.4" zeroHeight="1" x14ac:dyDescent="0.3"/>
  <cols>
    <col min="1" max="24" width="8.88671875" customWidth="1"/>
    <col min="25" max="25" width="4.44140625" hidden="1" customWidth="1"/>
    <col min="26" max="16384" width="8.88671875" hidden="1"/>
  </cols>
  <sheetData>
    <row r="1" spans="1:24" ht="14.4" customHeight="1" x14ac:dyDescent="0.45">
      <c r="A1" s="29"/>
      <c r="B1" s="29"/>
      <c r="C1" s="29"/>
      <c r="D1" s="29"/>
      <c r="E1" s="29"/>
      <c r="F1" s="29"/>
      <c r="G1" s="20"/>
      <c r="H1" s="20"/>
      <c r="I1" s="20"/>
      <c r="J1" s="20"/>
      <c r="K1" s="9"/>
      <c r="L1" s="9"/>
      <c r="M1" s="9"/>
      <c r="N1" s="9"/>
      <c r="O1" s="9"/>
      <c r="P1" s="9"/>
      <c r="Q1" s="9"/>
      <c r="R1" s="9"/>
      <c r="S1" s="9"/>
      <c r="T1" s="9"/>
      <c r="U1" s="9"/>
      <c r="V1" s="9"/>
      <c r="W1" s="9"/>
      <c r="X1" s="9"/>
    </row>
    <row r="2" spans="1:24" ht="14.4" customHeight="1" x14ac:dyDescent="0.45">
      <c r="A2" s="29"/>
      <c r="B2" s="29"/>
      <c r="C2" s="29"/>
      <c r="D2" s="29"/>
      <c r="E2" s="29"/>
      <c r="F2" s="29"/>
      <c r="G2" s="20"/>
      <c r="H2" s="20"/>
      <c r="I2" s="20"/>
      <c r="J2" s="20"/>
      <c r="K2" s="9"/>
      <c r="L2" s="9"/>
      <c r="M2" s="9"/>
      <c r="N2" s="9"/>
      <c r="O2" s="9"/>
      <c r="P2" s="9"/>
      <c r="Q2" s="9"/>
      <c r="R2" s="9"/>
      <c r="S2" s="9"/>
      <c r="T2" s="9"/>
      <c r="U2" s="9"/>
      <c r="V2" s="9"/>
      <c r="W2" s="9"/>
      <c r="X2" s="9"/>
    </row>
    <row r="3" spans="1:24" ht="14.4" customHeight="1" x14ac:dyDescent="0.3">
      <c r="A3" s="9"/>
      <c r="B3" s="27"/>
      <c r="C3" s="27"/>
      <c r="D3" s="27"/>
      <c r="E3" s="28"/>
      <c r="F3" s="9"/>
      <c r="G3" s="9"/>
      <c r="H3" s="9"/>
      <c r="I3" s="9"/>
      <c r="J3" s="9"/>
      <c r="K3" s="9"/>
      <c r="L3" s="9"/>
      <c r="M3" s="9"/>
      <c r="N3" s="9"/>
      <c r="O3" s="9"/>
      <c r="P3" s="9"/>
      <c r="Q3" s="9"/>
      <c r="R3" s="9"/>
      <c r="S3" s="9"/>
      <c r="T3" s="9"/>
      <c r="U3" s="9"/>
      <c r="V3" s="9"/>
      <c r="W3" s="9"/>
      <c r="X3" s="9"/>
    </row>
    <row r="4" spans="1:24" ht="14.4" customHeight="1" x14ac:dyDescent="0.3">
      <c r="A4" s="9"/>
      <c r="B4" s="27"/>
      <c r="C4" s="27"/>
      <c r="D4" s="27"/>
      <c r="E4" s="28"/>
      <c r="F4" s="9"/>
      <c r="G4" s="9"/>
      <c r="H4" s="9"/>
      <c r="I4" s="9"/>
      <c r="J4" s="9"/>
      <c r="K4" s="9"/>
      <c r="L4" s="9"/>
      <c r="M4" s="9"/>
      <c r="N4" s="9"/>
      <c r="O4" s="9"/>
      <c r="P4" s="9"/>
      <c r="Q4" s="9"/>
      <c r="R4" s="9"/>
      <c r="S4" s="9"/>
      <c r="T4" s="9"/>
      <c r="U4" s="9"/>
      <c r="V4" s="9"/>
      <c r="W4" s="9"/>
      <c r="X4" s="9"/>
    </row>
    <row r="5" spans="1:24" x14ac:dyDescent="0.3"/>
    <row r="6" spans="1:24" ht="18" customHeight="1" x14ac:dyDescent="0.35">
      <c r="A6" s="30" t="s">
        <v>41</v>
      </c>
      <c r="B6" s="30"/>
    </row>
    <row r="7" spans="1:24" x14ac:dyDescent="0.3"/>
    <row r="8" spans="1:24" x14ac:dyDescent="0.3"/>
    <row r="9" spans="1:24" x14ac:dyDescent="0.3"/>
    <row r="10" spans="1:24" x14ac:dyDescent="0.3"/>
    <row r="11" spans="1:24" x14ac:dyDescent="0.3"/>
    <row r="12" spans="1:24" x14ac:dyDescent="0.3"/>
    <row r="13" spans="1:24" x14ac:dyDescent="0.3"/>
    <row r="14" spans="1:24" x14ac:dyDescent="0.3"/>
    <row r="15" spans="1:24" x14ac:dyDescent="0.3"/>
    <row r="16" spans="1:24" x14ac:dyDescent="0.3"/>
    <row r="17" x14ac:dyDescent="0.3"/>
    <row r="18" x14ac:dyDescent="0.3"/>
    <row r="19" x14ac:dyDescent="0.3"/>
    <row r="20" x14ac:dyDescent="0.3"/>
    <row r="21" x14ac:dyDescent="0.3"/>
    <row r="22" x14ac:dyDescent="0.3"/>
    <row r="23" x14ac:dyDescent="0.3"/>
    <row r="24" x14ac:dyDescent="0.3"/>
    <row r="25" x14ac:dyDescent="0.3"/>
    <row r="26" x14ac:dyDescent="0.3"/>
    <row r="27" x14ac:dyDescent="0.3"/>
    <row r="28" x14ac:dyDescent="0.3"/>
    <row r="29" x14ac:dyDescent="0.3"/>
    <row r="30" x14ac:dyDescent="0.3"/>
    <row r="31" x14ac:dyDescent="0.3"/>
    <row r="32" x14ac:dyDescent="0.3"/>
    <row r="33" x14ac:dyDescent="0.3"/>
    <row r="34" x14ac:dyDescent="0.3"/>
    <row r="35" x14ac:dyDescent="0.3"/>
    <row r="36" x14ac:dyDescent="0.3"/>
    <row r="37" x14ac:dyDescent="0.3"/>
    <row r="38" x14ac:dyDescent="0.3"/>
    <row r="39" x14ac:dyDescent="0.3"/>
    <row r="40" x14ac:dyDescent="0.3"/>
    <row r="41" x14ac:dyDescent="0.3"/>
    <row r="42" x14ac:dyDescent="0.3"/>
    <row r="43" x14ac:dyDescent="0.3"/>
    <row r="44" x14ac:dyDescent="0.3"/>
    <row r="45" x14ac:dyDescent="0.3"/>
    <row r="46" x14ac:dyDescent="0.3"/>
    <row r="47" x14ac:dyDescent="0.3"/>
    <row r="48" x14ac:dyDescent="0.3"/>
    <row r="49" x14ac:dyDescent="0.3"/>
    <row r="50" x14ac:dyDescent="0.3"/>
    <row r="51" x14ac:dyDescent="0.3"/>
    <row r="52" x14ac:dyDescent="0.3"/>
    <row r="53" x14ac:dyDescent="0.3"/>
    <row r="54" x14ac:dyDescent="0.3"/>
    <row r="55" x14ac:dyDescent="0.3"/>
    <row r="56" x14ac:dyDescent="0.3"/>
    <row r="57" x14ac:dyDescent="0.3"/>
    <row r="58" x14ac:dyDescent="0.3"/>
    <row r="59" x14ac:dyDescent="0.3"/>
    <row r="60" x14ac:dyDescent="0.3"/>
    <row r="61" x14ac:dyDescent="0.3"/>
  </sheetData>
  <mergeCells count="4">
    <mergeCell ref="B3:D4"/>
    <mergeCell ref="E3:E4"/>
    <mergeCell ref="A1:F2"/>
    <mergeCell ref="A6:B6"/>
  </mergeCells>
  <pageMargins left="0.7" right="0.7" top="0.75" bottom="0.75" header="0.3" footer="0.3"/>
  <pageSetup orientation="portrait" horizontalDpi="360" verticalDpi="36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E846DF1F-4559-47E3-90C1-AA3AD904DC4C}">
          <x14:formula1>
            <xm:f>'Data Prep'!$E$3:$E$14</xm:f>
          </x14:formula1>
          <xm:sqref>A6</xm:sqref>
        </x14:dataValidation>
      </x14:dataValidation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98FFC-F64A-4B60-84E8-3BDEDF8B938F}">
  <dimension ref="A1:O1752"/>
  <sheetViews>
    <sheetView workbookViewId="0">
      <pane ySplit="1" topLeftCell="A1702" activePane="bottomLeft" state="frozen"/>
      <selection pane="bottomLeft" activeCell="H1726" sqref="H1726"/>
    </sheetView>
  </sheetViews>
  <sheetFormatPr defaultRowHeight="14.4" x14ac:dyDescent="0.3"/>
  <cols>
    <col min="1" max="1" width="14.6640625" customWidth="1"/>
    <col min="3" max="3" width="24" customWidth="1"/>
    <col min="4" max="4" width="15.109375" customWidth="1"/>
    <col min="5" max="5" width="15.88671875" customWidth="1"/>
    <col min="6" max="6" width="31" bestFit="1" customWidth="1"/>
    <col min="7" max="7" width="18.6640625" customWidth="1"/>
    <col min="8" max="8" width="26.88671875" customWidth="1"/>
    <col min="12" max="12" width="12.5546875" customWidth="1"/>
    <col min="13" max="13" width="14" customWidth="1"/>
    <col min="14" max="14" width="11.44140625" customWidth="1"/>
  </cols>
  <sheetData>
    <row r="1" spans="1:15" x14ac:dyDescent="0.3">
      <c r="A1" t="s">
        <v>0</v>
      </c>
      <c r="B1" t="s">
        <v>1</v>
      </c>
      <c r="C1" t="s">
        <v>2</v>
      </c>
      <c r="D1" t="s">
        <v>3</v>
      </c>
      <c r="E1" t="s">
        <v>4</v>
      </c>
      <c r="F1" t="s">
        <v>5</v>
      </c>
      <c r="G1" t="s">
        <v>6</v>
      </c>
      <c r="H1" t="s">
        <v>7</v>
      </c>
      <c r="I1" s="21" t="s">
        <v>12</v>
      </c>
      <c r="J1" s="21" t="s">
        <v>10</v>
      </c>
      <c r="K1" s="21" t="s">
        <v>9</v>
      </c>
      <c r="L1" s="21" t="s">
        <v>15</v>
      </c>
      <c r="M1" s="22" t="s">
        <v>16</v>
      </c>
      <c r="N1" s="22" t="s">
        <v>21</v>
      </c>
      <c r="O1" s="22" t="s">
        <v>34</v>
      </c>
    </row>
    <row r="2" spans="1:15" x14ac:dyDescent="0.3">
      <c r="A2" t="s">
        <v>212</v>
      </c>
      <c r="B2">
        <v>1456</v>
      </c>
      <c r="C2" t="s">
        <v>191</v>
      </c>
      <c r="D2">
        <v>4</v>
      </c>
      <c r="E2" s="1">
        <v>45706</v>
      </c>
      <c r="F2" t="s">
        <v>11</v>
      </c>
      <c r="G2" t="s">
        <v>150</v>
      </c>
      <c r="H2" t="s">
        <v>64</v>
      </c>
      <c r="I2">
        <v>9</v>
      </c>
      <c r="J2">
        <v>0</v>
      </c>
      <c r="K2">
        <v>0</v>
      </c>
      <c r="L2">
        <v>9</v>
      </c>
      <c r="M2">
        <f>L2-D2</f>
        <v>5</v>
      </c>
      <c r="N2" s="3">
        <f>IFERROR(D2/L2,0)</f>
        <v>0.44444444444444442</v>
      </c>
      <c r="O2" t="str">
        <f>TEXT(UnusedDays[[#This Row],[discharge_date]],"mmmm")</f>
        <v>February</v>
      </c>
    </row>
    <row r="3" spans="1:15" x14ac:dyDescent="0.3">
      <c r="A3" t="s">
        <v>212</v>
      </c>
      <c r="B3">
        <v>1065</v>
      </c>
      <c r="C3" t="s">
        <v>185</v>
      </c>
      <c r="D3">
        <v>29</v>
      </c>
      <c r="E3" s="1">
        <v>45663</v>
      </c>
      <c r="F3" t="s">
        <v>8</v>
      </c>
      <c r="G3" t="s">
        <v>142</v>
      </c>
      <c r="H3" t="s">
        <v>64</v>
      </c>
      <c r="I3">
        <v>4</v>
      </c>
      <c r="J3">
        <v>25</v>
      </c>
      <c r="K3">
        <v>0</v>
      </c>
      <c r="L3">
        <v>29</v>
      </c>
      <c r="M3">
        <f>L3-D3</f>
        <v>0</v>
      </c>
      <c r="N3" s="3">
        <f>IFERROR(D3/L3,0)</f>
        <v>1</v>
      </c>
      <c r="O3" t="str">
        <f>TEXT(UnusedDays[[#This Row],[discharge_date]],"mmmm")</f>
        <v>January</v>
      </c>
    </row>
    <row r="4" spans="1:15" x14ac:dyDescent="0.3">
      <c r="A4" t="s">
        <v>212</v>
      </c>
      <c r="B4">
        <v>390</v>
      </c>
      <c r="C4" t="s">
        <v>197</v>
      </c>
      <c r="D4">
        <v>29</v>
      </c>
      <c r="E4" s="1">
        <v>45709</v>
      </c>
      <c r="F4" t="s">
        <v>8</v>
      </c>
      <c r="G4" t="s">
        <v>123</v>
      </c>
      <c r="H4" t="s">
        <v>213</v>
      </c>
      <c r="I4">
        <v>0</v>
      </c>
      <c r="J4">
        <v>0</v>
      </c>
      <c r="K4">
        <v>21</v>
      </c>
      <c r="L4">
        <v>22</v>
      </c>
      <c r="M4">
        <f>L4-D4</f>
        <v>-7</v>
      </c>
      <c r="N4" s="3">
        <f>IFERROR(D4/L4,0)</f>
        <v>1.3181818181818181</v>
      </c>
      <c r="O4" t="str">
        <f>TEXT(UnusedDays[[#This Row],[discharge_date]],"mmmm")</f>
        <v>February</v>
      </c>
    </row>
    <row r="5" spans="1:15" x14ac:dyDescent="0.3">
      <c r="A5" t="s">
        <v>212</v>
      </c>
      <c r="B5">
        <v>637</v>
      </c>
      <c r="C5" t="s">
        <v>197</v>
      </c>
      <c r="D5">
        <v>31</v>
      </c>
      <c r="E5" s="1">
        <v>45705</v>
      </c>
      <c r="F5" t="s">
        <v>8</v>
      </c>
      <c r="G5" t="s">
        <v>123</v>
      </c>
      <c r="H5" t="s">
        <v>213</v>
      </c>
      <c r="I5">
        <v>0</v>
      </c>
      <c r="J5">
        <v>14</v>
      </c>
      <c r="K5">
        <v>12</v>
      </c>
      <c r="L5">
        <v>26</v>
      </c>
      <c r="M5">
        <f>L5-D5</f>
        <v>-5</v>
      </c>
      <c r="N5" s="3">
        <f>IFERROR(D5/L5,0)</f>
        <v>1.1923076923076923</v>
      </c>
      <c r="O5" t="str">
        <f>TEXT(UnusedDays[[#This Row],[discharge_date]],"mmmm")</f>
        <v>February</v>
      </c>
    </row>
    <row r="6" spans="1:15" x14ac:dyDescent="0.3">
      <c r="A6" t="s">
        <v>212</v>
      </c>
      <c r="B6">
        <v>2036</v>
      </c>
      <c r="C6" t="s">
        <v>197</v>
      </c>
      <c r="D6">
        <v>28</v>
      </c>
      <c r="E6" s="1">
        <v>45691</v>
      </c>
      <c r="F6" t="s">
        <v>8</v>
      </c>
      <c r="G6" t="s">
        <v>123</v>
      </c>
      <c r="H6" t="s">
        <v>213</v>
      </c>
      <c r="I6">
        <v>0</v>
      </c>
      <c r="J6">
        <v>0</v>
      </c>
      <c r="K6">
        <v>20</v>
      </c>
      <c r="L6">
        <v>20</v>
      </c>
      <c r="M6">
        <f>L6-D6</f>
        <v>-8</v>
      </c>
      <c r="N6" s="3">
        <f>IFERROR(D6/L6,0)</f>
        <v>1.4</v>
      </c>
      <c r="O6" t="str">
        <f>TEXT(UnusedDays[[#This Row],[discharge_date]],"mmmm")</f>
        <v>February</v>
      </c>
    </row>
    <row r="7" spans="1:15" x14ac:dyDescent="0.3">
      <c r="A7" t="s">
        <v>212</v>
      </c>
      <c r="B7">
        <v>1244</v>
      </c>
      <c r="C7" t="s">
        <v>197</v>
      </c>
      <c r="D7">
        <v>4</v>
      </c>
      <c r="E7" s="1">
        <v>45682</v>
      </c>
      <c r="F7" t="s">
        <v>11</v>
      </c>
      <c r="G7" t="s">
        <v>123</v>
      </c>
      <c r="H7" t="s">
        <v>213</v>
      </c>
      <c r="I7">
        <v>0</v>
      </c>
      <c r="J7">
        <v>14</v>
      </c>
      <c r="K7">
        <v>0</v>
      </c>
      <c r="L7">
        <v>14</v>
      </c>
      <c r="M7">
        <f>L7-D7</f>
        <v>10</v>
      </c>
      <c r="N7" s="3">
        <f>IFERROR(D7/L7,0)</f>
        <v>0.2857142857142857</v>
      </c>
      <c r="O7" t="str">
        <f>TEXT(UnusedDays[[#This Row],[discharge_date]],"mmmm")</f>
        <v>January</v>
      </c>
    </row>
    <row r="8" spans="1:15" x14ac:dyDescent="0.3">
      <c r="A8" t="s">
        <v>212</v>
      </c>
      <c r="B8">
        <v>1808</v>
      </c>
      <c r="C8" t="s">
        <v>197</v>
      </c>
      <c r="D8">
        <v>4</v>
      </c>
      <c r="E8" s="1">
        <v>45658</v>
      </c>
      <c r="F8" t="s">
        <v>11</v>
      </c>
      <c r="G8" t="s">
        <v>170</v>
      </c>
      <c r="H8" t="s">
        <v>213</v>
      </c>
      <c r="I8">
        <v>0</v>
      </c>
      <c r="J8">
        <v>14</v>
      </c>
      <c r="K8">
        <v>0</v>
      </c>
      <c r="L8">
        <v>14</v>
      </c>
      <c r="M8">
        <f>L8-D8</f>
        <v>10</v>
      </c>
      <c r="N8" s="3">
        <f>IFERROR(D8/L8,0)</f>
        <v>0.2857142857142857</v>
      </c>
      <c r="O8" t="str">
        <f>TEXT(UnusedDays[[#This Row],[discharge_date]],"mmmm")</f>
        <v>January</v>
      </c>
    </row>
    <row r="9" spans="1:15" x14ac:dyDescent="0.3">
      <c r="A9" t="s">
        <v>212</v>
      </c>
      <c r="B9">
        <v>2309</v>
      </c>
      <c r="C9" t="s">
        <v>197</v>
      </c>
      <c r="D9">
        <v>5</v>
      </c>
      <c r="E9" s="1">
        <v>45705</v>
      </c>
      <c r="F9" t="s">
        <v>11</v>
      </c>
      <c r="G9" t="s">
        <v>127</v>
      </c>
      <c r="H9" t="s">
        <v>213</v>
      </c>
      <c r="I9">
        <v>0</v>
      </c>
      <c r="J9">
        <v>14</v>
      </c>
      <c r="K9">
        <v>0</v>
      </c>
      <c r="L9">
        <v>14</v>
      </c>
      <c r="M9">
        <f>L9-D9</f>
        <v>9</v>
      </c>
      <c r="N9" s="3">
        <f>IFERROR(D9/L9,0)</f>
        <v>0.35714285714285715</v>
      </c>
      <c r="O9" t="str">
        <f>TEXT(UnusedDays[[#This Row],[discharge_date]],"mmmm")</f>
        <v>February</v>
      </c>
    </row>
    <row r="10" spans="1:15" x14ac:dyDescent="0.3">
      <c r="A10" t="s">
        <v>212</v>
      </c>
      <c r="B10">
        <v>667</v>
      </c>
      <c r="C10" t="s">
        <v>197</v>
      </c>
      <c r="D10">
        <v>14</v>
      </c>
      <c r="E10" s="1">
        <v>45705</v>
      </c>
      <c r="F10" t="s">
        <v>14</v>
      </c>
      <c r="G10" t="s">
        <v>127</v>
      </c>
      <c r="H10" t="s">
        <v>213</v>
      </c>
      <c r="I10">
        <v>0</v>
      </c>
      <c r="J10">
        <v>0</v>
      </c>
      <c r="K10">
        <v>14</v>
      </c>
      <c r="L10">
        <v>15</v>
      </c>
      <c r="M10">
        <f>L10-D10</f>
        <v>1</v>
      </c>
      <c r="N10" s="3">
        <f>IFERROR(D10/L10,0)</f>
        <v>0.93333333333333335</v>
      </c>
      <c r="O10" t="str">
        <f>TEXT(UnusedDays[[#This Row],[discharge_date]],"mmmm")</f>
        <v>February</v>
      </c>
    </row>
    <row r="11" spans="1:15" x14ac:dyDescent="0.3">
      <c r="A11" t="s">
        <v>212</v>
      </c>
      <c r="B11">
        <v>2210</v>
      </c>
      <c r="C11" t="s">
        <v>197</v>
      </c>
      <c r="D11">
        <v>14</v>
      </c>
      <c r="E11" s="1">
        <v>45706</v>
      </c>
      <c r="F11" t="s">
        <v>14</v>
      </c>
      <c r="G11" t="s">
        <v>127</v>
      </c>
      <c r="H11" t="s">
        <v>213</v>
      </c>
      <c r="I11">
        <v>0</v>
      </c>
      <c r="J11">
        <v>14</v>
      </c>
      <c r="K11">
        <v>0</v>
      </c>
      <c r="L11">
        <v>14</v>
      </c>
      <c r="M11">
        <f>L11-D11</f>
        <v>0</v>
      </c>
      <c r="N11" s="3">
        <f>IFERROR(D11/L11,0)</f>
        <v>1</v>
      </c>
      <c r="O11" t="str">
        <f>TEXT(UnusedDays[[#This Row],[discharge_date]],"mmmm")</f>
        <v>February</v>
      </c>
    </row>
    <row r="12" spans="1:15" x14ac:dyDescent="0.3">
      <c r="A12" t="s">
        <v>212</v>
      </c>
      <c r="B12">
        <v>2233</v>
      </c>
      <c r="C12" t="s">
        <v>197</v>
      </c>
      <c r="D12">
        <v>9</v>
      </c>
      <c r="E12" s="1">
        <v>45675</v>
      </c>
      <c r="F12" t="s">
        <v>13</v>
      </c>
      <c r="G12" t="s">
        <v>122</v>
      </c>
      <c r="H12" t="s">
        <v>213</v>
      </c>
      <c r="I12">
        <v>0</v>
      </c>
      <c r="J12">
        <v>14</v>
      </c>
      <c r="K12">
        <v>0</v>
      </c>
      <c r="L12">
        <v>14</v>
      </c>
      <c r="M12">
        <f>L12-D12</f>
        <v>5</v>
      </c>
      <c r="N12" s="3">
        <f>IFERROR(D12/L12,0)</f>
        <v>0.6428571428571429</v>
      </c>
      <c r="O12" t="str">
        <f>TEXT(UnusedDays[[#This Row],[discharge_date]],"mmmm")</f>
        <v>January</v>
      </c>
    </row>
    <row r="13" spans="1:15" x14ac:dyDescent="0.3">
      <c r="A13" t="s">
        <v>212</v>
      </c>
      <c r="B13">
        <v>2913</v>
      </c>
      <c r="C13" t="s">
        <v>197</v>
      </c>
      <c r="D13">
        <v>27</v>
      </c>
      <c r="E13" s="1">
        <v>45702</v>
      </c>
      <c r="F13" t="s">
        <v>8</v>
      </c>
      <c r="G13" t="s">
        <v>172</v>
      </c>
      <c r="H13" t="s">
        <v>213</v>
      </c>
      <c r="I13">
        <v>0</v>
      </c>
      <c r="J13">
        <v>14</v>
      </c>
      <c r="K13">
        <v>12</v>
      </c>
      <c r="L13">
        <v>26</v>
      </c>
      <c r="M13">
        <f>L13-D13</f>
        <v>-1</v>
      </c>
      <c r="N13" s="3">
        <f>IFERROR(D13/L13,0)</f>
        <v>1.0384615384615385</v>
      </c>
      <c r="O13" t="str">
        <f>TEXT(UnusedDays[[#This Row],[discharge_date]],"mmmm")</f>
        <v>February</v>
      </c>
    </row>
    <row r="14" spans="1:15" x14ac:dyDescent="0.3">
      <c r="A14" t="s">
        <v>212</v>
      </c>
      <c r="B14">
        <v>2468</v>
      </c>
      <c r="C14" t="s">
        <v>197</v>
      </c>
      <c r="D14">
        <v>10</v>
      </c>
      <c r="E14" s="1">
        <v>45685</v>
      </c>
      <c r="F14" t="s">
        <v>11</v>
      </c>
      <c r="G14" t="s">
        <v>172</v>
      </c>
      <c r="H14" t="s">
        <v>213</v>
      </c>
      <c r="I14">
        <v>0</v>
      </c>
      <c r="J14">
        <v>14</v>
      </c>
      <c r="K14">
        <v>0</v>
      </c>
      <c r="L14">
        <v>14</v>
      </c>
      <c r="M14">
        <f>L14-D14</f>
        <v>4</v>
      </c>
      <c r="N14" s="3">
        <f>IFERROR(D14/L14,0)</f>
        <v>0.7142857142857143</v>
      </c>
      <c r="O14" t="str">
        <f>TEXT(UnusedDays[[#This Row],[discharge_date]],"mmmm")</f>
        <v>January</v>
      </c>
    </row>
    <row r="15" spans="1:15" x14ac:dyDescent="0.3">
      <c r="A15" t="s">
        <v>212</v>
      </c>
      <c r="B15">
        <v>2867</v>
      </c>
      <c r="C15" t="s">
        <v>197</v>
      </c>
      <c r="D15">
        <v>31</v>
      </c>
      <c r="E15" s="1">
        <v>45680</v>
      </c>
      <c r="F15" t="s">
        <v>8</v>
      </c>
      <c r="G15" t="s">
        <v>172</v>
      </c>
      <c r="H15" t="s">
        <v>213</v>
      </c>
      <c r="I15">
        <v>0</v>
      </c>
      <c r="J15">
        <v>0</v>
      </c>
      <c r="K15">
        <v>23</v>
      </c>
      <c r="L15">
        <v>23</v>
      </c>
      <c r="M15">
        <f>L15-D15</f>
        <v>-8</v>
      </c>
      <c r="N15" s="3">
        <f>IFERROR(D15/L15,0)</f>
        <v>1.3478260869565217</v>
      </c>
      <c r="O15" t="str">
        <f>TEXT(UnusedDays[[#This Row],[discharge_date]],"mmmm")</f>
        <v>January</v>
      </c>
    </row>
    <row r="16" spans="1:15" x14ac:dyDescent="0.3">
      <c r="A16" t="s">
        <v>212</v>
      </c>
      <c r="B16">
        <v>1814</v>
      </c>
      <c r="C16" t="s">
        <v>197</v>
      </c>
      <c r="D16">
        <v>3</v>
      </c>
      <c r="E16" s="1">
        <v>45708</v>
      </c>
      <c r="F16" t="s">
        <v>11</v>
      </c>
      <c r="G16" t="s">
        <v>173</v>
      </c>
      <c r="H16" t="s">
        <v>213</v>
      </c>
      <c r="I16">
        <v>0</v>
      </c>
      <c r="J16">
        <v>14</v>
      </c>
      <c r="K16">
        <v>0</v>
      </c>
      <c r="L16">
        <v>14</v>
      </c>
      <c r="M16">
        <f>L16-D16</f>
        <v>11</v>
      </c>
      <c r="N16" s="3">
        <f>IFERROR(D16/L16,0)</f>
        <v>0.21428571428571427</v>
      </c>
      <c r="O16" t="str">
        <f>TEXT(UnusedDays[[#This Row],[discharge_date]],"mmmm")</f>
        <v>February</v>
      </c>
    </row>
    <row r="17" spans="1:15" x14ac:dyDescent="0.3">
      <c r="A17" t="s">
        <v>212</v>
      </c>
      <c r="B17">
        <v>2727</v>
      </c>
      <c r="C17" t="s">
        <v>197</v>
      </c>
      <c r="D17">
        <v>32</v>
      </c>
      <c r="E17" s="1">
        <v>45705</v>
      </c>
      <c r="F17" t="s">
        <v>8</v>
      </c>
      <c r="G17" t="s">
        <v>173</v>
      </c>
      <c r="H17" t="s">
        <v>213</v>
      </c>
      <c r="I17">
        <v>0</v>
      </c>
      <c r="J17">
        <v>0</v>
      </c>
      <c r="K17">
        <v>22</v>
      </c>
      <c r="L17">
        <v>22</v>
      </c>
      <c r="M17">
        <f>L17-D17</f>
        <v>-10</v>
      </c>
      <c r="N17" s="3">
        <f>IFERROR(D17/L17,0)</f>
        <v>1.4545454545454546</v>
      </c>
      <c r="O17" t="str">
        <f>TEXT(UnusedDays[[#This Row],[discharge_date]],"mmmm")</f>
        <v>February</v>
      </c>
    </row>
    <row r="18" spans="1:15" x14ac:dyDescent="0.3">
      <c r="A18" t="s">
        <v>212</v>
      </c>
      <c r="B18">
        <v>1347</v>
      </c>
      <c r="C18" t="s">
        <v>197</v>
      </c>
      <c r="D18">
        <v>29</v>
      </c>
      <c r="E18" s="1">
        <v>45694</v>
      </c>
      <c r="F18" t="s">
        <v>8</v>
      </c>
      <c r="G18" t="s">
        <v>173</v>
      </c>
      <c r="H18" t="s">
        <v>213</v>
      </c>
      <c r="I18">
        <v>0</v>
      </c>
      <c r="J18">
        <v>0</v>
      </c>
      <c r="K18">
        <v>44</v>
      </c>
      <c r="L18">
        <v>44</v>
      </c>
      <c r="M18">
        <f>L18-D18</f>
        <v>15</v>
      </c>
      <c r="N18" s="3">
        <f>IFERROR(D18/L18,0)</f>
        <v>0.65909090909090906</v>
      </c>
      <c r="O18" t="str">
        <f>TEXT(UnusedDays[[#This Row],[discharge_date]],"mmmm")</f>
        <v>February</v>
      </c>
    </row>
    <row r="19" spans="1:15" x14ac:dyDescent="0.3">
      <c r="A19" t="s">
        <v>212</v>
      </c>
      <c r="B19">
        <v>549</v>
      </c>
      <c r="C19" t="s">
        <v>197</v>
      </c>
      <c r="D19">
        <v>5</v>
      </c>
      <c r="E19" s="1">
        <v>45676</v>
      </c>
      <c r="F19" t="s">
        <v>11</v>
      </c>
      <c r="G19" t="s">
        <v>121</v>
      </c>
      <c r="H19" t="s">
        <v>213</v>
      </c>
      <c r="I19">
        <v>0</v>
      </c>
      <c r="J19">
        <v>0</v>
      </c>
      <c r="K19">
        <v>0</v>
      </c>
      <c r="L19">
        <v>0</v>
      </c>
      <c r="M19">
        <f>L19-D19</f>
        <v>-5</v>
      </c>
      <c r="N19" s="3">
        <f>IFERROR(D19/L19,0)</f>
        <v>0</v>
      </c>
      <c r="O19" t="str">
        <f>TEXT(UnusedDays[[#This Row],[discharge_date]],"mmmm")</f>
        <v>January</v>
      </c>
    </row>
    <row r="20" spans="1:15" x14ac:dyDescent="0.3">
      <c r="A20" t="s">
        <v>212</v>
      </c>
      <c r="B20">
        <v>2249</v>
      </c>
      <c r="C20" t="s">
        <v>197</v>
      </c>
      <c r="D20">
        <v>1</v>
      </c>
      <c r="E20" s="1">
        <v>45735</v>
      </c>
      <c r="F20" t="s">
        <v>11</v>
      </c>
      <c r="G20" t="s">
        <v>121</v>
      </c>
      <c r="H20" t="s">
        <v>213</v>
      </c>
      <c r="I20">
        <v>0</v>
      </c>
      <c r="J20">
        <v>14</v>
      </c>
      <c r="K20">
        <v>0</v>
      </c>
      <c r="L20">
        <v>14</v>
      </c>
      <c r="M20" s="2">
        <f>L20-D20</f>
        <v>13</v>
      </c>
      <c r="N20" s="3">
        <f>IFERROR(D20/L20,0)</f>
        <v>7.1428571428571425E-2</v>
      </c>
      <c r="O20" t="str">
        <f>TEXT(UnusedDays[[#This Row],[discharge_date]],"mmmm")</f>
        <v>March</v>
      </c>
    </row>
    <row r="21" spans="1:15" x14ac:dyDescent="0.3">
      <c r="A21" t="s">
        <v>212</v>
      </c>
      <c r="B21">
        <v>1626</v>
      </c>
      <c r="C21" t="s">
        <v>197</v>
      </c>
      <c r="D21">
        <v>9</v>
      </c>
      <c r="E21" s="1">
        <v>45741</v>
      </c>
      <c r="F21" t="s">
        <v>11</v>
      </c>
      <c r="G21" t="s">
        <v>124</v>
      </c>
      <c r="H21" t="s">
        <v>213</v>
      </c>
      <c r="I21">
        <v>0</v>
      </c>
      <c r="J21">
        <v>15</v>
      </c>
      <c r="K21">
        <v>0</v>
      </c>
      <c r="L21">
        <v>15</v>
      </c>
      <c r="M21" s="2">
        <f>L21-D21</f>
        <v>6</v>
      </c>
      <c r="N21" s="3">
        <f>IFERROR(D21/L21,0)</f>
        <v>0.6</v>
      </c>
      <c r="O21" t="str">
        <f>TEXT(UnusedDays[[#This Row],[discharge_date]],"mmmm")</f>
        <v>March</v>
      </c>
    </row>
    <row r="22" spans="1:15" x14ac:dyDescent="0.3">
      <c r="A22" t="s">
        <v>212</v>
      </c>
      <c r="B22">
        <v>2138</v>
      </c>
      <c r="C22" t="s">
        <v>197</v>
      </c>
      <c r="D22">
        <v>6</v>
      </c>
      <c r="E22" s="1">
        <v>45735</v>
      </c>
      <c r="F22" t="s">
        <v>11</v>
      </c>
      <c r="G22" t="s">
        <v>125</v>
      </c>
      <c r="H22" t="s">
        <v>213</v>
      </c>
      <c r="I22">
        <v>0</v>
      </c>
      <c r="J22">
        <v>14</v>
      </c>
      <c r="K22">
        <v>0</v>
      </c>
      <c r="L22">
        <v>14</v>
      </c>
      <c r="M22" s="2">
        <f>L22-D22</f>
        <v>8</v>
      </c>
      <c r="N22" s="3">
        <f>IFERROR(D22/L22,0)</f>
        <v>0.42857142857142855</v>
      </c>
      <c r="O22" t="str">
        <f>TEXT(UnusedDays[[#This Row],[discharge_date]],"mmmm")</f>
        <v>March</v>
      </c>
    </row>
    <row r="23" spans="1:15" x14ac:dyDescent="0.3">
      <c r="A23" t="s">
        <v>212</v>
      </c>
      <c r="B23">
        <v>540</v>
      </c>
      <c r="C23" t="s">
        <v>197</v>
      </c>
      <c r="D23">
        <v>30</v>
      </c>
      <c r="E23" s="1">
        <v>45740</v>
      </c>
      <c r="F23" t="s">
        <v>8</v>
      </c>
      <c r="G23" t="s">
        <v>125</v>
      </c>
      <c r="H23" t="s">
        <v>213</v>
      </c>
      <c r="I23">
        <v>0</v>
      </c>
      <c r="J23">
        <v>0</v>
      </c>
      <c r="K23">
        <v>22</v>
      </c>
      <c r="L23">
        <v>22</v>
      </c>
      <c r="M23">
        <f>L23-D23</f>
        <v>-8</v>
      </c>
      <c r="N23" s="3">
        <f>IFERROR(D23/L23,0)</f>
        <v>1.3636363636363635</v>
      </c>
      <c r="O23" t="str">
        <f>TEXT(UnusedDays[[#This Row],[discharge_date]],"mmmm")</f>
        <v>March</v>
      </c>
    </row>
    <row r="24" spans="1:15" x14ac:dyDescent="0.3">
      <c r="A24" t="s">
        <v>212</v>
      </c>
      <c r="B24">
        <v>1780</v>
      </c>
      <c r="C24" t="s">
        <v>197</v>
      </c>
      <c r="D24">
        <v>32</v>
      </c>
      <c r="E24" s="1">
        <v>45727</v>
      </c>
      <c r="F24" t="s">
        <v>8</v>
      </c>
      <c r="G24" t="s">
        <v>125</v>
      </c>
      <c r="H24" t="s">
        <v>213</v>
      </c>
      <c r="I24">
        <v>0</v>
      </c>
      <c r="J24">
        <v>14</v>
      </c>
      <c r="K24">
        <v>12</v>
      </c>
      <c r="L24">
        <v>26</v>
      </c>
      <c r="M24">
        <f>L24-D24</f>
        <v>-6</v>
      </c>
      <c r="N24" s="3">
        <f>IFERROR(D24/L24,0)</f>
        <v>1.2307692307692308</v>
      </c>
      <c r="O24" t="str">
        <f>TEXT(UnusedDays[[#This Row],[discharge_date]],"mmmm")</f>
        <v>March</v>
      </c>
    </row>
    <row r="25" spans="1:15" x14ac:dyDescent="0.3">
      <c r="A25" t="s">
        <v>212</v>
      </c>
      <c r="B25">
        <v>903</v>
      </c>
      <c r="C25" t="s">
        <v>197</v>
      </c>
      <c r="D25">
        <v>30</v>
      </c>
      <c r="E25" s="1">
        <v>45730</v>
      </c>
      <c r="F25" t="s">
        <v>8</v>
      </c>
      <c r="G25" t="s">
        <v>125</v>
      </c>
      <c r="H25" t="s">
        <v>213</v>
      </c>
      <c r="I25">
        <v>0</v>
      </c>
      <c r="J25">
        <v>14</v>
      </c>
      <c r="K25">
        <v>13</v>
      </c>
      <c r="L25">
        <v>27</v>
      </c>
      <c r="M25">
        <f>L25-D25</f>
        <v>-3</v>
      </c>
      <c r="N25" s="3">
        <f>IFERROR(D25/L25,0)</f>
        <v>1.1111111111111112</v>
      </c>
      <c r="O25" t="str">
        <f>TEXT(UnusedDays[[#This Row],[discharge_date]],"mmmm")</f>
        <v>March</v>
      </c>
    </row>
    <row r="26" spans="1:15" x14ac:dyDescent="0.3">
      <c r="A26" t="s">
        <v>212</v>
      </c>
      <c r="B26">
        <v>1486</v>
      </c>
      <c r="C26" t="s">
        <v>197</v>
      </c>
      <c r="D26">
        <v>30</v>
      </c>
      <c r="E26" s="1">
        <v>45743</v>
      </c>
      <c r="F26" t="s">
        <v>8</v>
      </c>
      <c r="G26" t="s">
        <v>125</v>
      </c>
      <c r="H26" t="s">
        <v>213</v>
      </c>
      <c r="I26">
        <v>0</v>
      </c>
      <c r="J26">
        <v>7</v>
      </c>
      <c r="K26">
        <v>14</v>
      </c>
      <c r="L26">
        <v>28</v>
      </c>
      <c r="M26">
        <f>L26-D26</f>
        <v>-2</v>
      </c>
      <c r="N26" s="3">
        <f>IFERROR(D26/L26,0)</f>
        <v>1.0714285714285714</v>
      </c>
      <c r="O26" t="str">
        <f>TEXT(UnusedDays[[#This Row],[discharge_date]],"mmmm")</f>
        <v>March</v>
      </c>
    </row>
    <row r="27" spans="1:15" x14ac:dyDescent="0.3">
      <c r="A27" t="s">
        <v>212</v>
      </c>
      <c r="B27">
        <v>1903</v>
      </c>
      <c r="C27" t="s">
        <v>197</v>
      </c>
      <c r="D27">
        <v>1</v>
      </c>
      <c r="E27" s="1">
        <v>45693</v>
      </c>
      <c r="F27" t="s">
        <v>11</v>
      </c>
      <c r="G27" t="s">
        <v>128</v>
      </c>
      <c r="H27" t="s">
        <v>213</v>
      </c>
      <c r="I27">
        <v>0</v>
      </c>
      <c r="J27">
        <v>0</v>
      </c>
      <c r="K27">
        <v>19</v>
      </c>
      <c r="L27">
        <v>19</v>
      </c>
      <c r="M27">
        <f>L27-D27</f>
        <v>18</v>
      </c>
      <c r="N27" s="3">
        <f>IFERROR(D27/L27,0)</f>
        <v>5.2631578947368418E-2</v>
      </c>
      <c r="O27" t="str">
        <f>TEXT(UnusedDays[[#This Row],[discharge_date]],"mmmm")</f>
        <v>February</v>
      </c>
    </row>
    <row r="28" spans="1:15" x14ac:dyDescent="0.3">
      <c r="A28" t="s">
        <v>212</v>
      </c>
      <c r="B28">
        <v>363</v>
      </c>
      <c r="C28" t="s">
        <v>197</v>
      </c>
      <c r="D28">
        <v>11</v>
      </c>
      <c r="E28" s="1">
        <v>45721</v>
      </c>
      <c r="F28" t="s">
        <v>11</v>
      </c>
      <c r="G28" t="s">
        <v>128</v>
      </c>
      <c r="H28" t="s">
        <v>213</v>
      </c>
      <c r="I28">
        <v>0</v>
      </c>
      <c r="J28">
        <v>10</v>
      </c>
      <c r="K28">
        <v>2</v>
      </c>
      <c r="L28">
        <v>12</v>
      </c>
      <c r="M28">
        <f>L28-D28</f>
        <v>1</v>
      </c>
      <c r="N28" s="3">
        <f>IFERROR(D28/L28,0)</f>
        <v>0.91666666666666663</v>
      </c>
      <c r="O28" t="str">
        <f>TEXT(UnusedDays[[#This Row],[discharge_date]],"mmmm")</f>
        <v>March</v>
      </c>
    </row>
    <row r="29" spans="1:15" x14ac:dyDescent="0.3">
      <c r="A29" t="s">
        <v>212</v>
      </c>
      <c r="B29">
        <v>2945</v>
      </c>
      <c r="C29" t="s">
        <v>197</v>
      </c>
      <c r="D29">
        <v>11</v>
      </c>
      <c r="E29" s="1">
        <v>45741</v>
      </c>
      <c r="F29" t="s">
        <v>11</v>
      </c>
      <c r="G29" t="s">
        <v>128</v>
      </c>
      <c r="H29" t="s">
        <v>213</v>
      </c>
      <c r="I29">
        <v>0</v>
      </c>
      <c r="J29">
        <v>0</v>
      </c>
      <c r="K29">
        <v>15</v>
      </c>
      <c r="L29">
        <v>15</v>
      </c>
      <c r="M29" s="2">
        <f>L29-D29</f>
        <v>4</v>
      </c>
      <c r="N29" s="3">
        <f>IFERROR(D29/L29,0)</f>
        <v>0.73333333333333328</v>
      </c>
      <c r="O29" t="str">
        <f>TEXT(UnusedDays[[#This Row],[discharge_date]],"mmmm")</f>
        <v>March</v>
      </c>
    </row>
    <row r="30" spans="1:15" x14ac:dyDescent="0.3">
      <c r="A30" t="s">
        <v>212</v>
      </c>
      <c r="B30">
        <v>344</v>
      </c>
      <c r="C30" t="s">
        <v>197</v>
      </c>
      <c r="D30">
        <v>15</v>
      </c>
      <c r="E30" s="1">
        <v>45730</v>
      </c>
      <c r="F30" t="s">
        <v>8</v>
      </c>
      <c r="G30" t="s">
        <v>128</v>
      </c>
      <c r="H30" t="s">
        <v>213</v>
      </c>
      <c r="I30">
        <v>0</v>
      </c>
      <c r="J30">
        <v>0</v>
      </c>
      <c r="K30">
        <v>0</v>
      </c>
      <c r="L30">
        <v>0</v>
      </c>
      <c r="M30">
        <f>L30-D30</f>
        <v>-15</v>
      </c>
      <c r="N30" s="3">
        <f>IFERROR(D30/L30,0)</f>
        <v>0</v>
      </c>
      <c r="O30" t="str">
        <f>TEXT(UnusedDays[[#This Row],[discharge_date]],"mmmm")</f>
        <v>March</v>
      </c>
    </row>
    <row r="31" spans="1:15" x14ac:dyDescent="0.3">
      <c r="A31" t="s">
        <v>212</v>
      </c>
      <c r="B31">
        <v>1111</v>
      </c>
      <c r="C31" t="s">
        <v>197</v>
      </c>
      <c r="D31">
        <v>5</v>
      </c>
      <c r="E31" s="1">
        <v>45704</v>
      </c>
      <c r="F31" t="s">
        <v>11</v>
      </c>
      <c r="G31" t="s">
        <v>128</v>
      </c>
      <c r="H31" t="s">
        <v>213</v>
      </c>
      <c r="I31">
        <v>0</v>
      </c>
      <c r="J31">
        <v>0</v>
      </c>
      <c r="K31">
        <v>22</v>
      </c>
      <c r="L31">
        <v>22</v>
      </c>
      <c r="M31">
        <f>L31-D31</f>
        <v>17</v>
      </c>
      <c r="N31" s="3">
        <f>IFERROR(D31/L31,0)</f>
        <v>0.22727272727272727</v>
      </c>
      <c r="O31" t="str">
        <f>TEXT(UnusedDays[[#This Row],[discharge_date]],"mmmm")</f>
        <v>February</v>
      </c>
    </row>
    <row r="32" spans="1:15" x14ac:dyDescent="0.3">
      <c r="A32" t="s">
        <v>212</v>
      </c>
      <c r="B32">
        <v>487</v>
      </c>
      <c r="C32" t="s">
        <v>197</v>
      </c>
      <c r="D32">
        <v>30</v>
      </c>
      <c r="E32" s="1">
        <v>45691</v>
      </c>
      <c r="F32" t="s">
        <v>8</v>
      </c>
      <c r="G32" t="s">
        <v>128</v>
      </c>
      <c r="H32" t="s">
        <v>213</v>
      </c>
      <c r="I32">
        <v>0</v>
      </c>
      <c r="J32">
        <v>17</v>
      </c>
      <c r="K32">
        <v>10</v>
      </c>
      <c r="L32">
        <v>27</v>
      </c>
      <c r="M32">
        <f>L32-D32</f>
        <v>-3</v>
      </c>
      <c r="N32" s="3">
        <f>IFERROR(D32/L32,0)</f>
        <v>1.1111111111111112</v>
      </c>
      <c r="O32" t="str">
        <f>TEXT(UnusedDays[[#This Row],[discharge_date]],"mmmm")</f>
        <v>February</v>
      </c>
    </row>
    <row r="33" spans="1:15" x14ac:dyDescent="0.3">
      <c r="A33" t="s">
        <v>212</v>
      </c>
      <c r="B33">
        <v>922</v>
      </c>
      <c r="C33" t="s">
        <v>197</v>
      </c>
      <c r="D33">
        <v>29</v>
      </c>
      <c r="E33" s="1">
        <v>45688</v>
      </c>
      <c r="F33" t="s">
        <v>8</v>
      </c>
      <c r="G33" t="s">
        <v>174</v>
      </c>
      <c r="H33" t="s">
        <v>213</v>
      </c>
      <c r="I33">
        <v>0</v>
      </c>
      <c r="J33">
        <v>0</v>
      </c>
      <c r="K33">
        <v>21</v>
      </c>
      <c r="L33">
        <v>21</v>
      </c>
      <c r="M33">
        <f>L33-D33</f>
        <v>-8</v>
      </c>
      <c r="N33" s="3">
        <f>IFERROR(D33/L33,0)</f>
        <v>1.3809523809523809</v>
      </c>
      <c r="O33" t="str">
        <f>TEXT(UnusedDays[[#This Row],[discharge_date]],"mmmm")</f>
        <v>January</v>
      </c>
    </row>
    <row r="34" spans="1:15" x14ac:dyDescent="0.3">
      <c r="A34" t="s">
        <v>212</v>
      </c>
      <c r="B34">
        <v>2374</v>
      </c>
      <c r="C34" t="s">
        <v>197</v>
      </c>
      <c r="D34">
        <v>4</v>
      </c>
      <c r="E34" s="1">
        <v>45664</v>
      </c>
      <c r="F34" t="s">
        <v>13</v>
      </c>
      <c r="G34" t="s">
        <v>174</v>
      </c>
      <c r="H34" t="s">
        <v>213</v>
      </c>
      <c r="I34">
        <v>0</v>
      </c>
      <c r="J34">
        <v>0</v>
      </c>
      <c r="K34">
        <v>23</v>
      </c>
      <c r="L34">
        <v>23</v>
      </c>
      <c r="M34">
        <f>L34-D34</f>
        <v>19</v>
      </c>
      <c r="N34" s="3">
        <f>IFERROR(D34/L34,0)</f>
        <v>0.17391304347826086</v>
      </c>
      <c r="O34" t="str">
        <f>TEXT(UnusedDays[[#This Row],[discharge_date]],"mmmm")</f>
        <v>January</v>
      </c>
    </row>
    <row r="35" spans="1:15" x14ac:dyDescent="0.3">
      <c r="A35" t="s">
        <v>212</v>
      </c>
      <c r="B35">
        <v>2527</v>
      </c>
      <c r="C35" t="s">
        <v>197</v>
      </c>
      <c r="D35">
        <v>28</v>
      </c>
      <c r="E35" s="1">
        <v>45716</v>
      </c>
      <c r="F35" t="s">
        <v>8</v>
      </c>
      <c r="G35" t="s">
        <v>174</v>
      </c>
      <c r="H35" t="s">
        <v>213</v>
      </c>
      <c r="I35">
        <v>0</v>
      </c>
      <c r="J35">
        <v>14</v>
      </c>
      <c r="K35">
        <v>14</v>
      </c>
      <c r="L35">
        <v>28</v>
      </c>
      <c r="M35">
        <f>L35-D35</f>
        <v>0</v>
      </c>
      <c r="N35" s="3">
        <f>IFERROR(D35/L35,0)</f>
        <v>1</v>
      </c>
      <c r="O35" t="str">
        <f>TEXT(UnusedDays[[#This Row],[discharge_date]],"mmmm")</f>
        <v>February</v>
      </c>
    </row>
    <row r="36" spans="1:15" x14ac:dyDescent="0.3">
      <c r="A36" t="s">
        <v>212</v>
      </c>
      <c r="B36">
        <v>442</v>
      </c>
      <c r="C36" t="s">
        <v>197</v>
      </c>
      <c r="D36">
        <v>11</v>
      </c>
      <c r="E36" s="1">
        <v>45712</v>
      </c>
      <c r="F36" t="s">
        <v>8</v>
      </c>
      <c r="G36" t="s">
        <v>174</v>
      </c>
      <c r="H36" t="s">
        <v>213</v>
      </c>
      <c r="I36">
        <v>0</v>
      </c>
      <c r="J36">
        <v>0</v>
      </c>
      <c r="K36">
        <v>0</v>
      </c>
      <c r="L36">
        <v>11</v>
      </c>
      <c r="M36">
        <f>L36-D36</f>
        <v>0</v>
      </c>
      <c r="N36" s="3">
        <f>IFERROR(D36/L36,0)</f>
        <v>1</v>
      </c>
      <c r="O36" t="str">
        <f>TEXT(UnusedDays[[#This Row],[discharge_date]],"mmmm")</f>
        <v>February</v>
      </c>
    </row>
    <row r="37" spans="1:15" x14ac:dyDescent="0.3">
      <c r="A37" t="s">
        <v>212</v>
      </c>
      <c r="B37">
        <v>720</v>
      </c>
      <c r="C37" t="s">
        <v>197</v>
      </c>
      <c r="D37">
        <v>30</v>
      </c>
      <c r="E37" s="1">
        <v>45700</v>
      </c>
      <c r="F37" t="s">
        <v>8</v>
      </c>
      <c r="G37" t="s">
        <v>175</v>
      </c>
      <c r="H37" t="s">
        <v>213</v>
      </c>
      <c r="I37">
        <v>0</v>
      </c>
      <c r="J37">
        <v>0</v>
      </c>
      <c r="K37">
        <v>23</v>
      </c>
      <c r="L37">
        <v>23</v>
      </c>
      <c r="M37">
        <f>L37-D37</f>
        <v>-7</v>
      </c>
      <c r="N37" s="3">
        <f>IFERROR(D37/L37,0)</f>
        <v>1.3043478260869565</v>
      </c>
      <c r="O37" t="str">
        <f>TEXT(UnusedDays[[#This Row],[discharge_date]],"mmmm")</f>
        <v>February</v>
      </c>
    </row>
    <row r="38" spans="1:15" x14ac:dyDescent="0.3">
      <c r="A38" t="s">
        <v>212</v>
      </c>
      <c r="B38">
        <v>220</v>
      </c>
      <c r="C38" t="s">
        <v>197</v>
      </c>
      <c r="D38">
        <v>36</v>
      </c>
      <c r="E38" s="1">
        <v>45667</v>
      </c>
      <c r="F38" t="s">
        <v>8</v>
      </c>
      <c r="G38" t="s">
        <v>175</v>
      </c>
      <c r="H38" t="s">
        <v>213</v>
      </c>
      <c r="I38">
        <v>0</v>
      </c>
      <c r="J38">
        <v>0</v>
      </c>
      <c r="K38">
        <v>26</v>
      </c>
      <c r="L38">
        <v>26</v>
      </c>
      <c r="M38">
        <f>L38-D38</f>
        <v>-10</v>
      </c>
      <c r="N38" s="3">
        <f>IFERROR(D38/L38,0)</f>
        <v>1.3846153846153846</v>
      </c>
      <c r="O38" t="str">
        <f>TEXT(UnusedDays[[#This Row],[discharge_date]],"mmmm")</f>
        <v>January</v>
      </c>
    </row>
    <row r="39" spans="1:15" x14ac:dyDescent="0.3">
      <c r="A39" t="s">
        <v>212</v>
      </c>
      <c r="B39">
        <v>1134</v>
      </c>
      <c r="C39" t="s">
        <v>197</v>
      </c>
      <c r="D39">
        <v>30</v>
      </c>
      <c r="E39" s="1">
        <v>45665</v>
      </c>
      <c r="F39" t="s">
        <v>8</v>
      </c>
      <c r="G39" t="s">
        <v>175</v>
      </c>
      <c r="H39" t="s">
        <v>213</v>
      </c>
      <c r="I39">
        <v>0</v>
      </c>
      <c r="J39">
        <v>14</v>
      </c>
      <c r="K39">
        <v>17</v>
      </c>
      <c r="L39">
        <v>31</v>
      </c>
      <c r="M39">
        <f>L39-D39</f>
        <v>1</v>
      </c>
      <c r="N39" s="3">
        <f>IFERROR(D39/L39,0)</f>
        <v>0.967741935483871</v>
      </c>
      <c r="O39" t="str">
        <f>TEXT(UnusedDays[[#This Row],[discharge_date]],"mmmm")</f>
        <v>January</v>
      </c>
    </row>
    <row r="40" spans="1:15" x14ac:dyDescent="0.3">
      <c r="A40" t="s">
        <v>212</v>
      </c>
      <c r="B40">
        <v>2536</v>
      </c>
      <c r="C40" t="s">
        <v>197</v>
      </c>
      <c r="D40">
        <v>31</v>
      </c>
      <c r="E40" s="1">
        <v>45659</v>
      </c>
      <c r="F40" t="s">
        <v>8</v>
      </c>
      <c r="G40" t="s">
        <v>175</v>
      </c>
      <c r="H40" t="s">
        <v>213</v>
      </c>
      <c r="I40">
        <v>0</v>
      </c>
      <c r="J40">
        <v>14</v>
      </c>
      <c r="K40">
        <v>20</v>
      </c>
      <c r="L40">
        <v>34</v>
      </c>
      <c r="M40">
        <f>L40-D40</f>
        <v>3</v>
      </c>
      <c r="N40" s="3">
        <f>IFERROR(D40/L40,0)</f>
        <v>0.91176470588235292</v>
      </c>
      <c r="O40" t="str">
        <f>TEXT(UnusedDays[[#This Row],[discharge_date]],"mmmm")</f>
        <v>January</v>
      </c>
    </row>
    <row r="41" spans="1:15" x14ac:dyDescent="0.3">
      <c r="A41" t="s">
        <v>212</v>
      </c>
      <c r="B41">
        <v>1508</v>
      </c>
      <c r="C41" t="s">
        <v>197</v>
      </c>
      <c r="D41">
        <v>6</v>
      </c>
      <c r="E41" s="1">
        <v>45746</v>
      </c>
      <c r="F41" t="s">
        <v>13</v>
      </c>
      <c r="G41" t="s">
        <v>123</v>
      </c>
      <c r="H41" t="s">
        <v>213</v>
      </c>
      <c r="I41">
        <v>0</v>
      </c>
      <c r="J41">
        <v>0</v>
      </c>
      <c r="K41">
        <v>24</v>
      </c>
      <c r="L41">
        <v>32</v>
      </c>
      <c r="M41" s="2">
        <f>L41-D41</f>
        <v>26</v>
      </c>
      <c r="N41" s="3">
        <f>IFERROR(D41/L41,0)</f>
        <v>0.1875</v>
      </c>
      <c r="O41" t="str">
        <f>TEXT(UnusedDays[[#This Row],[discharge_date]],"mmmm")</f>
        <v>March</v>
      </c>
    </row>
    <row r="42" spans="1:15" x14ac:dyDescent="0.3">
      <c r="A42" t="s">
        <v>212</v>
      </c>
      <c r="B42">
        <v>1932</v>
      </c>
      <c r="C42" t="s">
        <v>185</v>
      </c>
      <c r="D42">
        <v>12</v>
      </c>
      <c r="E42" s="1">
        <v>45689</v>
      </c>
      <c r="F42" t="s">
        <v>11</v>
      </c>
      <c r="G42" t="s">
        <v>144</v>
      </c>
      <c r="H42" t="s">
        <v>213</v>
      </c>
      <c r="I42">
        <v>0</v>
      </c>
      <c r="J42">
        <v>15</v>
      </c>
      <c r="K42">
        <v>0</v>
      </c>
      <c r="L42">
        <v>15</v>
      </c>
      <c r="M42">
        <f>L42-D42</f>
        <v>3</v>
      </c>
      <c r="N42" s="3">
        <f>IFERROR(D42/L42,0)</f>
        <v>0.8</v>
      </c>
      <c r="O42" t="str">
        <f>TEXT(UnusedDays[[#This Row],[discharge_date]],"mmmm")</f>
        <v>February</v>
      </c>
    </row>
    <row r="43" spans="1:15" x14ac:dyDescent="0.3">
      <c r="A43" t="s">
        <v>212</v>
      </c>
      <c r="B43">
        <v>1713</v>
      </c>
      <c r="C43" t="s">
        <v>185</v>
      </c>
      <c r="D43">
        <v>29</v>
      </c>
      <c r="E43" s="1">
        <v>45723</v>
      </c>
      <c r="F43" t="s">
        <v>8</v>
      </c>
      <c r="G43" t="s">
        <v>91</v>
      </c>
      <c r="H43" t="s">
        <v>213</v>
      </c>
      <c r="I43">
        <v>3</v>
      </c>
      <c r="J43">
        <v>27</v>
      </c>
      <c r="K43">
        <v>0</v>
      </c>
      <c r="L43">
        <v>30</v>
      </c>
      <c r="M43">
        <f>L43-D43</f>
        <v>1</v>
      </c>
      <c r="N43" s="3">
        <f>IFERROR(D43/L43,0)</f>
        <v>0.96666666666666667</v>
      </c>
      <c r="O43" t="str">
        <f>TEXT(UnusedDays[[#This Row],[discharge_date]],"mmmm")</f>
        <v>March</v>
      </c>
    </row>
    <row r="44" spans="1:15" x14ac:dyDescent="0.3">
      <c r="A44" t="s">
        <v>212</v>
      </c>
      <c r="B44">
        <v>1965</v>
      </c>
      <c r="C44" t="s">
        <v>185</v>
      </c>
      <c r="D44">
        <v>21</v>
      </c>
      <c r="E44" s="1">
        <v>45682</v>
      </c>
      <c r="F44" t="s">
        <v>18</v>
      </c>
      <c r="G44" t="s">
        <v>138</v>
      </c>
      <c r="H44" t="s">
        <v>213</v>
      </c>
      <c r="I44">
        <v>6</v>
      </c>
      <c r="J44">
        <v>21</v>
      </c>
      <c r="K44">
        <v>0</v>
      </c>
      <c r="L44">
        <v>27</v>
      </c>
      <c r="M44">
        <f>L44-D44</f>
        <v>6</v>
      </c>
      <c r="N44" s="3">
        <f>IFERROR(D44/L44,0)</f>
        <v>0.77777777777777779</v>
      </c>
      <c r="O44" t="str">
        <f>TEXT(UnusedDays[[#This Row],[discharge_date]],"mmmm")</f>
        <v>January</v>
      </c>
    </row>
    <row r="45" spans="1:15" x14ac:dyDescent="0.3">
      <c r="A45" t="s">
        <v>212</v>
      </c>
      <c r="B45">
        <v>2989</v>
      </c>
      <c r="C45" t="s">
        <v>188</v>
      </c>
      <c r="D45">
        <v>31</v>
      </c>
      <c r="E45" s="1">
        <v>45740</v>
      </c>
      <c r="F45" t="s">
        <v>8</v>
      </c>
      <c r="G45" t="s">
        <v>96</v>
      </c>
      <c r="H45" t="s">
        <v>213</v>
      </c>
      <c r="I45">
        <v>0</v>
      </c>
      <c r="J45">
        <v>31</v>
      </c>
      <c r="K45">
        <v>0</v>
      </c>
      <c r="L45">
        <v>31</v>
      </c>
      <c r="M45">
        <f>L45-D45</f>
        <v>0</v>
      </c>
      <c r="N45" s="3">
        <f>IFERROR(D45/L45,0)</f>
        <v>1</v>
      </c>
      <c r="O45" t="str">
        <f>TEXT(UnusedDays[[#This Row],[discharge_date]],"mmmm")</f>
        <v>March</v>
      </c>
    </row>
    <row r="46" spans="1:15" x14ac:dyDescent="0.3">
      <c r="A46" t="s">
        <v>212</v>
      </c>
      <c r="B46">
        <v>543</v>
      </c>
      <c r="C46" t="s">
        <v>188</v>
      </c>
      <c r="D46">
        <v>28</v>
      </c>
      <c r="E46" s="1">
        <v>45675</v>
      </c>
      <c r="F46" t="s">
        <v>8</v>
      </c>
      <c r="G46" t="s">
        <v>145</v>
      </c>
      <c r="H46" t="s">
        <v>213</v>
      </c>
      <c r="I46">
        <v>2</v>
      </c>
      <c r="J46">
        <v>30</v>
      </c>
      <c r="K46">
        <v>0</v>
      </c>
      <c r="L46">
        <v>32</v>
      </c>
      <c r="M46">
        <f>L46-D46</f>
        <v>4</v>
      </c>
      <c r="N46" s="3">
        <f>IFERROR(D46/L46,0)</f>
        <v>0.875</v>
      </c>
      <c r="O46" t="str">
        <f>TEXT(UnusedDays[[#This Row],[discharge_date]],"mmmm")</f>
        <v>January</v>
      </c>
    </row>
    <row r="47" spans="1:15" x14ac:dyDescent="0.3">
      <c r="A47" t="s">
        <v>212</v>
      </c>
      <c r="B47">
        <v>1802</v>
      </c>
      <c r="C47" t="s">
        <v>188</v>
      </c>
      <c r="D47">
        <v>22</v>
      </c>
      <c r="E47" s="1">
        <v>45687</v>
      </c>
      <c r="F47" t="s">
        <v>13</v>
      </c>
      <c r="G47" t="s">
        <v>102</v>
      </c>
      <c r="H47" t="s">
        <v>213</v>
      </c>
      <c r="I47">
        <v>4</v>
      </c>
      <c r="J47">
        <v>20</v>
      </c>
      <c r="K47">
        <v>0</v>
      </c>
      <c r="L47">
        <v>24</v>
      </c>
      <c r="M47">
        <f>L47-D47</f>
        <v>2</v>
      </c>
      <c r="N47" s="3">
        <f>IFERROR(D47/L47,0)</f>
        <v>0.91666666666666663</v>
      </c>
      <c r="O47" t="str">
        <f>TEXT(UnusedDays[[#This Row],[discharge_date]],"mmmm")</f>
        <v>January</v>
      </c>
    </row>
    <row r="48" spans="1:15" x14ac:dyDescent="0.3">
      <c r="A48" t="s">
        <v>212</v>
      </c>
      <c r="B48">
        <v>2014</v>
      </c>
      <c r="C48" t="s">
        <v>191</v>
      </c>
      <c r="D48">
        <v>26</v>
      </c>
      <c r="E48" s="1">
        <v>45698</v>
      </c>
      <c r="F48" t="s">
        <v>11</v>
      </c>
      <c r="G48" t="s">
        <v>150</v>
      </c>
      <c r="H48" t="s">
        <v>213</v>
      </c>
      <c r="I48">
        <v>7</v>
      </c>
      <c r="J48">
        <v>21</v>
      </c>
      <c r="K48">
        <v>0</v>
      </c>
      <c r="L48">
        <v>28</v>
      </c>
      <c r="M48">
        <f>L48-D48</f>
        <v>2</v>
      </c>
      <c r="N48" s="3">
        <f>IFERROR(D48/L48,0)</f>
        <v>0.9285714285714286</v>
      </c>
      <c r="O48" t="str">
        <f>TEXT(UnusedDays[[#This Row],[discharge_date]],"mmmm")</f>
        <v>February</v>
      </c>
    </row>
    <row r="49" spans="1:15" x14ac:dyDescent="0.3">
      <c r="A49" t="s">
        <v>212</v>
      </c>
      <c r="B49">
        <v>1539</v>
      </c>
      <c r="C49" t="s">
        <v>191</v>
      </c>
      <c r="D49">
        <v>5</v>
      </c>
      <c r="E49" s="1">
        <v>45665</v>
      </c>
      <c r="F49" t="s">
        <v>19</v>
      </c>
      <c r="G49" t="s">
        <v>150</v>
      </c>
      <c r="H49" t="s">
        <v>213</v>
      </c>
      <c r="I49">
        <v>0</v>
      </c>
      <c r="J49">
        <v>0</v>
      </c>
      <c r="K49">
        <v>0</v>
      </c>
      <c r="L49">
        <v>6</v>
      </c>
      <c r="M49">
        <f>L49-D49</f>
        <v>1</v>
      </c>
      <c r="N49" s="3">
        <f>IFERROR(D49/L49,0)</f>
        <v>0.83333333333333337</v>
      </c>
      <c r="O49" t="str">
        <f>TEXT(UnusedDays[[#This Row],[discharge_date]],"mmmm")</f>
        <v>January</v>
      </c>
    </row>
    <row r="50" spans="1:15" x14ac:dyDescent="0.3">
      <c r="A50" t="s">
        <v>212</v>
      </c>
      <c r="B50">
        <v>2956</v>
      </c>
      <c r="C50" t="s">
        <v>191</v>
      </c>
      <c r="D50">
        <v>28</v>
      </c>
      <c r="E50" s="1">
        <v>45702</v>
      </c>
      <c r="F50" t="s">
        <v>8</v>
      </c>
      <c r="G50" t="s">
        <v>151</v>
      </c>
      <c r="H50" t="s">
        <v>213</v>
      </c>
      <c r="I50">
        <v>0</v>
      </c>
      <c r="J50">
        <v>28</v>
      </c>
      <c r="K50">
        <v>0</v>
      </c>
      <c r="L50">
        <v>28</v>
      </c>
      <c r="M50">
        <f>L50-D50</f>
        <v>0</v>
      </c>
      <c r="N50" s="3">
        <f>IFERROR(D50/L50,0)</f>
        <v>1</v>
      </c>
      <c r="O50" t="str">
        <f>TEXT(UnusedDays[[#This Row],[discharge_date]],"mmmm")</f>
        <v>February</v>
      </c>
    </row>
    <row r="51" spans="1:15" x14ac:dyDescent="0.3">
      <c r="A51" t="s">
        <v>212</v>
      </c>
      <c r="B51">
        <v>38</v>
      </c>
      <c r="C51" t="s">
        <v>191</v>
      </c>
      <c r="D51">
        <v>27</v>
      </c>
      <c r="E51" s="1">
        <v>45672</v>
      </c>
      <c r="F51" t="s">
        <v>8</v>
      </c>
      <c r="G51" t="s">
        <v>152</v>
      </c>
      <c r="H51" t="s">
        <v>213</v>
      </c>
      <c r="I51">
        <v>0</v>
      </c>
      <c r="J51">
        <v>27</v>
      </c>
      <c r="K51">
        <v>0</v>
      </c>
      <c r="L51">
        <v>27</v>
      </c>
      <c r="M51">
        <f>L51-D51</f>
        <v>0</v>
      </c>
      <c r="N51" s="3">
        <f>IFERROR(D51/L51,0)</f>
        <v>1</v>
      </c>
      <c r="O51" t="str">
        <f>TEXT(UnusedDays[[#This Row],[discharge_date]],"mmmm")</f>
        <v>January</v>
      </c>
    </row>
    <row r="52" spans="1:15" x14ac:dyDescent="0.3">
      <c r="A52" t="s">
        <v>212</v>
      </c>
      <c r="B52">
        <v>2784</v>
      </c>
      <c r="C52" t="s">
        <v>191</v>
      </c>
      <c r="D52">
        <v>3</v>
      </c>
      <c r="E52" s="1">
        <v>45733</v>
      </c>
      <c r="F52" t="s">
        <v>13</v>
      </c>
      <c r="G52" t="s">
        <v>104</v>
      </c>
      <c r="H52" t="s">
        <v>213</v>
      </c>
      <c r="I52">
        <v>0</v>
      </c>
      <c r="J52">
        <v>0</v>
      </c>
      <c r="K52">
        <v>0</v>
      </c>
      <c r="L52">
        <v>3</v>
      </c>
      <c r="M52">
        <v>0</v>
      </c>
      <c r="N52" s="3">
        <f>IFERROR(D52/L52,0)</f>
        <v>1</v>
      </c>
      <c r="O52" t="str">
        <f>TEXT(UnusedDays[[#This Row],[discharge_date]],"mmmm")</f>
        <v>March</v>
      </c>
    </row>
    <row r="53" spans="1:15" x14ac:dyDescent="0.3">
      <c r="A53" t="s">
        <v>212</v>
      </c>
      <c r="B53">
        <v>868</v>
      </c>
      <c r="C53" t="s">
        <v>191</v>
      </c>
      <c r="D53">
        <v>6</v>
      </c>
      <c r="E53" s="1">
        <v>45739</v>
      </c>
      <c r="F53" t="s">
        <v>8</v>
      </c>
      <c r="G53" t="s">
        <v>104</v>
      </c>
      <c r="H53" t="s">
        <v>213</v>
      </c>
      <c r="I53">
        <v>8</v>
      </c>
      <c r="J53">
        <v>0</v>
      </c>
      <c r="K53">
        <v>0</v>
      </c>
      <c r="L53">
        <v>8</v>
      </c>
      <c r="M53" s="2">
        <v>2</v>
      </c>
      <c r="N53" s="3">
        <f>IFERROR(D53/L53,0)</f>
        <v>0.75</v>
      </c>
      <c r="O53" t="str">
        <f>TEXT(UnusedDays[[#This Row],[discharge_date]],"mmmm")</f>
        <v>March</v>
      </c>
    </row>
    <row r="54" spans="1:15" x14ac:dyDescent="0.3">
      <c r="A54" t="s">
        <v>212</v>
      </c>
      <c r="B54">
        <v>1025</v>
      </c>
      <c r="C54" t="s">
        <v>194</v>
      </c>
      <c r="D54">
        <v>14</v>
      </c>
      <c r="E54" s="1">
        <v>45717</v>
      </c>
      <c r="F54" t="s">
        <v>14</v>
      </c>
      <c r="G54" t="s">
        <v>118</v>
      </c>
      <c r="H54" t="s">
        <v>213</v>
      </c>
      <c r="I54">
        <v>6</v>
      </c>
      <c r="J54">
        <v>11</v>
      </c>
      <c r="K54">
        <v>0</v>
      </c>
      <c r="L54">
        <v>17</v>
      </c>
      <c r="M54" s="2">
        <f>L54-D54</f>
        <v>3</v>
      </c>
      <c r="N54" s="3">
        <f>IFERROR(D54/L54,0)</f>
        <v>0.82352941176470584</v>
      </c>
      <c r="O54" t="str">
        <f>TEXT(UnusedDays[[#This Row],[discharge_date]],"mmmm")</f>
        <v>March</v>
      </c>
    </row>
    <row r="55" spans="1:15" x14ac:dyDescent="0.3">
      <c r="A55" t="s">
        <v>212</v>
      </c>
      <c r="B55">
        <v>2372</v>
      </c>
      <c r="C55" t="s">
        <v>194</v>
      </c>
      <c r="D55">
        <v>4</v>
      </c>
      <c r="E55" s="1">
        <v>45733</v>
      </c>
      <c r="F55" t="s">
        <v>11</v>
      </c>
      <c r="G55" t="s">
        <v>119</v>
      </c>
      <c r="H55" t="s">
        <v>213</v>
      </c>
      <c r="I55">
        <v>0</v>
      </c>
      <c r="J55">
        <v>0</v>
      </c>
      <c r="K55">
        <v>3</v>
      </c>
      <c r="L55">
        <v>3</v>
      </c>
      <c r="M55">
        <f>L55-D55</f>
        <v>-1</v>
      </c>
      <c r="N55" s="3">
        <f>IFERROR(D55/L55,0)</f>
        <v>1.3333333333333333</v>
      </c>
      <c r="O55" t="str">
        <f>TEXT(UnusedDays[[#This Row],[discharge_date]],"mmmm")</f>
        <v>March</v>
      </c>
    </row>
    <row r="56" spans="1:15" x14ac:dyDescent="0.3">
      <c r="A56" t="s">
        <v>212</v>
      </c>
      <c r="B56">
        <v>1605</v>
      </c>
      <c r="C56" t="s">
        <v>194</v>
      </c>
      <c r="D56">
        <v>8</v>
      </c>
      <c r="E56" s="1">
        <v>45718</v>
      </c>
      <c r="F56" t="s">
        <v>14</v>
      </c>
      <c r="G56" t="s">
        <v>116</v>
      </c>
      <c r="H56" t="s">
        <v>213</v>
      </c>
      <c r="I56">
        <v>5</v>
      </c>
      <c r="J56">
        <v>4</v>
      </c>
      <c r="K56">
        <v>0</v>
      </c>
      <c r="L56">
        <v>9</v>
      </c>
      <c r="M56">
        <f>L56-D56</f>
        <v>1</v>
      </c>
      <c r="N56" s="3">
        <f>IFERROR(D56/L56,0)</f>
        <v>0.88888888888888884</v>
      </c>
      <c r="O56" t="str">
        <f>TEXT(UnusedDays[[#This Row],[discharge_date]],"mmmm")</f>
        <v>March</v>
      </c>
    </row>
    <row r="57" spans="1:15" x14ac:dyDescent="0.3">
      <c r="A57" t="s">
        <v>212</v>
      </c>
      <c r="B57">
        <v>1006</v>
      </c>
      <c r="C57" t="s">
        <v>194</v>
      </c>
      <c r="D57">
        <v>7</v>
      </c>
      <c r="E57" s="1">
        <v>45693</v>
      </c>
      <c r="F57" t="s">
        <v>14</v>
      </c>
      <c r="G57" t="s">
        <v>166</v>
      </c>
      <c r="H57" t="s">
        <v>213</v>
      </c>
      <c r="I57">
        <v>3</v>
      </c>
      <c r="J57">
        <v>0</v>
      </c>
      <c r="K57">
        <v>7</v>
      </c>
      <c r="L57">
        <v>10</v>
      </c>
      <c r="M57">
        <f>L57-D57</f>
        <v>3</v>
      </c>
      <c r="N57" s="3">
        <f>IFERROR(D57/L57,0)</f>
        <v>0.7</v>
      </c>
      <c r="O57" t="str">
        <f>TEXT(UnusedDays[[#This Row],[discharge_date]],"mmmm")</f>
        <v>February</v>
      </c>
    </row>
    <row r="58" spans="1:15" x14ac:dyDescent="0.3">
      <c r="A58" t="s">
        <v>212</v>
      </c>
      <c r="B58">
        <v>1079</v>
      </c>
      <c r="C58" t="s">
        <v>194</v>
      </c>
      <c r="D58">
        <v>1</v>
      </c>
      <c r="E58" s="1">
        <v>45688</v>
      </c>
      <c r="F58" t="s">
        <v>11</v>
      </c>
      <c r="G58" t="s">
        <v>168</v>
      </c>
      <c r="H58" t="s">
        <v>213</v>
      </c>
      <c r="I58">
        <v>0</v>
      </c>
      <c r="J58">
        <v>0</v>
      </c>
      <c r="K58">
        <v>1</v>
      </c>
      <c r="L58">
        <v>1</v>
      </c>
      <c r="M58">
        <f>L58-D58</f>
        <v>0</v>
      </c>
      <c r="N58" s="3">
        <f>IFERROR(D58/L58,0)</f>
        <v>1</v>
      </c>
      <c r="O58" t="str">
        <f>TEXT(UnusedDays[[#This Row],[discharge_date]],"mmmm")</f>
        <v>January</v>
      </c>
    </row>
    <row r="59" spans="1:15" x14ac:dyDescent="0.3">
      <c r="A59" t="s">
        <v>212</v>
      </c>
      <c r="B59">
        <v>2943</v>
      </c>
      <c r="C59" t="s">
        <v>194</v>
      </c>
      <c r="D59">
        <v>14</v>
      </c>
      <c r="E59" s="1">
        <v>45660</v>
      </c>
      <c r="F59" t="s">
        <v>14</v>
      </c>
      <c r="G59" t="s">
        <v>115</v>
      </c>
      <c r="H59" t="s">
        <v>213</v>
      </c>
      <c r="I59">
        <v>0</v>
      </c>
      <c r="J59">
        <v>14</v>
      </c>
      <c r="K59">
        <v>0</v>
      </c>
      <c r="L59">
        <v>14</v>
      </c>
      <c r="M59">
        <f>L59-D59</f>
        <v>0</v>
      </c>
      <c r="N59" s="3">
        <f>IFERROR(D59/L59,0)</f>
        <v>1</v>
      </c>
      <c r="O59" t="str">
        <f>TEXT(UnusedDays[[#This Row],[discharge_date]],"mmmm")</f>
        <v>January</v>
      </c>
    </row>
    <row r="60" spans="1:15" x14ac:dyDescent="0.3">
      <c r="A60" t="s">
        <v>212</v>
      </c>
      <c r="B60">
        <v>1553</v>
      </c>
      <c r="C60" t="s">
        <v>197</v>
      </c>
      <c r="D60">
        <v>14</v>
      </c>
      <c r="E60" s="1">
        <v>45687</v>
      </c>
      <c r="F60" t="s">
        <v>8</v>
      </c>
      <c r="G60" t="s">
        <v>172</v>
      </c>
      <c r="H60" t="s">
        <v>213</v>
      </c>
      <c r="I60">
        <v>0</v>
      </c>
      <c r="J60">
        <v>14</v>
      </c>
      <c r="K60">
        <v>14</v>
      </c>
      <c r="L60">
        <v>28</v>
      </c>
      <c r="M60">
        <f>L60-D60</f>
        <v>14</v>
      </c>
      <c r="N60" s="3">
        <f>IFERROR(D60/L60,0)</f>
        <v>0.5</v>
      </c>
      <c r="O60" t="str">
        <f>TEXT(UnusedDays[[#This Row],[discharge_date]],"mmmm")</f>
        <v>January</v>
      </c>
    </row>
    <row r="61" spans="1:15" x14ac:dyDescent="0.3">
      <c r="A61" t="s">
        <v>212</v>
      </c>
      <c r="B61">
        <v>1508</v>
      </c>
      <c r="C61" t="s">
        <v>197</v>
      </c>
      <c r="D61">
        <v>3</v>
      </c>
      <c r="E61" s="1">
        <v>45668</v>
      </c>
      <c r="F61" t="s">
        <v>11</v>
      </c>
      <c r="G61" t="s">
        <v>175</v>
      </c>
      <c r="H61" t="s">
        <v>213</v>
      </c>
      <c r="I61">
        <v>0</v>
      </c>
      <c r="J61">
        <v>4</v>
      </c>
      <c r="K61">
        <v>0</v>
      </c>
      <c r="L61">
        <v>4</v>
      </c>
      <c r="M61">
        <f>L61-D61</f>
        <v>1</v>
      </c>
      <c r="N61" s="3">
        <f>IFERROR(D61/L61,0)</f>
        <v>0.75</v>
      </c>
      <c r="O61" t="str">
        <f>TEXT(UnusedDays[[#This Row],[discharge_date]],"mmmm")</f>
        <v>January</v>
      </c>
    </row>
    <row r="62" spans="1:15" x14ac:dyDescent="0.3">
      <c r="A62" t="s">
        <v>212</v>
      </c>
      <c r="B62">
        <v>1911</v>
      </c>
      <c r="C62" t="s">
        <v>200</v>
      </c>
      <c r="D62">
        <v>30</v>
      </c>
      <c r="E62" s="1">
        <v>45698</v>
      </c>
      <c r="F62" t="s">
        <v>8</v>
      </c>
      <c r="G62" t="s">
        <v>178</v>
      </c>
      <c r="H62" t="s">
        <v>213</v>
      </c>
      <c r="I62">
        <v>4</v>
      </c>
      <c r="J62">
        <v>30</v>
      </c>
      <c r="K62">
        <v>0</v>
      </c>
      <c r="L62">
        <v>34</v>
      </c>
      <c r="M62">
        <f>L62-D62</f>
        <v>4</v>
      </c>
      <c r="N62" s="3">
        <f>IFERROR(D62/L62,0)</f>
        <v>0.88235294117647056</v>
      </c>
      <c r="O62" t="str">
        <f>TEXT(UnusedDays[[#This Row],[discharge_date]],"mmmm")</f>
        <v>February</v>
      </c>
    </row>
    <row r="63" spans="1:15" x14ac:dyDescent="0.3">
      <c r="A63" t="s">
        <v>212</v>
      </c>
      <c r="B63">
        <v>2160</v>
      </c>
      <c r="C63" t="s">
        <v>203</v>
      </c>
      <c r="D63">
        <v>1</v>
      </c>
      <c r="E63" s="1">
        <v>45742</v>
      </c>
      <c r="F63" t="s">
        <v>11</v>
      </c>
      <c r="G63" t="s">
        <v>134</v>
      </c>
      <c r="H63" t="s">
        <v>213</v>
      </c>
      <c r="I63">
        <v>7</v>
      </c>
      <c r="J63">
        <v>0</v>
      </c>
      <c r="K63">
        <v>0</v>
      </c>
      <c r="L63">
        <v>7</v>
      </c>
      <c r="M63" s="2">
        <f>L63-D63</f>
        <v>6</v>
      </c>
      <c r="N63" s="3">
        <f>IFERROR(D63/L63,0)</f>
        <v>0.14285714285714285</v>
      </c>
      <c r="O63" t="str">
        <f>TEXT(UnusedDays[[#This Row],[discharge_date]],"mmmm")</f>
        <v>March</v>
      </c>
    </row>
    <row r="64" spans="1:15" x14ac:dyDescent="0.3">
      <c r="A64" t="s">
        <v>212</v>
      </c>
      <c r="B64">
        <v>1095</v>
      </c>
      <c r="C64" t="s">
        <v>203</v>
      </c>
      <c r="D64">
        <v>14</v>
      </c>
      <c r="E64" s="1">
        <v>45736</v>
      </c>
      <c r="F64" t="s">
        <v>13</v>
      </c>
      <c r="G64" t="s">
        <v>133</v>
      </c>
      <c r="H64" t="s">
        <v>213</v>
      </c>
      <c r="I64">
        <v>0</v>
      </c>
      <c r="J64">
        <v>14</v>
      </c>
      <c r="K64">
        <v>0</v>
      </c>
      <c r="L64">
        <v>14</v>
      </c>
      <c r="M64">
        <f>L64-D64</f>
        <v>0</v>
      </c>
      <c r="N64" s="3">
        <f>IFERROR(D64/L64,0)</f>
        <v>1</v>
      </c>
      <c r="O64" t="str">
        <f>TEXT(UnusedDays[[#This Row],[discharge_date]],"mmmm")</f>
        <v>March</v>
      </c>
    </row>
    <row r="65" spans="1:15" x14ac:dyDescent="0.3">
      <c r="A65" t="s">
        <v>212</v>
      </c>
      <c r="B65">
        <v>2450</v>
      </c>
      <c r="C65" t="s">
        <v>188</v>
      </c>
      <c r="D65">
        <v>34</v>
      </c>
      <c r="E65" s="1">
        <v>45728</v>
      </c>
      <c r="F65" t="s">
        <v>8</v>
      </c>
      <c r="G65" t="s">
        <v>98</v>
      </c>
      <c r="H65" t="s">
        <v>213</v>
      </c>
      <c r="I65">
        <v>0</v>
      </c>
      <c r="J65">
        <v>31</v>
      </c>
      <c r="K65">
        <v>0</v>
      </c>
      <c r="L65">
        <v>35</v>
      </c>
      <c r="M65">
        <f>L65-D65</f>
        <v>1</v>
      </c>
      <c r="N65" s="3">
        <f>IFERROR(D65/L65,0)</f>
        <v>0.97142857142857142</v>
      </c>
      <c r="O65" t="str">
        <f>TEXT(UnusedDays[[#This Row],[discharge_date]],"mmmm")</f>
        <v>March</v>
      </c>
    </row>
    <row r="66" spans="1:15" x14ac:dyDescent="0.3">
      <c r="A66" t="s">
        <v>212</v>
      </c>
      <c r="B66">
        <v>441</v>
      </c>
      <c r="C66" t="s">
        <v>188</v>
      </c>
      <c r="D66">
        <v>13</v>
      </c>
      <c r="E66" s="1">
        <v>45708</v>
      </c>
      <c r="F66" t="s">
        <v>11</v>
      </c>
      <c r="G66" t="s">
        <v>97</v>
      </c>
      <c r="H66" t="s">
        <v>213</v>
      </c>
      <c r="I66">
        <v>3</v>
      </c>
      <c r="J66">
        <v>15</v>
      </c>
      <c r="K66">
        <v>0</v>
      </c>
      <c r="L66">
        <v>18</v>
      </c>
      <c r="M66">
        <f>L66-D66</f>
        <v>5</v>
      </c>
      <c r="N66" s="3">
        <f>IFERROR(D66/L66,0)</f>
        <v>0.72222222222222221</v>
      </c>
      <c r="O66" t="str">
        <f>TEXT(UnusedDays[[#This Row],[discharge_date]],"mmmm")</f>
        <v>February</v>
      </c>
    </row>
    <row r="67" spans="1:15" x14ac:dyDescent="0.3">
      <c r="A67" t="s">
        <v>212</v>
      </c>
      <c r="B67">
        <v>766</v>
      </c>
      <c r="C67" t="s">
        <v>188</v>
      </c>
      <c r="D67">
        <v>33</v>
      </c>
      <c r="E67" s="1">
        <v>45700</v>
      </c>
      <c r="F67" t="s">
        <v>8</v>
      </c>
      <c r="G67" t="s">
        <v>97</v>
      </c>
      <c r="H67" t="s">
        <v>213</v>
      </c>
      <c r="I67">
        <v>0</v>
      </c>
      <c r="J67">
        <v>25</v>
      </c>
      <c r="K67">
        <v>8</v>
      </c>
      <c r="L67">
        <v>33</v>
      </c>
      <c r="M67">
        <f>L67-D67</f>
        <v>0</v>
      </c>
      <c r="N67" s="3">
        <f>IFERROR(D67/L67,0)</f>
        <v>1</v>
      </c>
      <c r="O67" t="str">
        <f>TEXT(UnusedDays[[#This Row],[discharge_date]],"mmmm")</f>
        <v>February</v>
      </c>
    </row>
    <row r="68" spans="1:15" x14ac:dyDescent="0.3">
      <c r="A68" t="s">
        <v>212</v>
      </c>
      <c r="B68">
        <v>138</v>
      </c>
      <c r="C68" t="s">
        <v>188</v>
      </c>
      <c r="D68">
        <v>8</v>
      </c>
      <c r="E68" s="1">
        <v>45702</v>
      </c>
      <c r="F68" t="s">
        <v>11</v>
      </c>
      <c r="G68" t="s">
        <v>147</v>
      </c>
      <c r="H68" t="s">
        <v>213</v>
      </c>
      <c r="I68">
        <v>0</v>
      </c>
      <c r="J68">
        <v>13</v>
      </c>
      <c r="K68">
        <v>0</v>
      </c>
      <c r="L68">
        <v>13</v>
      </c>
      <c r="M68">
        <f>L68-D68</f>
        <v>5</v>
      </c>
      <c r="N68" s="3">
        <f>IFERROR(D68/L68,0)</f>
        <v>0.61538461538461542</v>
      </c>
      <c r="O68" t="str">
        <f>TEXT(UnusedDays[[#This Row],[discharge_date]],"mmmm")</f>
        <v>February</v>
      </c>
    </row>
    <row r="69" spans="1:15" x14ac:dyDescent="0.3">
      <c r="A69" t="s">
        <v>212</v>
      </c>
      <c r="B69">
        <v>2194</v>
      </c>
      <c r="C69" t="s">
        <v>188</v>
      </c>
      <c r="D69">
        <v>7</v>
      </c>
      <c r="E69" s="1">
        <v>45692</v>
      </c>
      <c r="F69" t="s">
        <v>18</v>
      </c>
      <c r="G69" t="s">
        <v>147</v>
      </c>
      <c r="H69" t="s">
        <v>213</v>
      </c>
      <c r="I69">
        <v>3</v>
      </c>
      <c r="J69">
        <v>30</v>
      </c>
      <c r="K69">
        <v>0</v>
      </c>
      <c r="L69">
        <v>33</v>
      </c>
      <c r="M69">
        <f>L69-D69</f>
        <v>26</v>
      </c>
      <c r="N69" s="3">
        <f>IFERROR(D69/L69,0)</f>
        <v>0.21212121212121213</v>
      </c>
      <c r="O69" t="str">
        <f>TEXT(UnusedDays[[#This Row],[discharge_date]],"mmmm")</f>
        <v>February</v>
      </c>
    </row>
    <row r="70" spans="1:15" x14ac:dyDescent="0.3">
      <c r="A70" t="s">
        <v>212</v>
      </c>
      <c r="B70">
        <v>2834</v>
      </c>
      <c r="C70" t="s">
        <v>188</v>
      </c>
      <c r="D70">
        <v>29</v>
      </c>
      <c r="E70" s="1">
        <v>45658</v>
      </c>
      <c r="F70" t="s">
        <v>8</v>
      </c>
      <c r="G70" t="s">
        <v>147</v>
      </c>
      <c r="H70" t="s">
        <v>213</v>
      </c>
      <c r="I70">
        <v>0</v>
      </c>
      <c r="J70">
        <v>30</v>
      </c>
      <c r="K70">
        <v>5</v>
      </c>
      <c r="L70">
        <v>35</v>
      </c>
      <c r="M70">
        <f>L70-D70</f>
        <v>6</v>
      </c>
      <c r="N70" s="3">
        <f>IFERROR(D70/L70,0)</f>
        <v>0.82857142857142863</v>
      </c>
      <c r="O70" t="str">
        <f>TEXT(UnusedDays[[#This Row],[discharge_date]],"mmmm")</f>
        <v>January</v>
      </c>
    </row>
    <row r="71" spans="1:15" x14ac:dyDescent="0.3">
      <c r="A71" t="s">
        <v>212</v>
      </c>
      <c r="B71">
        <v>2929</v>
      </c>
      <c r="C71" t="s">
        <v>188</v>
      </c>
      <c r="D71">
        <v>15</v>
      </c>
      <c r="E71" s="1">
        <v>45681</v>
      </c>
      <c r="F71" t="s">
        <v>8</v>
      </c>
      <c r="G71" t="s">
        <v>148</v>
      </c>
      <c r="H71" t="s">
        <v>213</v>
      </c>
      <c r="I71">
        <v>0</v>
      </c>
      <c r="J71">
        <v>11</v>
      </c>
      <c r="K71">
        <v>0</v>
      </c>
      <c r="L71">
        <v>11</v>
      </c>
      <c r="M71">
        <f>L71-D71</f>
        <v>-4</v>
      </c>
      <c r="N71" s="3">
        <f>IFERROR(D71/L71,0)</f>
        <v>1.3636363636363635</v>
      </c>
      <c r="O71" t="str">
        <f>TEXT(UnusedDays[[#This Row],[discharge_date]],"mmmm")</f>
        <v>January</v>
      </c>
    </row>
    <row r="72" spans="1:15" x14ac:dyDescent="0.3">
      <c r="A72" t="s">
        <v>212</v>
      </c>
      <c r="B72">
        <v>993</v>
      </c>
      <c r="C72" t="s">
        <v>185</v>
      </c>
      <c r="D72">
        <v>29</v>
      </c>
      <c r="E72" s="1">
        <v>45692</v>
      </c>
      <c r="F72" t="s">
        <v>8</v>
      </c>
      <c r="G72" t="s">
        <v>89</v>
      </c>
      <c r="H72" t="s">
        <v>213</v>
      </c>
      <c r="I72">
        <v>0</v>
      </c>
      <c r="J72">
        <v>32</v>
      </c>
      <c r="K72">
        <v>0</v>
      </c>
      <c r="L72">
        <v>36</v>
      </c>
      <c r="M72">
        <f>L72-D72</f>
        <v>7</v>
      </c>
      <c r="N72" s="3">
        <f>IFERROR(D72/L72,0)</f>
        <v>0.80555555555555558</v>
      </c>
      <c r="O72" t="str">
        <f>TEXT(UnusedDays[[#This Row],[discharge_date]],"mmmm")</f>
        <v>February</v>
      </c>
    </row>
    <row r="73" spans="1:15" x14ac:dyDescent="0.3">
      <c r="A73" t="s">
        <v>212</v>
      </c>
      <c r="B73">
        <v>1624</v>
      </c>
      <c r="C73" t="s">
        <v>185</v>
      </c>
      <c r="D73">
        <v>27</v>
      </c>
      <c r="E73" s="1">
        <v>45740</v>
      </c>
      <c r="F73" t="s">
        <v>8</v>
      </c>
      <c r="G73" t="s">
        <v>88</v>
      </c>
      <c r="H73" t="s">
        <v>213</v>
      </c>
      <c r="I73">
        <v>4</v>
      </c>
      <c r="J73">
        <v>24</v>
      </c>
      <c r="K73">
        <v>0</v>
      </c>
      <c r="L73">
        <v>28</v>
      </c>
      <c r="M73">
        <f>L73-D73</f>
        <v>1</v>
      </c>
      <c r="N73" s="3">
        <f>IFERROR(D73/L73,0)</f>
        <v>0.9642857142857143</v>
      </c>
      <c r="O73" t="str">
        <f>TEXT(UnusedDays[[#This Row],[discharge_date]],"mmmm")</f>
        <v>March</v>
      </c>
    </row>
    <row r="74" spans="1:15" x14ac:dyDescent="0.3">
      <c r="A74" t="s">
        <v>212</v>
      </c>
      <c r="B74">
        <v>898</v>
      </c>
      <c r="C74" t="s">
        <v>185</v>
      </c>
      <c r="D74">
        <v>31</v>
      </c>
      <c r="E74" s="1">
        <v>45713</v>
      </c>
      <c r="F74" t="s">
        <v>8</v>
      </c>
      <c r="G74" t="s">
        <v>142</v>
      </c>
      <c r="H74" t="s">
        <v>213</v>
      </c>
      <c r="I74">
        <v>4</v>
      </c>
      <c r="J74">
        <v>27</v>
      </c>
      <c r="K74">
        <v>0</v>
      </c>
      <c r="L74">
        <v>31</v>
      </c>
      <c r="M74">
        <f>L74-D74</f>
        <v>0</v>
      </c>
      <c r="N74" s="3">
        <f>IFERROR(D74/L74,0)</f>
        <v>1</v>
      </c>
      <c r="O74" t="str">
        <f>TEXT(UnusedDays[[#This Row],[discharge_date]],"mmmm")</f>
        <v>February</v>
      </c>
    </row>
    <row r="75" spans="1:15" x14ac:dyDescent="0.3">
      <c r="A75" t="s">
        <v>212</v>
      </c>
      <c r="B75">
        <v>2382</v>
      </c>
      <c r="C75" t="s">
        <v>185</v>
      </c>
      <c r="D75">
        <v>29</v>
      </c>
      <c r="E75" s="1">
        <v>45686</v>
      </c>
      <c r="F75" t="s">
        <v>8</v>
      </c>
      <c r="G75" t="s">
        <v>142</v>
      </c>
      <c r="H75" t="s">
        <v>213</v>
      </c>
      <c r="I75">
        <v>0</v>
      </c>
      <c r="J75">
        <v>27</v>
      </c>
      <c r="K75">
        <v>0</v>
      </c>
      <c r="L75">
        <v>29</v>
      </c>
      <c r="M75">
        <f>L75-D75</f>
        <v>0</v>
      </c>
      <c r="N75" s="3">
        <f>IFERROR(D75/L75,0)</f>
        <v>1</v>
      </c>
      <c r="O75" t="str">
        <f>TEXT(UnusedDays[[#This Row],[discharge_date]],"mmmm")</f>
        <v>January</v>
      </c>
    </row>
    <row r="76" spans="1:15" x14ac:dyDescent="0.3">
      <c r="A76" t="s">
        <v>212</v>
      </c>
      <c r="B76">
        <v>522</v>
      </c>
      <c r="C76" t="s">
        <v>185</v>
      </c>
      <c r="D76">
        <v>3</v>
      </c>
      <c r="E76" s="1">
        <v>45666</v>
      </c>
      <c r="F76" t="s">
        <v>18</v>
      </c>
      <c r="G76" t="s">
        <v>141</v>
      </c>
      <c r="H76" t="s">
        <v>213</v>
      </c>
      <c r="I76">
        <v>0</v>
      </c>
      <c r="J76">
        <v>11</v>
      </c>
      <c r="K76">
        <v>0</v>
      </c>
      <c r="L76">
        <v>11</v>
      </c>
      <c r="M76">
        <f>L76-D76</f>
        <v>8</v>
      </c>
      <c r="N76" s="3">
        <f>IFERROR(D76/L76,0)</f>
        <v>0.27272727272727271</v>
      </c>
      <c r="O76" t="str">
        <f>TEXT(UnusedDays[[#This Row],[discharge_date]],"mmmm")</f>
        <v>January</v>
      </c>
    </row>
    <row r="77" spans="1:15" x14ac:dyDescent="0.3">
      <c r="A77" t="s">
        <v>212</v>
      </c>
      <c r="B77">
        <v>1816</v>
      </c>
      <c r="C77" t="s">
        <v>185</v>
      </c>
      <c r="D77">
        <v>29</v>
      </c>
      <c r="E77" s="1">
        <v>45702</v>
      </c>
      <c r="F77" t="s">
        <v>8</v>
      </c>
      <c r="G77" t="s">
        <v>140</v>
      </c>
      <c r="H77" t="s">
        <v>213</v>
      </c>
      <c r="I77">
        <v>0</v>
      </c>
      <c r="J77">
        <v>29</v>
      </c>
      <c r="K77">
        <v>0</v>
      </c>
      <c r="L77">
        <v>29</v>
      </c>
      <c r="M77">
        <f>L77-D77</f>
        <v>0</v>
      </c>
      <c r="N77" s="3">
        <f>IFERROR(D77/L77,0)</f>
        <v>1</v>
      </c>
      <c r="O77" t="str">
        <f>TEXT(UnusedDays[[#This Row],[discharge_date]],"mmmm")</f>
        <v>February</v>
      </c>
    </row>
    <row r="78" spans="1:15" x14ac:dyDescent="0.3">
      <c r="A78" t="s">
        <v>212</v>
      </c>
      <c r="B78">
        <v>2846</v>
      </c>
      <c r="C78" t="s">
        <v>185</v>
      </c>
      <c r="D78">
        <v>4</v>
      </c>
      <c r="E78" s="1">
        <v>45682</v>
      </c>
      <c r="F78" t="s">
        <v>8</v>
      </c>
      <c r="G78" t="s">
        <v>139</v>
      </c>
      <c r="H78" t="s">
        <v>213</v>
      </c>
      <c r="I78">
        <v>0</v>
      </c>
      <c r="J78">
        <v>4</v>
      </c>
      <c r="K78">
        <v>0</v>
      </c>
      <c r="L78">
        <v>4</v>
      </c>
      <c r="M78">
        <f>L78-D78</f>
        <v>0</v>
      </c>
      <c r="N78" s="3">
        <f>IFERROR(D78/L78,0)</f>
        <v>1</v>
      </c>
      <c r="O78" t="str">
        <f>TEXT(UnusedDays[[#This Row],[discharge_date]],"mmmm")</f>
        <v>January</v>
      </c>
    </row>
    <row r="79" spans="1:15" x14ac:dyDescent="0.3">
      <c r="A79" t="s">
        <v>212</v>
      </c>
      <c r="B79">
        <v>2341</v>
      </c>
      <c r="C79" t="s">
        <v>191</v>
      </c>
      <c r="D79">
        <v>11</v>
      </c>
      <c r="E79" s="1">
        <v>45673</v>
      </c>
      <c r="F79" t="s">
        <v>13</v>
      </c>
      <c r="G79" t="s">
        <v>153</v>
      </c>
      <c r="H79" t="s">
        <v>213</v>
      </c>
      <c r="I79">
        <v>0</v>
      </c>
      <c r="J79">
        <v>0</v>
      </c>
      <c r="K79">
        <v>30</v>
      </c>
      <c r="L79">
        <v>31</v>
      </c>
      <c r="M79">
        <f>L79-D79</f>
        <v>20</v>
      </c>
      <c r="N79" s="3">
        <f>IFERROR(D79/L79,0)</f>
        <v>0.35483870967741937</v>
      </c>
      <c r="O79" t="str">
        <f>TEXT(UnusedDays[[#This Row],[discharge_date]],"mmmm")</f>
        <v>January</v>
      </c>
    </row>
    <row r="80" spans="1:15" x14ac:dyDescent="0.3">
      <c r="A80" t="s">
        <v>212</v>
      </c>
      <c r="B80">
        <v>850</v>
      </c>
      <c r="C80" t="s">
        <v>191</v>
      </c>
      <c r="D80">
        <v>35</v>
      </c>
      <c r="E80" s="1">
        <v>45660</v>
      </c>
      <c r="F80" t="s">
        <v>8</v>
      </c>
      <c r="G80" t="s">
        <v>155</v>
      </c>
      <c r="H80" t="s">
        <v>213</v>
      </c>
      <c r="I80">
        <v>4</v>
      </c>
      <c r="J80">
        <v>31</v>
      </c>
      <c r="K80">
        <v>0</v>
      </c>
      <c r="L80">
        <v>35</v>
      </c>
      <c r="M80">
        <f>L80-D80</f>
        <v>0</v>
      </c>
      <c r="N80" s="3">
        <f>IFERROR(D80/L80,0)</f>
        <v>1</v>
      </c>
      <c r="O80" t="str">
        <f>TEXT(UnusedDays[[#This Row],[discharge_date]],"mmmm")</f>
        <v>January</v>
      </c>
    </row>
    <row r="81" spans="1:15" x14ac:dyDescent="0.3">
      <c r="A81" t="s">
        <v>212</v>
      </c>
      <c r="B81">
        <v>2860</v>
      </c>
      <c r="C81" t="s">
        <v>191</v>
      </c>
      <c r="D81">
        <v>2</v>
      </c>
      <c r="E81" s="1">
        <v>45695</v>
      </c>
      <c r="F81" t="s">
        <v>13</v>
      </c>
      <c r="G81" t="s">
        <v>156</v>
      </c>
      <c r="H81" t="s">
        <v>213</v>
      </c>
      <c r="I81">
        <v>0</v>
      </c>
      <c r="J81">
        <v>14</v>
      </c>
      <c r="K81">
        <v>0</v>
      </c>
      <c r="L81">
        <v>14</v>
      </c>
      <c r="M81">
        <f>L81-D81</f>
        <v>12</v>
      </c>
      <c r="N81" s="3">
        <f>IFERROR(D81/L81,0)</f>
        <v>0.14285714285714285</v>
      </c>
      <c r="O81" t="str">
        <f>TEXT(UnusedDays[[#This Row],[discharge_date]],"mmmm")</f>
        <v>February</v>
      </c>
    </row>
    <row r="82" spans="1:15" x14ac:dyDescent="0.3">
      <c r="A82" t="s">
        <v>212</v>
      </c>
      <c r="B82">
        <v>886</v>
      </c>
      <c r="C82" t="s">
        <v>191</v>
      </c>
      <c r="D82">
        <v>6</v>
      </c>
      <c r="E82" s="1">
        <v>45741</v>
      </c>
      <c r="F82" t="s">
        <v>19</v>
      </c>
      <c r="G82" t="s">
        <v>103</v>
      </c>
      <c r="H82" t="s">
        <v>213</v>
      </c>
      <c r="I82">
        <v>0</v>
      </c>
      <c r="J82">
        <v>0</v>
      </c>
      <c r="K82">
        <v>0</v>
      </c>
      <c r="L82">
        <v>6</v>
      </c>
      <c r="M82">
        <v>0</v>
      </c>
      <c r="N82" s="3">
        <f>IFERROR(D82/L82,0)</f>
        <v>1</v>
      </c>
      <c r="O82" t="str">
        <f>TEXT(UnusedDays[[#This Row],[discharge_date]],"mmmm")</f>
        <v>March</v>
      </c>
    </row>
    <row r="83" spans="1:15" x14ac:dyDescent="0.3">
      <c r="A83" t="s">
        <v>212</v>
      </c>
      <c r="B83">
        <v>1663</v>
      </c>
      <c r="C83" t="s">
        <v>191</v>
      </c>
      <c r="D83">
        <v>33</v>
      </c>
      <c r="E83" s="1">
        <v>45744</v>
      </c>
      <c r="F83" t="s">
        <v>8</v>
      </c>
      <c r="G83" t="s">
        <v>103</v>
      </c>
      <c r="H83" t="s">
        <v>213</v>
      </c>
      <c r="I83">
        <v>0</v>
      </c>
      <c r="J83">
        <v>0</v>
      </c>
      <c r="K83">
        <v>31</v>
      </c>
      <c r="L83">
        <v>31</v>
      </c>
      <c r="M83">
        <v>-2</v>
      </c>
      <c r="N83" s="3">
        <f>IFERROR(D83/L83,0)</f>
        <v>1.064516129032258</v>
      </c>
      <c r="O83" t="str">
        <f>TEXT(UnusedDays[[#This Row],[discharge_date]],"mmmm")</f>
        <v>March</v>
      </c>
    </row>
    <row r="84" spans="1:15" x14ac:dyDescent="0.3">
      <c r="A84" t="s">
        <v>212</v>
      </c>
      <c r="B84">
        <v>375</v>
      </c>
      <c r="C84" t="s">
        <v>191</v>
      </c>
      <c r="D84">
        <v>30</v>
      </c>
      <c r="E84" s="1">
        <v>45729</v>
      </c>
      <c r="F84" t="s">
        <v>8</v>
      </c>
      <c r="G84" t="s">
        <v>103</v>
      </c>
      <c r="H84" t="s">
        <v>213</v>
      </c>
      <c r="I84">
        <v>0</v>
      </c>
      <c r="J84">
        <v>30</v>
      </c>
      <c r="K84">
        <v>0</v>
      </c>
      <c r="L84">
        <v>30</v>
      </c>
      <c r="M84">
        <v>0</v>
      </c>
      <c r="N84" s="3">
        <f>IFERROR(D84/L84,0)</f>
        <v>1</v>
      </c>
      <c r="O84" t="str">
        <f>TEXT(UnusedDays[[#This Row],[discharge_date]],"mmmm")</f>
        <v>March</v>
      </c>
    </row>
    <row r="85" spans="1:15" x14ac:dyDescent="0.3">
      <c r="A85" t="s">
        <v>212</v>
      </c>
      <c r="B85">
        <v>1554</v>
      </c>
      <c r="C85" t="s">
        <v>191</v>
      </c>
      <c r="D85">
        <v>40</v>
      </c>
      <c r="E85" s="1">
        <v>45659</v>
      </c>
      <c r="F85" t="s">
        <v>8</v>
      </c>
      <c r="G85" t="s">
        <v>159</v>
      </c>
      <c r="H85" t="s">
        <v>213</v>
      </c>
      <c r="I85">
        <v>0</v>
      </c>
      <c r="J85">
        <v>0</v>
      </c>
      <c r="K85">
        <v>30</v>
      </c>
      <c r="L85">
        <v>30</v>
      </c>
      <c r="M85">
        <f>L85-D85</f>
        <v>-10</v>
      </c>
      <c r="N85" s="3">
        <f>IFERROR(D85/L85,0)</f>
        <v>1.3333333333333333</v>
      </c>
      <c r="O85" t="str">
        <f>TEXT(UnusedDays[[#This Row],[discharge_date]],"mmmm")</f>
        <v>January</v>
      </c>
    </row>
    <row r="86" spans="1:15" x14ac:dyDescent="0.3">
      <c r="A86" t="s">
        <v>212</v>
      </c>
      <c r="B86">
        <v>1477</v>
      </c>
      <c r="C86" t="s">
        <v>191</v>
      </c>
      <c r="D86">
        <v>9</v>
      </c>
      <c r="E86" s="1">
        <v>45695</v>
      </c>
      <c r="F86" t="s">
        <v>13</v>
      </c>
      <c r="G86" t="s">
        <v>160</v>
      </c>
      <c r="H86" t="s">
        <v>213</v>
      </c>
      <c r="I86">
        <v>3</v>
      </c>
      <c r="J86">
        <v>0</v>
      </c>
      <c r="K86">
        <v>30</v>
      </c>
      <c r="L86">
        <v>33</v>
      </c>
      <c r="M86">
        <f>L86-D86</f>
        <v>24</v>
      </c>
      <c r="N86" s="3">
        <f>IFERROR(D86/L86,0)</f>
        <v>0.27272727272727271</v>
      </c>
      <c r="O86" t="str">
        <f>TEXT(UnusedDays[[#This Row],[discharge_date]],"mmmm")</f>
        <v>February</v>
      </c>
    </row>
    <row r="87" spans="1:15" x14ac:dyDescent="0.3">
      <c r="A87" t="s">
        <v>212</v>
      </c>
      <c r="B87">
        <v>237</v>
      </c>
      <c r="C87" t="s">
        <v>191</v>
      </c>
      <c r="D87">
        <v>2</v>
      </c>
      <c r="E87" s="1">
        <v>45674</v>
      </c>
      <c r="F87" t="s">
        <v>19</v>
      </c>
      <c r="G87" t="s">
        <v>160</v>
      </c>
      <c r="H87" t="s">
        <v>213</v>
      </c>
      <c r="I87">
        <v>0</v>
      </c>
      <c r="J87">
        <v>0</v>
      </c>
      <c r="K87">
        <v>2</v>
      </c>
      <c r="L87">
        <v>2</v>
      </c>
      <c r="M87">
        <f>L87-D87</f>
        <v>0</v>
      </c>
      <c r="N87" s="3">
        <f>IFERROR(D87/L87,0)</f>
        <v>1</v>
      </c>
      <c r="O87" t="str">
        <f>TEXT(UnusedDays[[#This Row],[discharge_date]],"mmmm")</f>
        <v>January</v>
      </c>
    </row>
    <row r="88" spans="1:15" x14ac:dyDescent="0.3">
      <c r="A88" t="s">
        <v>212</v>
      </c>
      <c r="B88">
        <v>687</v>
      </c>
      <c r="C88" t="s">
        <v>191</v>
      </c>
      <c r="D88">
        <v>6</v>
      </c>
      <c r="E88" s="1">
        <v>45734</v>
      </c>
      <c r="F88" t="s">
        <v>11</v>
      </c>
      <c r="G88" t="s">
        <v>105</v>
      </c>
      <c r="H88" t="s">
        <v>213</v>
      </c>
      <c r="I88">
        <v>4</v>
      </c>
      <c r="J88">
        <v>2</v>
      </c>
      <c r="K88">
        <v>0</v>
      </c>
      <c r="L88">
        <v>6</v>
      </c>
      <c r="M88">
        <v>0</v>
      </c>
      <c r="N88" s="3">
        <f>IFERROR(D88/L88,0)</f>
        <v>1</v>
      </c>
      <c r="O88" t="str">
        <f>TEXT(UnusedDays[[#This Row],[discharge_date]],"mmmm")</f>
        <v>March</v>
      </c>
    </row>
    <row r="89" spans="1:15" x14ac:dyDescent="0.3">
      <c r="A89" t="s">
        <v>212</v>
      </c>
      <c r="B89">
        <v>2261</v>
      </c>
      <c r="C89" t="s">
        <v>191</v>
      </c>
      <c r="D89">
        <v>31</v>
      </c>
      <c r="E89" s="1">
        <v>45695</v>
      </c>
      <c r="F89" t="s">
        <v>8</v>
      </c>
      <c r="G89" t="s">
        <v>161</v>
      </c>
      <c r="H89" t="s">
        <v>213</v>
      </c>
      <c r="I89">
        <v>0</v>
      </c>
      <c r="J89">
        <v>30</v>
      </c>
      <c r="K89">
        <v>0</v>
      </c>
      <c r="L89">
        <v>30</v>
      </c>
      <c r="M89">
        <f>L89-D89</f>
        <v>-1</v>
      </c>
      <c r="N89" s="3">
        <f>IFERROR(D89/L89,0)</f>
        <v>1.0333333333333334</v>
      </c>
      <c r="O89" t="str">
        <f>TEXT(UnusedDays[[#This Row],[discharge_date]],"mmmm")</f>
        <v>February</v>
      </c>
    </row>
    <row r="90" spans="1:15" x14ac:dyDescent="0.3">
      <c r="A90" t="s">
        <v>212</v>
      </c>
      <c r="B90">
        <v>229</v>
      </c>
      <c r="C90" t="s">
        <v>191</v>
      </c>
      <c r="D90">
        <v>26</v>
      </c>
      <c r="E90" s="1">
        <v>45686</v>
      </c>
      <c r="F90" t="s">
        <v>8</v>
      </c>
      <c r="G90" t="s">
        <v>161</v>
      </c>
      <c r="H90" t="s">
        <v>213</v>
      </c>
      <c r="I90">
        <v>6</v>
      </c>
      <c r="J90">
        <v>20</v>
      </c>
      <c r="K90">
        <v>0</v>
      </c>
      <c r="L90">
        <v>26</v>
      </c>
      <c r="M90">
        <f>L90-D90</f>
        <v>0</v>
      </c>
      <c r="N90" s="3">
        <f>IFERROR(D90/L90,0)</f>
        <v>1</v>
      </c>
      <c r="O90" t="str">
        <f>TEXT(UnusedDays[[#This Row],[discharge_date]],"mmmm")</f>
        <v>January</v>
      </c>
    </row>
    <row r="91" spans="1:15" x14ac:dyDescent="0.3">
      <c r="A91" t="s">
        <v>212</v>
      </c>
      <c r="B91">
        <v>1343</v>
      </c>
      <c r="C91" t="s">
        <v>191</v>
      </c>
      <c r="D91">
        <v>20</v>
      </c>
      <c r="E91" s="1">
        <v>45708</v>
      </c>
      <c r="F91" t="s">
        <v>18</v>
      </c>
      <c r="G91" t="s">
        <v>162</v>
      </c>
      <c r="H91" t="s">
        <v>213</v>
      </c>
      <c r="I91">
        <v>0</v>
      </c>
      <c r="J91">
        <v>28</v>
      </c>
      <c r="K91">
        <v>0</v>
      </c>
      <c r="L91">
        <v>28</v>
      </c>
      <c r="M91">
        <f>L91-D91</f>
        <v>8</v>
      </c>
      <c r="N91" s="3">
        <f>IFERROR(D91/L91,0)</f>
        <v>0.7142857142857143</v>
      </c>
      <c r="O91" t="str">
        <f>TEXT(UnusedDays[[#This Row],[discharge_date]],"mmmm")</f>
        <v>February</v>
      </c>
    </row>
    <row r="92" spans="1:15" x14ac:dyDescent="0.3">
      <c r="A92" t="s">
        <v>212</v>
      </c>
      <c r="B92">
        <v>1932</v>
      </c>
      <c r="C92" t="s">
        <v>191</v>
      </c>
      <c r="D92">
        <v>7</v>
      </c>
      <c r="E92" s="1">
        <v>45686</v>
      </c>
      <c r="F92" t="s">
        <v>18</v>
      </c>
      <c r="G92" t="s">
        <v>162</v>
      </c>
      <c r="H92" t="s">
        <v>213</v>
      </c>
      <c r="I92">
        <v>0</v>
      </c>
      <c r="J92">
        <v>13</v>
      </c>
      <c r="K92">
        <v>0</v>
      </c>
      <c r="L92">
        <v>13</v>
      </c>
      <c r="M92">
        <f>L92-D92</f>
        <v>6</v>
      </c>
      <c r="N92" s="3">
        <f>IFERROR(D92/L92,0)</f>
        <v>0.53846153846153844</v>
      </c>
      <c r="O92" t="str">
        <f>TEXT(UnusedDays[[#This Row],[discharge_date]],"mmmm")</f>
        <v>January</v>
      </c>
    </row>
    <row r="93" spans="1:15" x14ac:dyDescent="0.3">
      <c r="A93" t="s">
        <v>212</v>
      </c>
      <c r="B93">
        <v>1028</v>
      </c>
      <c r="C93" t="s">
        <v>191</v>
      </c>
      <c r="D93">
        <v>10</v>
      </c>
      <c r="E93" s="1">
        <v>45740</v>
      </c>
      <c r="F93" t="s">
        <v>11</v>
      </c>
      <c r="G93" t="s">
        <v>108</v>
      </c>
      <c r="H93" t="s">
        <v>213</v>
      </c>
      <c r="I93">
        <v>0</v>
      </c>
      <c r="J93">
        <v>12</v>
      </c>
      <c r="K93">
        <v>0</v>
      </c>
      <c r="L93">
        <v>12</v>
      </c>
      <c r="M93" s="2">
        <v>2</v>
      </c>
      <c r="N93" s="3">
        <f>IFERROR(D93/L93,0)</f>
        <v>0.83333333333333337</v>
      </c>
      <c r="O93" t="str">
        <f>TEXT(UnusedDays[[#This Row],[discharge_date]],"mmmm")</f>
        <v>March</v>
      </c>
    </row>
    <row r="94" spans="1:15" x14ac:dyDescent="0.3">
      <c r="A94" t="s">
        <v>212</v>
      </c>
      <c r="B94">
        <v>1023</v>
      </c>
      <c r="C94" t="s">
        <v>194</v>
      </c>
      <c r="D94">
        <v>14</v>
      </c>
      <c r="E94" s="1">
        <v>45687</v>
      </c>
      <c r="F94" t="s">
        <v>14</v>
      </c>
      <c r="G94" t="s">
        <v>166</v>
      </c>
      <c r="H94" t="s">
        <v>213</v>
      </c>
      <c r="I94">
        <v>7</v>
      </c>
      <c r="J94">
        <v>7</v>
      </c>
      <c r="K94">
        <v>0</v>
      </c>
      <c r="L94">
        <v>14</v>
      </c>
      <c r="M94">
        <f>L94-D94</f>
        <v>0</v>
      </c>
      <c r="N94" s="3">
        <f>IFERROR(D94/L94,0)</f>
        <v>1</v>
      </c>
      <c r="O94" t="str">
        <f>TEXT(UnusedDays[[#This Row],[discharge_date]],"mmmm")</f>
        <v>January</v>
      </c>
    </row>
    <row r="95" spans="1:15" x14ac:dyDescent="0.3">
      <c r="A95" t="s">
        <v>212</v>
      </c>
      <c r="B95">
        <v>131</v>
      </c>
      <c r="C95" t="s">
        <v>191</v>
      </c>
      <c r="D95">
        <v>16</v>
      </c>
      <c r="E95" s="1">
        <v>45665</v>
      </c>
      <c r="F95" t="s">
        <v>18</v>
      </c>
      <c r="G95" t="s">
        <v>161</v>
      </c>
      <c r="H95" t="s">
        <v>213</v>
      </c>
      <c r="I95">
        <v>0</v>
      </c>
      <c r="J95">
        <v>9</v>
      </c>
      <c r="K95">
        <v>0</v>
      </c>
      <c r="L95">
        <v>9</v>
      </c>
      <c r="M95">
        <f>L95-D95</f>
        <v>-7</v>
      </c>
      <c r="N95" s="3">
        <f>IFERROR(D95/L95,0)</f>
        <v>1.7777777777777777</v>
      </c>
      <c r="O95" t="str">
        <f>TEXT(UnusedDays[[#This Row],[discharge_date]],"mmmm")</f>
        <v>January</v>
      </c>
    </row>
    <row r="96" spans="1:15" x14ac:dyDescent="0.3">
      <c r="A96" t="s">
        <v>212</v>
      </c>
      <c r="B96">
        <v>773</v>
      </c>
      <c r="C96" t="s">
        <v>191</v>
      </c>
      <c r="D96">
        <v>14</v>
      </c>
      <c r="E96" s="1">
        <v>45709</v>
      </c>
      <c r="F96" t="s">
        <v>8</v>
      </c>
      <c r="G96" t="s">
        <v>151</v>
      </c>
      <c r="H96" t="s">
        <v>213</v>
      </c>
      <c r="I96">
        <v>3</v>
      </c>
      <c r="J96">
        <v>11</v>
      </c>
      <c r="K96">
        <v>0</v>
      </c>
      <c r="L96">
        <v>14</v>
      </c>
      <c r="M96">
        <f>L96-D96</f>
        <v>0</v>
      </c>
      <c r="N96" s="3">
        <f>IFERROR(D96/L96,0)</f>
        <v>1</v>
      </c>
      <c r="O96" t="str">
        <f>TEXT(UnusedDays[[#This Row],[discharge_date]],"mmmm")</f>
        <v>February</v>
      </c>
    </row>
    <row r="97" spans="1:15" x14ac:dyDescent="0.3">
      <c r="A97" t="s">
        <v>212</v>
      </c>
      <c r="B97">
        <v>396</v>
      </c>
      <c r="C97" t="s">
        <v>191</v>
      </c>
      <c r="D97">
        <v>28</v>
      </c>
      <c r="E97" s="1">
        <v>45722</v>
      </c>
      <c r="F97" t="s">
        <v>8</v>
      </c>
      <c r="G97" t="s">
        <v>107</v>
      </c>
      <c r="H97" t="s">
        <v>213</v>
      </c>
      <c r="I97">
        <v>0</v>
      </c>
      <c r="J97">
        <v>28</v>
      </c>
      <c r="K97">
        <v>0</v>
      </c>
      <c r="L97">
        <v>28</v>
      </c>
      <c r="M97">
        <v>0</v>
      </c>
      <c r="N97" s="3">
        <f>IFERROR(D97/L97,0)</f>
        <v>1</v>
      </c>
      <c r="O97" t="str">
        <f>TEXT(UnusedDays[[#This Row],[discharge_date]],"mmmm")</f>
        <v>March</v>
      </c>
    </row>
    <row r="98" spans="1:15" x14ac:dyDescent="0.3">
      <c r="A98" t="s">
        <v>212</v>
      </c>
      <c r="B98">
        <v>2246</v>
      </c>
      <c r="C98" t="s">
        <v>203</v>
      </c>
      <c r="D98">
        <v>3</v>
      </c>
      <c r="E98" s="1">
        <v>45709</v>
      </c>
      <c r="F98" t="s">
        <v>11</v>
      </c>
      <c r="G98" t="s">
        <v>180</v>
      </c>
      <c r="H98" t="s">
        <v>213</v>
      </c>
      <c r="I98">
        <v>0</v>
      </c>
      <c r="J98">
        <v>7</v>
      </c>
      <c r="K98">
        <v>0</v>
      </c>
      <c r="L98">
        <v>7</v>
      </c>
      <c r="M98">
        <f>L98-D98</f>
        <v>4</v>
      </c>
      <c r="N98" s="3">
        <f>IFERROR(D98/L98,0)</f>
        <v>0.42857142857142855</v>
      </c>
      <c r="O98" t="str">
        <f>TEXT(UnusedDays[[#This Row],[discharge_date]],"mmmm")</f>
        <v>February</v>
      </c>
    </row>
    <row r="99" spans="1:15" x14ac:dyDescent="0.3">
      <c r="A99" t="s">
        <v>212</v>
      </c>
      <c r="B99">
        <v>2923</v>
      </c>
      <c r="C99" t="s">
        <v>203</v>
      </c>
      <c r="D99">
        <v>11</v>
      </c>
      <c r="E99" s="1">
        <v>45709</v>
      </c>
      <c r="F99" t="s">
        <v>11</v>
      </c>
      <c r="G99" t="s">
        <v>180</v>
      </c>
      <c r="H99" t="s">
        <v>213</v>
      </c>
      <c r="I99">
        <v>0</v>
      </c>
      <c r="J99">
        <v>14</v>
      </c>
      <c r="K99">
        <v>0</v>
      </c>
      <c r="L99">
        <v>14</v>
      </c>
      <c r="M99">
        <f>L99-D99</f>
        <v>3</v>
      </c>
      <c r="N99" s="3">
        <f>IFERROR(D99/L99,0)</f>
        <v>0.7857142857142857</v>
      </c>
      <c r="O99" t="str">
        <f>TEXT(UnusedDays[[#This Row],[discharge_date]],"mmmm")</f>
        <v>February</v>
      </c>
    </row>
    <row r="100" spans="1:15" x14ac:dyDescent="0.3">
      <c r="A100" t="s">
        <v>212</v>
      </c>
      <c r="B100">
        <v>565</v>
      </c>
      <c r="C100" t="s">
        <v>203</v>
      </c>
      <c r="D100">
        <v>5</v>
      </c>
      <c r="E100" s="1">
        <v>45710</v>
      </c>
      <c r="F100" t="s">
        <v>11</v>
      </c>
      <c r="G100" t="s">
        <v>180</v>
      </c>
      <c r="H100" t="s">
        <v>213</v>
      </c>
      <c r="I100">
        <v>0</v>
      </c>
      <c r="J100">
        <v>7</v>
      </c>
      <c r="K100">
        <v>0</v>
      </c>
      <c r="L100">
        <v>7</v>
      </c>
      <c r="M100">
        <f>L100-D100</f>
        <v>2</v>
      </c>
      <c r="N100" s="3">
        <f>IFERROR(D100/L100,0)</f>
        <v>0.7142857142857143</v>
      </c>
      <c r="O100" t="str">
        <f>TEXT(UnusedDays[[#This Row],[discharge_date]],"mmmm")</f>
        <v>February</v>
      </c>
    </row>
    <row r="101" spans="1:15" x14ac:dyDescent="0.3">
      <c r="A101" t="s">
        <v>212</v>
      </c>
      <c r="B101">
        <v>390</v>
      </c>
      <c r="C101" t="s">
        <v>203</v>
      </c>
      <c r="D101">
        <v>27</v>
      </c>
      <c r="E101" s="1">
        <v>45715</v>
      </c>
      <c r="F101" t="s">
        <v>8</v>
      </c>
      <c r="G101" t="s">
        <v>180</v>
      </c>
      <c r="H101" t="s">
        <v>213</v>
      </c>
      <c r="I101">
        <v>0</v>
      </c>
      <c r="J101">
        <v>21</v>
      </c>
      <c r="K101">
        <v>7</v>
      </c>
      <c r="L101">
        <v>28</v>
      </c>
      <c r="M101">
        <f>L101-D101</f>
        <v>1</v>
      </c>
      <c r="N101" s="3">
        <f>IFERROR(D101/L101,0)</f>
        <v>0.9642857142857143</v>
      </c>
      <c r="O101" t="str">
        <f>TEXT(UnusedDays[[#This Row],[discharge_date]],"mmmm")</f>
        <v>February</v>
      </c>
    </row>
    <row r="102" spans="1:15" x14ac:dyDescent="0.3">
      <c r="A102" t="s">
        <v>212</v>
      </c>
      <c r="B102">
        <v>2386</v>
      </c>
      <c r="C102" t="s">
        <v>203</v>
      </c>
      <c r="D102">
        <v>12</v>
      </c>
      <c r="E102" s="1">
        <v>45709</v>
      </c>
      <c r="F102" t="s">
        <v>8</v>
      </c>
      <c r="G102" t="s">
        <v>180</v>
      </c>
      <c r="H102" t="s">
        <v>213</v>
      </c>
      <c r="I102">
        <v>0</v>
      </c>
      <c r="J102">
        <v>0</v>
      </c>
      <c r="K102">
        <v>12</v>
      </c>
      <c r="L102">
        <v>12</v>
      </c>
      <c r="M102">
        <f>L102-D102</f>
        <v>0</v>
      </c>
      <c r="N102" s="3">
        <f>IFERROR(D102/L102,0)</f>
        <v>1</v>
      </c>
      <c r="O102" t="str">
        <f>TEXT(UnusedDays[[#This Row],[discharge_date]],"mmmm")</f>
        <v>February</v>
      </c>
    </row>
    <row r="103" spans="1:15" x14ac:dyDescent="0.3">
      <c r="A103" t="s">
        <v>212</v>
      </c>
      <c r="B103">
        <v>2906</v>
      </c>
      <c r="C103" t="s">
        <v>203</v>
      </c>
      <c r="D103">
        <v>9</v>
      </c>
      <c r="E103" s="1">
        <v>45702</v>
      </c>
      <c r="F103" t="s">
        <v>8</v>
      </c>
      <c r="G103" t="s">
        <v>180</v>
      </c>
      <c r="H103" t="s">
        <v>213</v>
      </c>
      <c r="I103">
        <v>0</v>
      </c>
      <c r="J103">
        <v>0</v>
      </c>
      <c r="K103">
        <v>9</v>
      </c>
      <c r="L103">
        <v>9</v>
      </c>
      <c r="M103">
        <v>0</v>
      </c>
      <c r="N103" s="3">
        <f>IFERROR(D103/L103,0)</f>
        <v>1</v>
      </c>
      <c r="O103" t="str">
        <f>TEXT(UnusedDays[[#This Row],[discharge_date]],"mmmm")</f>
        <v>February</v>
      </c>
    </row>
    <row r="104" spans="1:15" x14ac:dyDescent="0.3">
      <c r="A104" t="s">
        <v>212</v>
      </c>
      <c r="B104">
        <v>299</v>
      </c>
      <c r="C104" t="s">
        <v>203</v>
      </c>
      <c r="D104">
        <v>10</v>
      </c>
      <c r="E104" s="1">
        <v>45702</v>
      </c>
      <c r="F104" t="s">
        <v>8</v>
      </c>
      <c r="G104" t="s">
        <v>180</v>
      </c>
      <c r="H104" t="s">
        <v>213</v>
      </c>
      <c r="I104">
        <v>0</v>
      </c>
      <c r="J104">
        <v>0</v>
      </c>
      <c r="K104">
        <v>10</v>
      </c>
      <c r="L104">
        <v>10</v>
      </c>
      <c r="M104">
        <v>0</v>
      </c>
      <c r="N104" s="3">
        <f>IFERROR(D104/L104,0)</f>
        <v>1</v>
      </c>
      <c r="O104" t="str">
        <f>TEXT(UnusedDays[[#This Row],[discharge_date]],"mmmm")</f>
        <v>February</v>
      </c>
    </row>
    <row r="105" spans="1:15" x14ac:dyDescent="0.3">
      <c r="A105" t="s">
        <v>212</v>
      </c>
      <c r="B105">
        <v>350</v>
      </c>
      <c r="C105" t="s">
        <v>203</v>
      </c>
      <c r="D105">
        <v>14</v>
      </c>
      <c r="E105" s="1">
        <v>45695</v>
      </c>
      <c r="F105" t="s">
        <v>18</v>
      </c>
      <c r="G105" t="s">
        <v>180</v>
      </c>
      <c r="H105" t="s">
        <v>213</v>
      </c>
      <c r="I105">
        <v>0</v>
      </c>
      <c r="J105">
        <v>14</v>
      </c>
      <c r="K105">
        <v>15</v>
      </c>
      <c r="L105">
        <v>29</v>
      </c>
      <c r="M105">
        <f>L105-D105</f>
        <v>15</v>
      </c>
      <c r="N105" s="3">
        <f>IFERROR(D105/L105,0)</f>
        <v>0.48275862068965519</v>
      </c>
      <c r="O105" t="str">
        <f>TEXT(UnusedDays[[#This Row],[discharge_date]],"mmmm")</f>
        <v>February</v>
      </c>
    </row>
    <row r="106" spans="1:15" x14ac:dyDescent="0.3">
      <c r="A106" t="s">
        <v>212</v>
      </c>
      <c r="B106">
        <v>2874</v>
      </c>
      <c r="C106" t="s">
        <v>203</v>
      </c>
      <c r="D106">
        <v>18</v>
      </c>
      <c r="E106" s="1">
        <v>45698</v>
      </c>
      <c r="F106" t="s">
        <v>11</v>
      </c>
      <c r="G106" t="s">
        <v>180</v>
      </c>
      <c r="H106" t="s">
        <v>213</v>
      </c>
      <c r="I106">
        <v>0</v>
      </c>
      <c r="J106">
        <v>14</v>
      </c>
      <c r="K106">
        <v>15</v>
      </c>
      <c r="L106">
        <v>29</v>
      </c>
      <c r="M106">
        <f>L106-D106</f>
        <v>11</v>
      </c>
      <c r="N106" s="3">
        <f>IFERROR(D106/L106,0)</f>
        <v>0.62068965517241381</v>
      </c>
      <c r="O106" t="str">
        <f>TEXT(UnusedDays[[#This Row],[discharge_date]],"mmmm")</f>
        <v>February</v>
      </c>
    </row>
    <row r="107" spans="1:15" x14ac:dyDescent="0.3">
      <c r="A107" t="s">
        <v>212</v>
      </c>
      <c r="B107">
        <v>1839</v>
      </c>
      <c r="C107" t="s">
        <v>203</v>
      </c>
      <c r="D107">
        <v>14</v>
      </c>
      <c r="E107" s="1">
        <v>45700</v>
      </c>
      <c r="F107" t="s">
        <v>14</v>
      </c>
      <c r="G107" t="s">
        <v>180</v>
      </c>
      <c r="H107" t="s">
        <v>213</v>
      </c>
      <c r="I107">
        <v>0</v>
      </c>
      <c r="J107">
        <v>14</v>
      </c>
      <c r="K107">
        <v>0</v>
      </c>
      <c r="L107">
        <v>14</v>
      </c>
      <c r="M107">
        <f>L107-D107</f>
        <v>0</v>
      </c>
      <c r="N107" s="3">
        <f>IFERROR(D107/L107,0)</f>
        <v>1</v>
      </c>
      <c r="O107" t="str">
        <f>TEXT(UnusedDays[[#This Row],[discharge_date]],"mmmm")</f>
        <v>February</v>
      </c>
    </row>
    <row r="108" spans="1:15" x14ac:dyDescent="0.3">
      <c r="A108" t="s">
        <v>212</v>
      </c>
      <c r="B108">
        <v>442</v>
      </c>
      <c r="C108" t="s">
        <v>203</v>
      </c>
      <c r="D108">
        <v>17</v>
      </c>
      <c r="E108" s="1">
        <v>45690</v>
      </c>
      <c r="F108" t="s">
        <v>18</v>
      </c>
      <c r="G108" t="s">
        <v>180</v>
      </c>
      <c r="H108" t="s">
        <v>213</v>
      </c>
      <c r="I108">
        <v>7</v>
      </c>
      <c r="J108">
        <v>12</v>
      </c>
      <c r="K108">
        <v>0</v>
      </c>
      <c r="L108">
        <v>19</v>
      </c>
      <c r="M108">
        <f>L108-D108</f>
        <v>2</v>
      </c>
      <c r="N108" s="3">
        <f>IFERROR(D108/L108,0)</f>
        <v>0.89473684210526316</v>
      </c>
      <c r="O108" t="str">
        <f>TEXT(UnusedDays[[#This Row],[discharge_date]],"mmmm")</f>
        <v>February</v>
      </c>
    </row>
    <row r="109" spans="1:15" x14ac:dyDescent="0.3">
      <c r="A109" t="s">
        <v>212</v>
      </c>
      <c r="B109">
        <v>2754</v>
      </c>
      <c r="C109" t="s">
        <v>203</v>
      </c>
      <c r="D109">
        <v>28</v>
      </c>
      <c r="E109" s="1">
        <v>45693</v>
      </c>
      <c r="F109" t="s">
        <v>8</v>
      </c>
      <c r="G109" t="s">
        <v>180</v>
      </c>
      <c r="H109" t="s">
        <v>213</v>
      </c>
      <c r="I109">
        <v>7</v>
      </c>
      <c r="J109">
        <v>7</v>
      </c>
      <c r="K109">
        <v>14</v>
      </c>
      <c r="L109">
        <v>28</v>
      </c>
      <c r="M109">
        <f>L109-D109</f>
        <v>0</v>
      </c>
      <c r="N109" s="3">
        <f>IFERROR(D109/L109,0)</f>
        <v>1</v>
      </c>
      <c r="O109" t="str">
        <f>TEXT(UnusedDays[[#This Row],[discharge_date]],"mmmm")</f>
        <v>February</v>
      </c>
    </row>
    <row r="110" spans="1:15" x14ac:dyDescent="0.3">
      <c r="A110" t="s">
        <v>212</v>
      </c>
      <c r="B110">
        <v>972</v>
      </c>
      <c r="C110" t="s">
        <v>203</v>
      </c>
      <c r="D110">
        <v>8</v>
      </c>
      <c r="E110" s="1">
        <v>45684</v>
      </c>
      <c r="F110" t="s">
        <v>11</v>
      </c>
      <c r="G110" t="s">
        <v>180</v>
      </c>
      <c r="H110" t="s">
        <v>213</v>
      </c>
      <c r="I110">
        <v>0</v>
      </c>
      <c r="J110">
        <v>7</v>
      </c>
      <c r="K110">
        <v>0</v>
      </c>
      <c r="L110">
        <v>7</v>
      </c>
      <c r="M110">
        <f>L110-D110</f>
        <v>-1</v>
      </c>
      <c r="N110" s="3">
        <f>IFERROR(D110/L110,0)</f>
        <v>1.1428571428571428</v>
      </c>
      <c r="O110" t="str">
        <f>TEXT(UnusedDays[[#This Row],[discharge_date]],"mmmm")</f>
        <v>January</v>
      </c>
    </row>
    <row r="111" spans="1:15" x14ac:dyDescent="0.3">
      <c r="A111" t="s">
        <v>212</v>
      </c>
      <c r="B111">
        <v>2861</v>
      </c>
      <c r="C111" t="s">
        <v>203</v>
      </c>
      <c r="D111">
        <v>29</v>
      </c>
      <c r="E111" s="1">
        <v>45677</v>
      </c>
      <c r="F111" t="s">
        <v>8</v>
      </c>
      <c r="G111" t="s">
        <v>180</v>
      </c>
      <c r="H111" t="s">
        <v>213</v>
      </c>
      <c r="I111">
        <v>0</v>
      </c>
      <c r="J111">
        <v>15</v>
      </c>
      <c r="K111">
        <v>14</v>
      </c>
      <c r="L111">
        <v>29</v>
      </c>
      <c r="M111">
        <f>L111-D111</f>
        <v>0</v>
      </c>
      <c r="N111" s="3">
        <f>IFERROR(D111/L111,0)</f>
        <v>1</v>
      </c>
      <c r="O111" t="str">
        <f>TEXT(UnusedDays[[#This Row],[discharge_date]],"mmmm")</f>
        <v>January</v>
      </c>
    </row>
    <row r="112" spans="1:15" x14ac:dyDescent="0.3">
      <c r="A112" t="s">
        <v>212</v>
      </c>
      <c r="B112">
        <v>2710</v>
      </c>
      <c r="C112" t="s">
        <v>203</v>
      </c>
      <c r="D112">
        <v>5</v>
      </c>
      <c r="E112" s="1">
        <v>45678</v>
      </c>
      <c r="F112" t="s">
        <v>11</v>
      </c>
      <c r="G112" t="s">
        <v>180</v>
      </c>
      <c r="H112" t="s">
        <v>213</v>
      </c>
      <c r="I112">
        <v>5</v>
      </c>
      <c r="J112">
        <v>0</v>
      </c>
      <c r="K112">
        <v>0</v>
      </c>
      <c r="L112">
        <v>5</v>
      </c>
      <c r="M112">
        <f>L112-D112</f>
        <v>0</v>
      </c>
      <c r="N112" s="3">
        <f>IFERROR(D112/L112,0)</f>
        <v>1</v>
      </c>
      <c r="O112" t="str">
        <f>TEXT(UnusedDays[[#This Row],[discharge_date]],"mmmm")</f>
        <v>January</v>
      </c>
    </row>
    <row r="113" spans="1:15" x14ac:dyDescent="0.3">
      <c r="A113" t="s">
        <v>212</v>
      </c>
      <c r="B113">
        <v>1104</v>
      </c>
      <c r="C113" t="s">
        <v>203</v>
      </c>
      <c r="D113">
        <v>36</v>
      </c>
      <c r="E113" s="1">
        <v>45673</v>
      </c>
      <c r="F113" t="s">
        <v>8</v>
      </c>
      <c r="G113" t="s">
        <v>180</v>
      </c>
      <c r="H113" t="s">
        <v>213</v>
      </c>
      <c r="I113">
        <v>7</v>
      </c>
      <c r="J113">
        <v>15</v>
      </c>
      <c r="K113">
        <v>14</v>
      </c>
      <c r="L113">
        <v>36</v>
      </c>
      <c r="M113">
        <f>L113-D113</f>
        <v>0</v>
      </c>
      <c r="N113" s="3">
        <f>IFERROR(D113/L113,0)</f>
        <v>1</v>
      </c>
      <c r="O113" t="str">
        <f>TEXT(UnusedDays[[#This Row],[discharge_date]],"mmmm")</f>
        <v>January</v>
      </c>
    </row>
    <row r="114" spans="1:15" x14ac:dyDescent="0.3">
      <c r="A114" t="s">
        <v>212</v>
      </c>
      <c r="B114">
        <v>1787</v>
      </c>
      <c r="C114" t="s">
        <v>203</v>
      </c>
      <c r="D114">
        <v>15</v>
      </c>
      <c r="E114" s="1">
        <v>45701</v>
      </c>
      <c r="F114" t="s">
        <v>8</v>
      </c>
      <c r="G114" t="s">
        <v>181</v>
      </c>
      <c r="H114" t="s">
        <v>213</v>
      </c>
      <c r="I114">
        <v>0</v>
      </c>
      <c r="J114">
        <v>14</v>
      </c>
      <c r="K114">
        <v>15</v>
      </c>
      <c r="L114">
        <v>29</v>
      </c>
      <c r="M114">
        <f>L114-D114</f>
        <v>14</v>
      </c>
      <c r="N114" s="3">
        <f>IFERROR(D114/L114,0)</f>
        <v>0.51724137931034486</v>
      </c>
      <c r="O114" t="str">
        <f>TEXT(UnusedDays[[#This Row],[discharge_date]],"mmmm")</f>
        <v>February</v>
      </c>
    </row>
    <row r="115" spans="1:15" x14ac:dyDescent="0.3">
      <c r="A115" t="s">
        <v>212</v>
      </c>
      <c r="B115">
        <v>544</v>
      </c>
      <c r="C115" t="s">
        <v>203</v>
      </c>
      <c r="D115">
        <v>28</v>
      </c>
      <c r="E115" s="1">
        <v>45695</v>
      </c>
      <c r="F115" t="s">
        <v>8</v>
      </c>
      <c r="G115" t="s">
        <v>181</v>
      </c>
      <c r="H115" t="s">
        <v>213</v>
      </c>
      <c r="I115">
        <v>0</v>
      </c>
      <c r="J115">
        <v>25</v>
      </c>
      <c r="K115">
        <v>3</v>
      </c>
      <c r="L115">
        <v>28</v>
      </c>
      <c r="M115">
        <f>L115-D115</f>
        <v>0</v>
      </c>
      <c r="N115" s="3">
        <f>IFERROR(D115/L115,0)</f>
        <v>1</v>
      </c>
      <c r="O115" t="str">
        <f>TEXT(UnusedDays[[#This Row],[discharge_date]],"mmmm")</f>
        <v>February</v>
      </c>
    </row>
    <row r="116" spans="1:15" x14ac:dyDescent="0.3">
      <c r="A116" t="s">
        <v>212</v>
      </c>
      <c r="B116">
        <v>257</v>
      </c>
      <c r="C116" t="s">
        <v>203</v>
      </c>
      <c r="D116">
        <v>28</v>
      </c>
      <c r="E116" s="1">
        <v>45701</v>
      </c>
      <c r="F116" t="s">
        <v>8</v>
      </c>
      <c r="G116" t="s">
        <v>181</v>
      </c>
      <c r="H116" t="s">
        <v>213</v>
      </c>
      <c r="I116">
        <v>0</v>
      </c>
      <c r="J116">
        <v>23</v>
      </c>
      <c r="K116">
        <v>5</v>
      </c>
      <c r="L116">
        <v>28</v>
      </c>
      <c r="M116">
        <f>L116-D116</f>
        <v>0</v>
      </c>
      <c r="N116" s="3">
        <f>IFERROR(D116/L116,0)</f>
        <v>1</v>
      </c>
      <c r="O116" t="str">
        <f>TEXT(UnusedDays[[#This Row],[discharge_date]],"mmmm")</f>
        <v>February</v>
      </c>
    </row>
    <row r="117" spans="1:15" x14ac:dyDescent="0.3">
      <c r="A117" t="s">
        <v>212</v>
      </c>
      <c r="B117">
        <v>1015</v>
      </c>
      <c r="C117" t="s">
        <v>203</v>
      </c>
      <c r="D117">
        <v>21</v>
      </c>
      <c r="E117" s="1">
        <v>45694</v>
      </c>
      <c r="F117" t="s">
        <v>11</v>
      </c>
      <c r="G117" t="s">
        <v>181</v>
      </c>
      <c r="H117" t="s">
        <v>213</v>
      </c>
      <c r="I117">
        <v>7</v>
      </c>
      <c r="J117">
        <v>7</v>
      </c>
      <c r="K117">
        <v>13</v>
      </c>
      <c r="L117">
        <v>27</v>
      </c>
      <c r="M117">
        <f>L117-D117</f>
        <v>6</v>
      </c>
      <c r="N117" s="3">
        <f>IFERROR(D117/L117,0)</f>
        <v>0.77777777777777779</v>
      </c>
      <c r="O117" t="str">
        <f>TEXT(UnusedDays[[#This Row],[discharge_date]],"mmmm")</f>
        <v>February</v>
      </c>
    </row>
    <row r="118" spans="1:15" x14ac:dyDescent="0.3">
      <c r="A118" t="s">
        <v>212</v>
      </c>
      <c r="B118">
        <v>2021</v>
      </c>
      <c r="C118" t="s">
        <v>203</v>
      </c>
      <c r="D118">
        <v>8</v>
      </c>
      <c r="E118" s="1">
        <v>45687</v>
      </c>
      <c r="F118" t="s">
        <v>18</v>
      </c>
      <c r="G118" t="s">
        <v>181</v>
      </c>
      <c r="H118" t="s">
        <v>213</v>
      </c>
      <c r="I118">
        <v>0</v>
      </c>
      <c r="J118">
        <v>14</v>
      </c>
      <c r="K118">
        <v>0</v>
      </c>
      <c r="L118">
        <v>14</v>
      </c>
      <c r="M118">
        <f>L118-D118</f>
        <v>6</v>
      </c>
      <c r="N118" s="3">
        <f>IFERROR(D118/L118,0)</f>
        <v>0.5714285714285714</v>
      </c>
      <c r="O118" t="str">
        <f>TEXT(UnusedDays[[#This Row],[discharge_date]],"mmmm")</f>
        <v>January</v>
      </c>
    </row>
    <row r="119" spans="1:15" x14ac:dyDescent="0.3">
      <c r="A119" t="s">
        <v>212</v>
      </c>
      <c r="B119">
        <v>1618</v>
      </c>
      <c r="C119" t="s">
        <v>203</v>
      </c>
      <c r="D119">
        <v>10</v>
      </c>
      <c r="E119" s="1">
        <v>45685</v>
      </c>
      <c r="F119" t="s">
        <v>11</v>
      </c>
      <c r="G119" t="s">
        <v>181</v>
      </c>
      <c r="H119" t="s">
        <v>213</v>
      </c>
      <c r="I119">
        <v>0</v>
      </c>
      <c r="J119">
        <v>14</v>
      </c>
      <c r="K119">
        <v>0</v>
      </c>
      <c r="L119">
        <v>14</v>
      </c>
      <c r="M119">
        <f>L119-D119</f>
        <v>4</v>
      </c>
      <c r="N119" s="3">
        <f>IFERROR(D119/L119,0)</f>
        <v>0.7142857142857143</v>
      </c>
      <c r="O119" t="str">
        <f>TEXT(UnusedDays[[#This Row],[discharge_date]],"mmmm")</f>
        <v>January</v>
      </c>
    </row>
    <row r="120" spans="1:15" x14ac:dyDescent="0.3">
      <c r="A120" t="s">
        <v>212</v>
      </c>
      <c r="B120">
        <v>1830</v>
      </c>
      <c r="C120" t="s">
        <v>203</v>
      </c>
      <c r="D120">
        <v>30</v>
      </c>
      <c r="E120" s="1">
        <v>45733</v>
      </c>
      <c r="F120" t="s">
        <v>8</v>
      </c>
      <c r="G120" t="s">
        <v>134</v>
      </c>
      <c r="H120" t="s">
        <v>213</v>
      </c>
      <c r="I120">
        <v>0</v>
      </c>
      <c r="J120">
        <v>21</v>
      </c>
      <c r="K120">
        <v>9</v>
      </c>
      <c r="L120">
        <v>30</v>
      </c>
      <c r="M120">
        <f>L120-D120</f>
        <v>0</v>
      </c>
      <c r="N120" s="3">
        <f>IFERROR(D120/L120,0)</f>
        <v>1</v>
      </c>
      <c r="O120" t="str">
        <f>TEXT(UnusedDays[[#This Row],[discharge_date]],"mmmm")</f>
        <v>March</v>
      </c>
    </row>
    <row r="121" spans="1:15" x14ac:dyDescent="0.3">
      <c r="A121" t="s">
        <v>212</v>
      </c>
      <c r="B121">
        <v>2777</v>
      </c>
      <c r="C121" t="s">
        <v>203</v>
      </c>
      <c r="D121">
        <v>28</v>
      </c>
      <c r="E121" s="1">
        <v>45726</v>
      </c>
      <c r="F121" t="s">
        <v>8</v>
      </c>
      <c r="G121" t="s">
        <v>133</v>
      </c>
      <c r="H121" t="s">
        <v>213</v>
      </c>
      <c r="I121">
        <v>0</v>
      </c>
      <c r="J121">
        <v>14</v>
      </c>
      <c r="K121">
        <v>14</v>
      </c>
      <c r="L121">
        <v>28</v>
      </c>
      <c r="M121">
        <f>L121-D121</f>
        <v>0</v>
      </c>
      <c r="N121" s="3">
        <f>IFERROR(D121/L121,0)</f>
        <v>1</v>
      </c>
      <c r="O121" t="str">
        <f>TEXT(UnusedDays[[#This Row],[discharge_date]],"mmmm")</f>
        <v>March</v>
      </c>
    </row>
    <row r="122" spans="1:15" x14ac:dyDescent="0.3">
      <c r="A122" t="s">
        <v>212</v>
      </c>
      <c r="B122">
        <v>2731</v>
      </c>
      <c r="C122" t="s">
        <v>203</v>
      </c>
      <c r="D122">
        <v>28</v>
      </c>
      <c r="E122" s="1">
        <v>45736</v>
      </c>
      <c r="F122" t="s">
        <v>8</v>
      </c>
      <c r="G122" t="s">
        <v>133</v>
      </c>
      <c r="H122" t="s">
        <v>213</v>
      </c>
      <c r="I122">
        <v>0</v>
      </c>
      <c r="J122">
        <v>14</v>
      </c>
      <c r="K122">
        <v>14</v>
      </c>
      <c r="L122">
        <v>28</v>
      </c>
      <c r="M122">
        <f>L122-D122</f>
        <v>0</v>
      </c>
      <c r="N122" s="3">
        <f>IFERROR(D122/L122,0)</f>
        <v>1</v>
      </c>
      <c r="O122" t="str">
        <f>TEXT(UnusedDays[[#This Row],[discharge_date]],"mmmm")</f>
        <v>March</v>
      </c>
    </row>
    <row r="123" spans="1:15" x14ac:dyDescent="0.3">
      <c r="A123" t="s">
        <v>212</v>
      </c>
      <c r="B123">
        <v>1703</v>
      </c>
      <c r="C123" t="s">
        <v>203</v>
      </c>
      <c r="D123">
        <v>21</v>
      </c>
      <c r="E123" s="1">
        <v>45734</v>
      </c>
      <c r="F123" t="s">
        <v>8</v>
      </c>
      <c r="G123" t="s">
        <v>133</v>
      </c>
      <c r="H123" t="s">
        <v>213</v>
      </c>
      <c r="I123">
        <v>0</v>
      </c>
      <c r="J123">
        <v>0</v>
      </c>
      <c r="K123">
        <v>21</v>
      </c>
      <c r="L123">
        <v>22</v>
      </c>
      <c r="M123">
        <f>L123-D123</f>
        <v>1</v>
      </c>
      <c r="N123" s="3">
        <f>IFERROR(D123/L123,0)</f>
        <v>0.95454545454545459</v>
      </c>
      <c r="O123" t="str">
        <f>TEXT(UnusedDays[[#This Row],[discharge_date]],"mmmm")</f>
        <v>March</v>
      </c>
    </row>
    <row r="124" spans="1:15" x14ac:dyDescent="0.3">
      <c r="A124" t="s">
        <v>212</v>
      </c>
      <c r="B124">
        <v>839</v>
      </c>
      <c r="C124" t="s">
        <v>203</v>
      </c>
      <c r="D124">
        <v>2</v>
      </c>
      <c r="E124" s="1">
        <v>45718</v>
      </c>
      <c r="F124" t="s">
        <v>11</v>
      </c>
      <c r="G124" t="s">
        <v>17</v>
      </c>
      <c r="H124" t="s">
        <v>213</v>
      </c>
      <c r="I124">
        <v>3</v>
      </c>
      <c r="J124">
        <v>0</v>
      </c>
      <c r="K124">
        <v>0</v>
      </c>
      <c r="L124">
        <v>3</v>
      </c>
      <c r="M124">
        <f>L124-D124</f>
        <v>1</v>
      </c>
      <c r="N124" s="3">
        <f>IFERROR(D124/L124,0)</f>
        <v>0.66666666666666663</v>
      </c>
      <c r="O124" t="str">
        <f>TEXT(UnusedDays[[#This Row],[discharge_date]],"mmmm")</f>
        <v>March</v>
      </c>
    </row>
    <row r="125" spans="1:15" x14ac:dyDescent="0.3">
      <c r="A125" t="s">
        <v>212</v>
      </c>
      <c r="B125">
        <v>2192</v>
      </c>
      <c r="C125" t="s">
        <v>203</v>
      </c>
      <c r="D125">
        <v>18</v>
      </c>
      <c r="E125" s="1">
        <v>45722</v>
      </c>
      <c r="F125" t="s">
        <v>11</v>
      </c>
      <c r="G125" t="s">
        <v>17</v>
      </c>
      <c r="H125" t="s">
        <v>213</v>
      </c>
      <c r="I125">
        <v>0</v>
      </c>
      <c r="J125">
        <v>17</v>
      </c>
      <c r="K125">
        <v>12</v>
      </c>
      <c r="L125">
        <v>29</v>
      </c>
      <c r="M125" s="2">
        <f>L125-D125</f>
        <v>11</v>
      </c>
      <c r="N125" s="3">
        <f>IFERROR(D125/L125,0)</f>
        <v>0.62068965517241381</v>
      </c>
      <c r="O125" t="str">
        <f>TEXT(UnusedDays[[#This Row],[discharge_date]],"mmmm")</f>
        <v>March</v>
      </c>
    </row>
    <row r="126" spans="1:15" x14ac:dyDescent="0.3">
      <c r="A126" t="s">
        <v>212</v>
      </c>
      <c r="B126">
        <v>220</v>
      </c>
      <c r="C126" t="s">
        <v>203</v>
      </c>
      <c r="D126">
        <v>0</v>
      </c>
      <c r="E126" s="1">
        <v>45720</v>
      </c>
      <c r="F126" t="s">
        <v>11</v>
      </c>
      <c r="G126" t="s">
        <v>17</v>
      </c>
      <c r="H126" t="s">
        <v>213</v>
      </c>
      <c r="I126">
        <v>0</v>
      </c>
      <c r="J126">
        <v>7</v>
      </c>
      <c r="K126">
        <v>0</v>
      </c>
      <c r="L126">
        <v>7</v>
      </c>
      <c r="M126" s="2">
        <f>L126-D126</f>
        <v>7</v>
      </c>
      <c r="N126" s="3">
        <f>IFERROR(D126/L126,0)</f>
        <v>0</v>
      </c>
      <c r="O126" t="str">
        <f>TEXT(UnusedDays[[#This Row],[discharge_date]],"mmmm")</f>
        <v>March</v>
      </c>
    </row>
    <row r="127" spans="1:15" x14ac:dyDescent="0.3">
      <c r="A127" t="s">
        <v>212</v>
      </c>
      <c r="B127">
        <v>1495</v>
      </c>
      <c r="C127" t="s">
        <v>203</v>
      </c>
      <c r="D127">
        <v>5</v>
      </c>
      <c r="E127" s="1">
        <v>45716</v>
      </c>
      <c r="F127" t="s">
        <v>11</v>
      </c>
      <c r="G127" t="s">
        <v>17</v>
      </c>
      <c r="H127" t="s">
        <v>213</v>
      </c>
      <c r="I127">
        <v>0</v>
      </c>
      <c r="J127">
        <v>8</v>
      </c>
      <c r="K127">
        <v>0</v>
      </c>
      <c r="L127">
        <v>8</v>
      </c>
      <c r="M127">
        <f>L127-D127</f>
        <v>3</v>
      </c>
      <c r="N127" s="3">
        <f>IFERROR(D127/L127,0)</f>
        <v>0.625</v>
      </c>
      <c r="O127" t="str">
        <f>TEXT(UnusedDays[[#This Row],[discharge_date]],"mmmm")</f>
        <v>February</v>
      </c>
    </row>
    <row r="128" spans="1:15" x14ac:dyDescent="0.3">
      <c r="A128" t="s">
        <v>212</v>
      </c>
      <c r="B128">
        <v>1966</v>
      </c>
      <c r="C128" t="s">
        <v>203</v>
      </c>
      <c r="D128">
        <v>26</v>
      </c>
      <c r="E128" s="1">
        <v>45716</v>
      </c>
      <c r="F128" t="s">
        <v>8</v>
      </c>
      <c r="G128" t="s">
        <v>17</v>
      </c>
      <c r="H128" t="s">
        <v>213</v>
      </c>
      <c r="I128">
        <v>6</v>
      </c>
      <c r="J128">
        <v>18</v>
      </c>
      <c r="K128">
        <v>3</v>
      </c>
      <c r="L128">
        <v>27</v>
      </c>
      <c r="M128">
        <f>L128-D128</f>
        <v>1</v>
      </c>
      <c r="N128" s="3">
        <f>IFERROR(D128/L128,0)</f>
        <v>0.96296296296296291</v>
      </c>
      <c r="O128" t="str">
        <f>TEXT(UnusedDays[[#This Row],[discharge_date]],"mmmm")</f>
        <v>February</v>
      </c>
    </row>
    <row r="129" spans="1:15" x14ac:dyDescent="0.3">
      <c r="A129" t="s">
        <v>212</v>
      </c>
      <c r="B129">
        <v>13</v>
      </c>
      <c r="C129" t="s">
        <v>203</v>
      </c>
      <c r="D129">
        <v>24</v>
      </c>
      <c r="E129" s="1">
        <v>45709</v>
      </c>
      <c r="F129" t="s">
        <v>8</v>
      </c>
      <c r="G129" t="s">
        <v>17</v>
      </c>
      <c r="H129" t="s">
        <v>213</v>
      </c>
      <c r="I129">
        <v>0</v>
      </c>
      <c r="J129">
        <v>14</v>
      </c>
      <c r="K129">
        <v>14</v>
      </c>
      <c r="L129">
        <v>28</v>
      </c>
      <c r="M129">
        <f>L129-D129</f>
        <v>4</v>
      </c>
      <c r="N129" s="3">
        <f>IFERROR(D129/L129,0)</f>
        <v>0.8571428571428571</v>
      </c>
      <c r="O129" t="str">
        <f>TEXT(UnusedDays[[#This Row],[discharge_date]],"mmmm")</f>
        <v>February</v>
      </c>
    </row>
    <row r="130" spans="1:15" x14ac:dyDescent="0.3">
      <c r="A130" t="s">
        <v>212</v>
      </c>
      <c r="B130">
        <v>2576</v>
      </c>
      <c r="C130" t="s">
        <v>203</v>
      </c>
      <c r="D130">
        <v>4</v>
      </c>
      <c r="E130" s="1">
        <v>45685</v>
      </c>
      <c r="F130" t="s">
        <v>18</v>
      </c>
      <c r="G130" t="s">
        <v>17</v>
      </c>
      <c r="H130" t="s">
        <v>213</v>
      </c>
      <c r="I130">
        <v>0</v>
      </c>
      <c r="J130">
        <v>7</v>
      </c>
      <c r="K130">
        <v>0</v>
      </c>
      <c r="L130">
        <v>7</v>
      </c>
      <c r="M130">
        <f>L130-D130</f>
        <v>3</v>
      </c>
      <c r="N130" s="3">
        <f>IFERROR(D130/L130,0)</f>
        <v>0.5714285714285714</v>
      </c>
      <c r="O130" t="str">
        <f>TEXT(UnusedDays[[#This Row],[discharge_date]],"mmmm")</f>
        <v>January</v>
      </c>
    </row>
    <row r="131" spans="1:15" x14ac:dyDescent="0.3">
      <c r="A131" t="s">
        <v>212</v>
      </c>
      <c r="B131">
        <v>465</v>
      </c>
      <c r="C131" t="s">
        <v>203</v>
      </c>
      <c r="D131">
        <v>29</v>
      </c>
      <c r="E131" s="1">
        <v>45681</v>
      </c>
      <c r="F131" t="s">
        <v>8</v>
      </c>
      <c r="G131" t="s">
        <v>17</v>
      </c>
      <c r="H131" t="s">
        <v>213</v>
      </c>
      <c r="I131">
        <v>4</v>
      </c>
      <c r="J131">
        <v>0</v>
      </c>
      <c r="K131">
        <v>26</v>
      </c>
      <c r="L131">
        <v>30</v>
      </c>
      <c r="M131">
        <f>L131-D131</f>
        <v>1</v>
      </c>
      <c r="N131" s="3">
        <f>IFERROR(D131/L131,0)</f>
        <v>0.96666666666666667</v>
      </c>
      <c r="O131" t="str">
        <f>TEXT(UnusedDays[[#This Row],[discharge_date]],"mmmm")</f>
        <v>January</v>
      </c>
    </row>
    <row r="132" spans="1:15" x14ac:dyDescent="0.3">
      <c r="A132" t="s">
        <v>212</v>
      </c>
      <c r="B132">
        <v>1150</v>
      </c>
      <c r="C132" t="s">
        <v>203</v>
      </c>
      <c r="D132">
        <v>8</v>
      </c>
      <c r="E132" s="1">
        <v>45679</v>
      </c>
      <c r="F132" t="s">
        <v>11</v>
      </c>
      <c r="G132" t="s">
        <v>17</v>
      </c>
      <c r="H132" t="s">
        <v>213</v>
      </c>
      <c r="I132">
        <v>0</v>
      </c>
      <c r="J132">
        <v>14</v>
      </c>
      <c r="K132">
        <v>0</v>
      </c>
      <c r="L132">
        <v>14</v>
      </c>
      <c r="M132">
        <f>L132-D132</f>
        <v>6</v>
      </c>
      <c r="N132" s="3">
        <f>IFERROR(D132/L132,0)</f>
        <v>0.5714285714285714</v>
      </c>
      <c r="O132" t="str">
        <f>TEXT(UnusedDays[[#This Row],[discharge_date]],"mmmm")</f>
        <v>January</v>
      </c>
    </row>
    <row r="133" spans="1:15" x14ac:dyDescent="0.3">
      <c r="A133" t="s">
        <v>212</v>
      </c>
      <c r="B133">
        <v>1421</v>
      </c>
      <c r="C133" t="s">
        <v>203</v>
      </c>
      <c r="D133">
        <v>29</v>
      </c>
      <c r="E133" s="1">
        <v>45674</v>
      </c>
      <c r="F133" t="s">
        <v>8</v>
      </c>
      <c r="G133" t="s">
        <v>17</v>
      </c>
      <c r="H133" t="s">
        <v>213</v>
      </c>
      <c r="I133">
        <v>0</v>
      </c>
      <c r="J133">
        <v>23</v>
      </c>
      <c r="K133">
        <v>6</v>
      </c>
      <c r="L133">
        <v>29</v>
      </c>
      <c r="M133">
        <f>L133-D133</f>
        <v>0</v>
      </c>
      <c r="N133" s="3">
        <f>IFERROR(D133/L133,0)</f>
        <v>1</v>
      </c>
      <c r="O133" t="str">
        <f>TEXT(UnusedDays[[#This Row],[discharge_date]],"mmmm")</f>
        <v>January</v>
      </c>
    </row>
    <row r="134" spans="1:15" x14ac:dyDescent="0.3">
      <c r="A134" t="s">
        <v>212</v>
      </c>
      <c r="B134">
        <v>893</v>
      </c>
      <c r="C134" t="s">
        <v>206</v>
      </c>
      <c r="D134">
        <v>21</v>
      </c>
      <c r="E134" s="1">
        <v>45706</v>
      </c>
      <c r="F134" t="s">
        <v>8</v>
      </c>
      <c r="G134" t="s">
        <v>182</v>
      </c>
      <c r="H134" t="s">
        <v>213</v>
      </c>
      <c r="I134">
        <v>0</v>
      </c>
      <c r="J134">
        <v>21</v>
      </c>
      <c r="K134">
        <v>0</v>
      </c>
      <c r="L134">
        <v>21</v>
      </c>
      <c r="M134">
        <v>0</v>
      </c>
      <c r="N134" s="3">
        <f>IFERROR(D134/L134,0)</f>
        <v>1</v>
      </c>
      <c r="O134" t="str">
        <f>TEXT(UnusedDays[[#This Row],[discharge_date]],"mmmm")</f>
        <v>February</v>
      </c>
    </row>
    <row r="135" spans="1:15" x14ac:dyDescent="0.3">
      <c r="A135" t="s">
        <v>212</v>
      </c>
      <c r="B135">
        <v>451</v>
      </c>
      <c r="C135" t="s">
        <v>206</v>
      </c>
      <c r="D135">
        <v>14</v>
      </c>
      <c r="E135" s="1">
        <v>45702</v>
      </c>
      <c r="F135" t="s">
        <v>8</v>
      </c>
      <c r="G135" t="s">
        <v>182</v>
      </c>
      <c r="H135" t="s">
        <v>213</v>
      </c>
      <c r="I135">
        <v>0</v>
      </c>
      <c r="J135">
        <v>14</v>
      </c>
      <c r="K135">
        <v>0</v>
      </c>
      <c r="L135">
        <v>14</v>
      </c>
      <c r="M135">
        <v>0</v>
      </c>
      <c r="N135" s="3">
        <f>IFERROR(D135/L135,0)</f>
        <v>1</v>
      </c>
      <c r="O135" t="str">
        <f>TEXT(UnusedDays[[#This Row],[discharge_date]],"mmmm")</f>
        <v>February</v>
      </c>
    </row>
    <row r="136" spans="1:15" x14ac:dyDescent="0.3">
      <c r="A136" t="s">
        <v>212</v>
      </c>
      <c r="B136">
        <v>1230</v>
      </c>
      <c r="C136" t="s">
        <v>206</v>
      </c>
      <c r="D136">
        <v>15</v>
      </c>
      <c r="E136" s="1">
        <v>45693</v>
      </c>
      <c r="F136" t="s">
        <v>18</v>
      </c>
      <c r="G136" t="s">
        <v>182</v>
      </c>
      <c r="H136" t="s">
        <v>213</v>
      </c>
      <c r="I136">
        <v>0</v>
      </c>
      <c r="J136">
        <v>15</v>
      </c>
      <c r="K136">
        <v>0</v>
      </c>
      <c r="L136">
        <v>15</v>
      </c>
      <c r="M136">
        <f>L136-D136</f>
        <v>0</v>
      </c>
      <c r="N136" s="3">
        <f>IFERROR(D136/L136,0)</f>
        <v>1</v>
      </c>
      <c r="O136" t="str">
        <f>TEXT(UnusedDays[[#This Row],[discharge_date]],"mmmm")</f>
        <v>February</v>
      </c>
    </row>
    <row r="137" spans="1:15" x14ac:dyDescent="0.3">
      <c r="A137" t="s">
        <v>212</v>
      </c>
      <c r="B137">
        <v>1875</v>
      </c>
      <c r="C137" t="s">
        <v>206</v>
      </c>
      <c r="D137">
        <v>14</v>
      </c>
      <c r="E137" s="1">
        <v>45684</v>
      </c>
      <c r="F137" t="s">
        <v>8</v>
      </c>
      <c r="G137" t="s">
        <v>182</v>
      </c>
      <c r="H137" t="s">
        <v>213</v>
      </c>
      <c r="I137">
        <v>0</v>
      </c>
      <c r="J137">
        <v>14</v>
      </c>
      <c r="K137">
        <v>0</v>
      </c>
      <c r="L137">
        <v>14</v>
      </c>
      <c r="M137">
        <f>L137-D137</f>
        <v>0</v>
      </c>
      <c r="N137" s="3">
        <f>IFERROR(D137/L137,0)</f>
        <v>1</v>
      </c>
      <c r="O137" t="str">
        <f>TEXT(UnusedDays[[#This Row],[discharge_date]],"mmmm")</f>
        <v>January</v>
      </c>
    </row>
    <row r="138" spans="1:15" x14ac:dyDescent="0.3">
      <c r="A138" t="s">
        <v>212</v>
      </c>
      <c r="B138">
        <v>870</v>
      </c>
      <c r="C138" t="s">
        <v>206</v>
      </c>
      <c r="D138">
        <v>21</v>
      </c>
      <c r="E138" s="1">
        <v>45687</v>
      </c>
      <c r="F138" t="s">
        <v>8</v>
      </c>
      <c r="G138" t="s">
        <v>182</v>
      </c>
      <c r="H138" t="s">
        <v>213</v>
      </c>
      <c r="I138">
        <v>0</v>
      </c>
      <c r="J138">
        <v>21</v>
      </c>
      <c r="K138">
        <v>0</v>
      </c>
      <c r="L138">
        <v>21</v>
      </c>
      <c r="M138">
        <f>L138-D138</f>
        <v>0</v>
      </c>
      <c r="N138" s="3">
        <f>IFERROR(D138/L138,0)</f>
        <v>1</v>
      </c>
      <c r="O138" t="str">
        <f>TEXT(UnusedDays[[#This Row],[discharge_date]],"mmmm")</f>
        <v>January</v>
      </c>
    </row>
    <row r="139" spans="1:15" x14ac:dyDescent="0.3">
      <c r="A139" t="s">
        <v>212</v>
      </c>
      <c r="B139">
        <v>2256</v>
      </c>
      <c r="C139" t="s">
        <v>206</v>
      </c>
      <c r="D139">
        <v>12</v>
      </c>
      <c r="E139" s="1">
        <v>45733</v>
      </c>
      <c r="F139" t="s">
        <v>11</v>
      </c>
      <c r="G139" t="s">
        <v>135</v>
      </c>
      <c r="H139" t="s">
        <v>213</v>
      </c>
      <c r="I139">
        <v>0</v>
      </c>
      <c r="J139">
        <v>14</v>
      </c>
      <c r="K139">
        <v>0</v>
      </c>
      <c r="L139">
        <v>14</v>
      </c>
      <c r="M139" s="2">
        <f>L139-D139</f>
        <v>2</v>
      </c>
      <c r="N139" s="3">
        <f>IFERROR(D139/L139,0)</f>
        <v>0.8571428571428571</v>
      </c>
      <c r="O139" t="str">
        <f>TEXT(UnusedDays[[#This Row],[discharge_date]],"mmmm")</f>
        <v>March</v>
      </c>
    </row>
    <row r="140" spans="1:15" x14ac:dyDescent="0.3">
      <c r="A140" t="s">
        <v>212</v>
      </c>
      <c r="B140">
        <v>1672</v>
      </c>
      <c r="C140" t="s">
        <v>206</v>
      </c>
      <c r="D140">
        <v>15</v>
      </c>
      <c r="E140" s="1">
        <v>45745</v>
      </c>
      <c r="F140" t="s">
        <v>11</v>
      </c>
      <c r="G140" t="s">
        <v>135</v>
      </c>
      <c r="H140" t="s">
        <v>213</v>
      </c>
      <c r="I140">
        <v>0</v>
      </c>
      <c r="J140">
        <v>21</v>
      </c>
      <c r="K140">
        <v>0</v>
      </c>
      <c r="L140">
        <v>21</v>
      </c>
      <c r="M140" s="2">
        <f>L140-D140</f>
        <v>6</v>
      </c>
      <c r="N140" s="3">
        <f>IFERROR(D140/L140,0)</f>
        <v>0.7142857142857143</v>
      </c>
      <c r="O140" t="str">
        <f>TEXT(UnusedDays[[#This Row],[discharge_date]],"mmmm")</f>
        <v>March</v>
      </c>
    </row>
    <row r="141" spans="1:15" x14ac:dyDescent="0.3">
      <c r="A141" t="s">
        <v>212</v>
      </c>
      <c r="B141">
        <v>995</v>
      </c>
      <c r="C141" t="s">
        <v>206</v>
      </c>
      <c r="D141">
        <v>21</v>
      </c>
      <c r="E141" s="1">
        <v>45720</v>
      </c>
      <c r="F141" t="s">
        <v>8</v>
      </c>
      <c r="G141" t="s">
        <v>135</v>
      </c>
      <c r="H141" t="s">
        <v>213</v>
      </c>
      <c r="I141">
        <v>0</v>
      </c>
      <c r="J141">
        <v>21</v>
      </c>
      <c r="K141">
        <v>0</v>
      </c>
      <c r="L141">
        <v>21</v>
      </c>
      <c r="M141">
        <f>L141-D141</f>
        <v>0</v>
      </c>
      <c r="N141" s="3">
        <f>IFERROR(D141/L141,0)</f>
        <v>1</v>
      </c>
      <c r="O141" t="str">
        <f>TEXT(UnusedDays[[#This Row],[discharge_date]],"mmmm")</f>
        <v>March</v>
      </c>
    </row>
    <row r="142" spans="1:15" x14ac:dyDescent="0.3">
      <c r="A142" t="s">
        <v>212</v>
      </c>
      <c r="B142">
        <v>2975</v>
      </c>
      <c r="C142" t="s">
        <v>206</v>
      </c>
      <c r="D142">
        <v>21</v>
      </c>
      <c r="E142" s="1">
        <v>45743</v>
      </c>
      <c r="F142" t="s">
        <v>8</v>
      </c>
      <c r="G142" t="s">
        <v>135</v>
      </c>
      <c r="H142" t="s">
        <v>213</v>
      </c>
      <c r="I142">
        <v>0</v>
      </c>
      <c r="J142">
        <v>21</v>
      </c>
      <c r="K142">
        <v>0</v>
      </c>
      <c r="L142">
        <v>21</v>
      </c>
      <c r="M142">
        <f>L142-D142</f>
        <v>0</v>
      </c>
      <c r="N142" s="3">
        <f>IFERROR(D142/L142,0)</f>
        <v>1</v>
      </c>
      <c r="O142" t="str">
        <f>TEXT(UnusedDays[[#This Row],[discharge_date]],"mmmm")</f>
        <v>March</v>
      </c>
    </row>
    <row r="143" spans="1:15" x14ac:dyDescent="0.3">
      <c r="A143" t="s">
        <v>212</v>
      </c>
      <c r="B143">
        <v>1445</v>
      </c>
      <c r="C143" t="s">
        <v>206</v>
      </c>
      <c r="D143">
        <v>21</v>
      </c>
      <c r="E143" s="1">
        <v>45743</v>
      </c>
      <c r="F143" t="s">
        <v>8</v>
      </c>
      <c r="G143" t="s">
        <v>135</v>
      </c>
      <c r="H143" t="s">
        <v>213</v>
      </c>
      <c r="I143">
        <v>0</v>
      </c>
      <c r="J143">
        <v>21</v>
      </c>
      <c r="K143">
        <v>0</v>
      </c>
      <c r="L143">
        <v>21</v>
      </c>
      <c r="M143">
        <f>L143-D143</f>
        <v>0</v>
      </c>
      <c r="N143" s="3">
        <f>IFERROR(D143/L143,0)</f>
        <v>1</v>
      </c>
      <c r="O143" t="str">
        <f>TEXT(UnusedDays[[#This Row],[discharge_date]],"mmmm")</f>
        <v>March</v>
      </c>
    </row>
    <row r="144" spans="1:15" x14ac:dyDescent="0.3">
      <c r="A144" t="s">
        <v>212</v>
      </c>
      <c r="B144">
        <v>263</v>
      </c>
      <c r="C144" t="s">
        <v>206</v>
      </c>
      <c r="D144">
        <v>20</v>
      </c>
      <c r="E144" s="1">
        <v>45727</v>
      </c>
      <c r="F144" t="s">
        <v>8</v>
      </c>
      <c r="G144" t="s">
        <v>135</v>
      </c>
      <c r="H144" t="s">
        <v>213</v>
      </c>
      <c r="I144">
        <v>0</v>
      </c>
      <c r="J144">
        <v>20</v>
      </c>
      <c r="K144">
        <v>0</v>
      </c>
      <c r="L144">
        <v>20</v>
      </c>
      <c r="M144">
        <f>L144-D144</f>
        <v>0</v>
      </c>
      <c r="N144" s="3">
        <f>IFERROR(D144/L144,0)</f>
        <v>1</v>
      </c>
      <c r="O144" t="str">
        <f>TEXT(UnusedDays[[#This Row],[discharge_date]],"mmmm")</f>
        <v>March</v>
      </c>
    </row>
    <row r="145" spans="1:15" x14ac:dyDescent="0.3">
      <c r="A145" t="s">
        <v>212</v>
      </c>
      <c r="B145">
        <v>2420</v>
      </c>
      <c r="C145" t="s">
        <v>206</v>
      </c>
      <c r="D145">
        <v>8</v>
      </c>
      <c r="E145" s="1">
        <v>45726</v>
      </c>
      <c r="F145" t="s">
        <v>13</v>
      </c>
      <c r="G145" t="s">
        <v>136</v>
      </c>
      <c r="H145" t="s">
        <v>213</v>
      </c>
      <c r="I145">
        <v>0</v>
      </c>
      <c r="J145">
        <v>14</v>
      </c>
      <c r="K145">
        <v>0</v>
      </c>
      <c r="L145">
        <v>14</v>
      </c>
      <c r="M145" s="2">
        <f>L145-D145</f>
        <v>6</v>
      </c>
      <c r="N145" s="3">
        <f>IFERROR(D145/L145,0)</f>
        <v>0.5714285714285714</v>
      </c>
      <c r="O145" t="str">
        <f>TEXT(UnusedDays[[#This Row],[discharge_date]],"mmmm")</f>
        <v>March</v>
      </c>
    </row>
    <row r="146" spans="1:15" x14ac:dyDescent="0.3">
      <c r="A146" t="s">
        <v>212</v>
      </c>
      <c r="B146">
        <v>2616</v>
      </c>
      <c r="C146" t="s">
        <v>206</v>
      </c>
      <c r="D146">
        <v>3</v>
      </c>
      <c r="E146" s="1">
        <v>45744</v>
      </c>
      <c r="F146" t="s">
        <v>11</v>
      </c>
      <c r="G146" t="s">
        <v>136</v>
      </c>
      <c r="H146" t="s">
        <v>214</v>
      </c>
      <c r="I146">
        <v>3</v>
      </c>
      <c r="J146">
        <v>0</v>
      </c>
      <c r="K146">
        <v>0</v>
      </c>
      <c r="L146">
        <v>3</v>
      </c>
      <c r="M146">
        <f>L146-D146</f>
        <v>0</v>
      </c>
      <c r="N146" s="3">
        <f>IFERROR(D146/L146,0)</f>
        <v>1</v>
      </c>
      <c r="O146" t="str">
        <f>TEXT(UnusedDays[[#This Row],[discharge_date]],"mmmm")</f>
        <v>March</v>
      </c>
    </row>
    <row r="147" spans="1:15" x14ac:dyDescent="0.3">
      <c r="A147" t="s">
        <v>212</v>
      </c>
      <c r="B147">
        <v>2797</v>
      </c>
      <c r="C147" t="s">
        <v>206</v>
      </c>
      <c r="D147">
        <v>5</v>
      </c>
      <c r="E147" s="1">
        <v>45733</v>
      </c>
      <c r="F147" t="s">
        <v>11</v>
      </c>
      <c r="G147" t="s">
        <v>136</v>
      </c>
      <c r="H147" t="s">
        <v>214</v>
      </c>
      <c r="I147">
        <v>0</v>
      </c>
      <c r="J147">
        <v>7</v>
      </c>
      <c r="K147">
        <v>0</v>
      </c>
      <c r="L147">
        <v>7</v>
      </c>
      <c r="M147" s="2">
        <f>L147-D147</f>
        <v>2</v>
      </c>
      <c r="N147" s="3">
        <f>IFERROR(D147/L147,0)</f>
        <v>0.7142857142857143</v>
      </c>
      <c r="O147" t="str">
        <f>TEXT(UnusedDays[[#This Row],[discharge_date]],"mmmm")</f>
        <v>March</v>
      </c>
    </row>
    <row r="148" spans="1:15" x14ac:dyDescent="0.3">
      <c r="A148" t="s">
        <v>212</v>
      </c>
      <c r="B148">
        <v>66</v>
      </c>
      <c r="C148" t="s">
        <v>206</v>
      </c>
      <c r="D148">
        <v>3</v>
      </c>
      <c r="E148" s="1">
        <v>45715</v>
      </c>
      <c r="F148" t="s">
        <v>13</v>
      </c>
      <c r="G148" t="s">
        <v>17</v>
      </c>
      <c r="H148" t="s">
        <v>214</v>
      </c>
      <c r="I148">
        <v>0</v>
      </c>
      <c r="J148">
        <v>7</v>
      </c>
      <c r="K148">
        <v>0</v>
      </c>
      <c r="L148">
        <v>7</v>
      </c>
      <c r="M148">
        <f>L148-D148</f>
        <v>4</v>
      </c>
      <c r="N148" s="3">
        <f>IFERROR(D148/L148,0)</f>
        <v>0.42857142857142855</v>
      </c>
      <c r="O148" t="str">
        <f>TEXT(UnusedDays[[#This Row],[discharge_date]],"mmmm")</f>
        <v>February</v>
      </c>
    </row>
    <row r="149" spans="1:15" x14ac:dyDescent="0.3">
      <c r="A149" t="s">
        <v>212</v>
      </c>
      <c r="B149">
        <v>1823</v>
      </c>
      <c r="C149" t="s">
        <v>206</v>
      </c>
      <c r="D149">
        <v>20</v>
      </c>
      <c r="E149" s="1">
        <v>45714</v>
      </c>
      <c r="F149" t="s">
        <v>8</v>
      </c>
      <c r="G149" t="s">
        <v>17</v>
      </c>
      <c r="H149" t="s">
        <v>214</v>
      </c>
      <c r="I149">
        <v>6</v>
      </c>
      <c r="J149">
        <v>14</v>
      </c>
      <c r="K149">
        <v>0</v>
      </c>
      <c r="L149">
        <v>20</v>
      </c>
      <c r="M149">
        <f>L149-D149</f>
        <v>0</v>
      </c>
      <c r="N149" s="3">
        <f>IFERROR(D149/L149,0)</f>
        <v>1</v>
      </c>
      <c r="O149" t="str">
        <f>TEXT(UnusedDays[[#This Row],[discharge_date]],"mmmm")</f>
        <v>February</v>
      </c>
    </row>
    <row r="150" spans="1:15" x14ac:dyDescent="0.3">
      <c r="A150" t="s">
        <v>212</v>
      </c>
      <c r="B150">
        <v>408</v>
      </c>
      <c r="C150" t="s">
        <v>206</v>
      </c>
      <c r="D150">
        <v>9</v>
      </c>
      <c r="E150" s="1">
        <v>45697</v>
      </c>
      <c r="F150" t="s">
        <v>11</v>
      </c>
      <c r="G150" t="s">
        <v>17</v>
      </c>
      <c r="H150" t="s">
        <v>214</v>
      </c>
      <c r="I150">
        <v>0</v>
      </c>
      <c r="J150">
        <v>9</v>
      </c>
      <c r="K150">
        <v>0</v>
      </c>
      <c r="L150">
        <v>9</v>
      </c>
      <c r="M150">
        <f>L150-D150</f>
        <v>0</v>
      </c>
      <c r="N150" s="3">
        <f>IFERROR(D150/L150,0)</f>
        <v>1</v>
      </c>
      <c r="O150" t="str">
        <f>TEXT(UnusedDays[[#This Row],[discharge_date]],"mmmm")</f>
        <v>February</v>
      </c>
    </row>
    <row r="151" spans="1:15" x14ac:dyDescent="0.3">
      <c r="A151" t="s">
        <v>212</v>
      </c>
      <c r="B151">
        <v>663</v>
      </c>
      <c r="C151" t="s">
        <v>206</v>
      </c>
      <c r="D151">
        <v>2</v>
      </c>
      <c r="E151" s="1">
        <v>45698</v>
      </c>
      <c r="F151" t="s">
        <v>11</v>
      </c>
      <c r="G151" t="s">
        <v>17</v>
      </c>
      <c r="H151" t="s">
        <v>214</v>
      </c>
      <c r="I151">
        <v>2</v>
      </c>
      <c r="J151">
        <v>0</v>
      </c>
      <c r="K151">
        <v>0</v>
      </c>
      <c r="L151">
        <v>2</v>
      </c>
      <c r="M151">
        <f>L151-D151</f>
        <v>0</v>
      </c>
      <c r="N151" s="3">
        <f>IFERROR(D151/L151,0)</f>
        <v>1</v>
      </c>
      <c r="O151" t="str">
        <f>TEXT(UnusedDays[[#This Row],[discharge_date]],"mmmm")</f>
        <v>February</v>
      </c>
    </row>
    <row r="152" spans="1:15" x14ac:dyDescent="0.3">
      <c r="A152" t="s">
        <v>212</v>
      </c>
      <c r="B152">
        <v>1433</v>
      </c>
      <c r="C152" t="s">
        <v>206</v>
      </c>
      <c r="D152">
        <v>5</v>
      </c>
      <c r="E152" s="1">
        <v>45691</v>
      </c>
      <c r="F152" t="s">
        <v>20</v>
      </c>
      <c r="G152" t="s">
        <v>17</v>
      </c>
      <c r="H152" t="s">
        <v>214</v>
      </c>
      <c r="I152">
        <v>0</v>
      </c>
      <c r="J152">
        <v>5</v>
      </c>
      <c r="K152">
        <v>0</v>
      </c>
      <c r="L152">
        <v>5</v>
      </c>
      <c r="M152">
        <f>L152-D152</f>
        <v>0</v>
      </c>
      <c r="N152" s="3">
        <f>IFERROR(D152/L152,0)</f>
        <v>1</v>
      </c>
      <c r="O152" t="str">
        <f>TEXT(UnusedDays[[#This Row],[discharge_date]],"mmmm")</f>
        <v>February</v>
      </c>
    </row>
    <row r="153" spans="1:15" x14ac:dyDescent="0.3">
      <c r="A153" t="s">
        <v>212</v>
      </c>
      <c r="B153">
        <v>2563</v>
      </c>
      <c r="C153" t="s">
        <v>206</v>
      </c>
      <c r="D153">
        <v>14</v>
      </c>
      <c r="E153" s="1">
        <v>45686</v>
      </c>
      <c r="F153" t="s">
        <v>14</v>
      </c>
      <c r="G153" t="s">
        <v>17</v>
      </c>
      <c r="H153" t="s">
        <v>214</v>
      </c>
      <c r="I153">
        <v>0</v>
      </c>
      <c r="J153">
        <v>14</v>
      </c>
      <c r="K153">
        <v>0</v>
      </c>
      <c r="L153">
        <v>14</v>
      </c>
      <c r="M153">
        <f>L153-D153</f>
        <v>0</v>
      </c>
      <c r="N153" s="3">
        <f>IFERROR(D153/L153,0)</f>
        <v>1</v>
      </c>
      <c r="O153" t="str">
        <f>TEXT(UnusedDays[[#This Row],[discharge_date]],"mmmm")</f>
        <v>January</v>
      </c>
    </row>
    <row r="154" spans="1:15" x14ac:dyDescent="0.3">
      <c r="A154" t="s">
        <v>212</v>
      </c>
      <c r="B154">
        <v>498</v>
      </c>
      <c r="C154" t="s">
        <v>206</v>
      </c>
      <c r="D154">
        <v>13</v>
      </c>
      <c r="E154" s="1">
        <v>45673</v>
      </c>
      <c r="F154" t="s">
        <v>18</v>
      </c>
      <c r="G154" t="s">
        <v>17</v>
      </c>
      <c r="H154" t="s">
        <v>214</v>
      </c>
      <c r="I154">
        <v>7</v>
      </c>
      <c r="J154">
        <v>7</v>
      </c>
      <c r="K154">
        <v>0</v>
      </c>
      <c r="L154">
        <v>14</v>
      </c>
      <c r="M154">
        <f>L154-D154</f>
        <v>1</v>
      </c>
      <c r="N154" s="3">
        <f>IFERROR(D154/L154,0)</f>
        <v>0.9285714285714286</v>
      </c>
      <c r="O154" t="str">
        <f>TEXT(UnusedDays[[#This Row],[discharge_date]],"mmmm")</f>
        <v>January</v>
      </c>
    </row>
    <row r="155" spans="1:15" x14ac:dyDescent="0.3">
      <c r="A155" t="s">
        <v>212</v>
      </c>
      <c r="B155">
        <v>2672</v>
      </c>
      <c r="C155" t="s">
        <v>188</v>
      </c>
      <c r="D155">
        <v>33</v>
      </c>
      <c r="E155" s="1">
        <v>45714</v>
      </c>
      <c r="F155" t="s">
        <v>8</v>
      </c>
      <c r="G155" t="s">
        <v>97</v>
      </c>
      <c r="H155" t="s">
        <v>214</v>
      </c>
      <c r="I155">
        <v>4</v>
      </c>
      <c r="J155">
        <v>28</v>
      </c>
      <c r="K155">
        <v>0</v>
      </c>
      <c r="L155">
        <v>32</v>
      </c>
      <c r="M155">
        <f>L155-D155</f>
        <v>-1</v>
      </c>
      <c r="N155" s="3">
        <f>IFERROR(D155/L155,0)</f>
        <v>1.03125</v>
      </c>
      <c r="O155" t="str">
        <f>TEXT(UnusedDays[[#This Row],[discharge_date]],"mmmm")</f>
        <v>February</v>
      </c>
    </row>
    <row r="156" spans="1:15" x14ac:dyDescent="0.3">
      <c r="A156" t="s">
        <v>212</v>
      </c>
      <c r="B156">
        <v>476</v>
      </c>
      <c r="C156" t="s">
        <v>185</v>
      </c>
      <c r="D156">
        <v>28</v>
      </c>
      <c r="E156" s="1">
        <v>45695</v>
      </c>
      <c r="F156" t="s">
        <v>8</v>
      </c>
      <c r="G156" t="s">
        <v>138</v>
      </c>
      <c r="H156" t="s">
        <v>214</v>
      </c>
      <c r="I156">
        <v>4</v>
      </c>
      <c r="J156">
        <v>24</v>
      </c>
      <c r="K156">
        <v>0</v>
      </c>
      <c r="L156">
        <v>28</v>
      </c>
      <c r="M156">
        <f>L156-D156</f>
        <v>0</v>
      </c>
      <c r="N156" s="3">
        <f>IFERROR(D156/L156,0)</f>
        <v>1</v>
      </c>
      <c r="O156" t="str">
        <f>TEXT(UnusedDays[[#This Row],[discharge_date]],"mmmm")</f>
        <v>February</v>
      </c>
    </row>
    <row r="157" spans="1:15" x14ac:dyDescent="0.3">
      <c r="A157" t="s">
        <v>212</v>
      </c>
      <c r="B157">
        <v>2338</v>
      </c>
      <c r="C157" t="s">
        <v>200</v>
      </c>
      <c r="D157">
        <v>28</v>
      </c>
      <c r="E157" s="1">
        <v>45699</v>
      </c>
      <c r="F157" t="s">
        <v>8</v>
      </c>
      <c r="G157" t="s">
        <v>178</v>
      </c>
      <c r="H157" t="s">
        <v>214</v>
      </c>
      <c r="I157">
        <v>7</v>
      </c>
      <c r="J157">
        <v>21</v>
      </c>
      <c r="K157">
        <v>0</v>
      </c>
      <c r="L157">
        <v>28</v>
      </c>
      <c r="M157">
        <f>L157-D157</f>
        <v>0</v>
      </c>
      <c r="N157" s="3">
        <f>IFERROR(D157/L157,0)</f>
        <v>1</v>
      </c>
      <c r="O157" t="str">
        <f>TEXT(UnusedDays[[#This Row],[discharge_date]],"mmmm")</f>
        <v>February</v>
      </c>
    </row>
    <row r="158" spans="1:15" x14ac:dyDescent="0.3">
      <c r="A158" t="s">
        <v>212</v>
      </c>
      <c r="B158">
        <v>1128</v>
      </c>
      <c r="C158" t="s">
        <v>188</v>
      </c>
      <c r="D158">
        <v>30</v>
      </c>
      <c r="E158" s="1">
        <v>45686</v>
      </c>
      <c r="F158" t="s">
        <v>8</v>
      </c>
      <c r="G158" t="s">
        <v>147</v>
      </c>
      <c r="H158" t="s">
        <v>214</v>
      </c>
      <c r="I158">
        <v>5</v>
      </c>
      <c r="J158">
        <v>25</v>
      </c>
      <c r="K158">
        <v>0</v>
      </c>
      <c r="L158">
        <v>30</v>
      </c>
      <c r="M158">
        <f>L158-D158</f>
        <v>0</v>
      </c>
      <c r="N158" s="3">
        <f>IFERROR(D158/L158,0)</f>
        <v>1</v>
      </c>
      <c r="O158" t="str">
        <f>TEXT(UnusedDays[[#This Row],[discharge_date]],"mmmm")</f>
        <v>January</v>
      </c>
    </row>
    <row r="159" spans="1:15" x14ac:dyDescent="0.3">
      <c r="A159" t="s">
        <v>212</v>
      </c>
      <c r="B159">
        <v>2544</v>
      </c>
      <c r="C159" t="s">
        <v>185</v>
      </c>
      <c r="D159">
        <v>4</v>
      </c>
      <c r="E159" s="1">
        <v>45663</v>
      </c>
      <c r="F159" t="s">
        <v>8</v>
      </c>
      <c r="G159" t="s">
        <v>139</v>
      </c>
      <c r="H159" t="s">
        <v>214</v>
      </c>
      <c r="I159">
        <v>5</v>
      </c>
      <c r="J159">
        <v>0</v>
      </c>
      <c r="K159">
        <v>0</v>
      </c>
      <c r="L159">
        <v>5</v>
      </c>
      <c r="M159">
        <f>L159-D159</f>
        <v>1</v>
      </c>
      <c r="N159" s="3">
        <f>IFERROR(D159/L159,0)</f>
        <v>0.8</v>
      </c>
      <c r="O159" t="str">
        <f>TEXT(UnusedDays[[#This Row],[discharge_date]],"mmmm")</f>
        <v>January</v>
      </c>
    </row>
    <row r="160" spans="1:15" x14ac:dyDescent="0.3">
      <c r="A160" t="s">
        <v>212</v>
      </c>
      <c r="B160">
        <v>1902</v>
      </c>
      <c r="C160" t="s">
        <v>185</v>
      </c>
      <c r="D160">
        <v>1</v>
      </c>
      <c r="E160" s="1">
        <v>45676</v>
      </c>
      <c r="F160" t="s">
        <v>11</v>
      </c>
      <c r="G160" t="s">
        <v>17</v>
      </c>
      <c r="H160" t="s">
        <v>214</v>
      </c>
      <c r="I160">
        <v>1</v>
      </c>
      <c r="J160">
        <v>0</v>
      </c>
      <c r="K160">
        <v>0</v>
      </c>
      <c r="L160">
        <v>1</v>
      </c>
      <c r="M160">
        <f>L160-D160</f>
        <v>0</v>
      </c>
      <c r="N160" s="3">
        <f>IFERROR(D160/L160,0)</f>
        <v>1</v>
      </c>
      <c r="O160" t="str">
        <f>TEXT(UnusedDays[[#This Row],[discharge_date]],"mmmm")</f>
        <v>January</v>
      </c>
    </row>
    <row r="161" spans="1:15" x14ac:dyDescent="0.3">
      <c r="A161" t="s">
        <v>212</v>
      </c>
      <c r="B161">
        <v>212</v>
      </c>
      <c r="C161" t="s">
        <v>188</v>
      </c>
      <c r="D161">
        <v>14</v>
      </c>
      <c r="E161" s="1">
        <v>45675</v>
      </c>
      <c r="F161" t="s">
        <v>8</v>
      </c>
      <c r="G161" t="s">
        <v>145</v>
      </c>
      <c r="H161" t="s">
        <v>214</v>
      </c>
      <c r="I161">
        <v>5</v>
      </c>
      <c r="J161">
        <v>14</v>
      </c>
      <c r="K161">
        <v>0</v>
      </c>
      <c r="L161">
        <v>19</v>
      </c>
      <c r="M161">
        <f>L161-D161</f>
        <v>5</v>
      </c>
      <c r="N161" s="3">
        <f>IFERROR(D161/L161,0)</f>
        <v>0.73684210526315785</v>
      </c>
      <c r="O161" t="str">
        <f>TEXT(UnusedDays[[#This Row],[discharge_date]],"mmmm")</f>
        <v>January</v>
      </c>
    </row>
    <row r="162" spans="1:15" x14ac:dyDescent="0.3">
      <c r="A162" t="s">
        <v>212</v>
      </c>
      <c r="B162">
        <v>1626</v>
      </c>
      <c r="C162" t="s">
        <v>188</v>
      </c>
      <c r="D162">
        <v>29</v>
      </c>
      <c r="E162" s="1">
        <v>45673</v>
      </c>
      <c r="F162" t="s">
        <v>8</v>
      </c>
      <c r="G162" t="s">
        <v>102</v>
      </c>
      <c r="H162" t="s">
        <v>214</v>
      </c>
      <c r="I162">
        <v>0</v>
      </c>
      <c r="J162">
        <v>0</v>
      </c>
      <c r="K162">
        <v>30</v>
      </c>
      <c r="L162">
        <v>30</v>
      </c>
      <c r="M162">
        <f>L162-D162</f>
        <v>1</v>
      </c>
      <c r="N162" s="3">
        <f>IFERROR(D162/L162,0)</f>
        <v>0.96666666666666667</v>
      </c>
      <c r="O162" t="str">
        <f>TEXT(UnusedDays[[#This Row],[discharge_date]],"mmmm")</f>
        <v>January</v>
      </c>
    </row>
    <row r="163" spans="1:15" x14ac:dyDescent="0.3">
      <c r="A163" t="s">
        <v>212</v>
      </c>
      <c r="B163">
        <v>1387</v>
      </c>
      <c r="C163" t="s">
        <v>188</v>
      </c>
      <c r="D163">
        <v>10</v>
      </c>
      <c r="E163" s="1">
        <v>45745</v>
      </c>
      <c r="F163" t="s">
        <v>11</v>
      </c>
      <c r="G163" t="s">
        <v>101</v>
      </c>
      <c r="H163" t="s">
        <v>214</v>
      </c>
      <c r="I163">
        <v>3</v>
      </c>
      <c r="J163">
        <v>9</v>
      </c>
      <c r="K163">
        <v>0</v>
      </c>
      <c r="L163">
        <v>12</v>
      </c>
      <c r="M163" s="2">
        <f>L163-D163</f>
        <v>2</v>
      </c>
      <c r="N163" s="3">
        <f>IFERROR(D163/L163,0)</f>
        <v>0.83333333333333337</v>
      </c>
      <c r="O163" t="str">
        <f>TEXT(UnusedDays[[#This Row],[discharge_date]],"mmmm")</f>
        <v>March</v>
      </c>
    </row>
    <row r="164" spans="1:15" x14ac:dyDescent="0.3">
      <c r="A164" t="s">
        <v>212</v>
      </c>
      <c r="B164">
        <v>1660</v>
      </c>
      <c r="C164" t="s">
        <v>188</v>
      </c>
      <c r="D164">
        <v>3</v>
      </c>
      <c r="E164" s="1">
        <v>45736</v>
      </c>
      <c r="F164" t="s">
        <v>11</v>
      </c>
      <c r="G164" t="s">
        <v>101</v>
      </c>
      <c r="H164" t="s">
        <v>214</v>
      </c>
      <c r="I164">
        <v>5</v>
      </c>
      <c r="J164">
        <v>0</v>
      </c>
      <c r="K164">
        <v>0</v>
      </c>
      <c r="L164">
        <v>5</v>
      </c>
      <c r="M164" s="2">
        <f>L164-D164</f>
        <v>2</v>
      </c>
      <c r="N164" s="3">
        <f>IFERROR(D164/L164,0)</f>
        <v>0.6</v>
      </c>
      <c r="O164" t="str">
        <f>TEXT(UnusedDays[[#This Row],[discharge_date]],"mmmm")</f>
        <v>March</v>
      </c>
    </row>
    <row r="165" spans="1:15" x14ac:dyDescent="0.3">
      <c r="A165" t="s">
        <v>212</v>
      </c>
      <c r="B165">
        <v>2133</v>
      </c>
      <c r="C165" t="s">
        <v>188</v>
      </c>
      <c r="D165">
        <v>1</v>
      </c>
      <c r="E165" s="1">
        <v>45741</v>
      </c>
      <c r="F165" t="s">
        <v>11</v>
      </c>
      <c r="G165" t="s">
        <v>101</v>
      </c>
      <c r="H165" t="s">
        <v>214</v>
      </c>
      <c r="I165">
        <v>0</v>
      </c>
      <c r="J165">
        <v>0</v>
      </c>
      <c r="K165">
        <v>0</v>
      </c>
      <c r="L165">
        <v>0</v>
      </c>
      <c r="M165">
        <f>L165-D165</f>
        <v>-1</v>
      </c>
      <c r="N165" s="3">
        <f>IFERROR(D165/L165,0)</f>
        <v>0</v>
      </c>
      <c r="O165" t="str">
        <f>TEXT(UnusedDays[[#This Row],[discharge_date]],"mmmm")</f>
        <v>March</v>
      </c>
    </row>
    <row r="166" spans="1:15" x14ac:dyDescent="0.3">
      <c r="A166" t="s">
        <v>212</v>
      </c>
      <c r="B166">
        <v>819</v>
      </c>
      <c r="C166" t="s">
        <v>188</v>
      </c>
      <c r="D166">
        <v>2</v>
      </c>
      <c r="E166" s="1">
        <v>45726</v>
      </c>
      <c r="F166" t="s">
        <v>11</v>
      </c>
      <c r="G166" t="s">
        <v>98</v>
      </c>
      <c r="H166" t="s">
        <v>214</v>
      </c>
      <c r="I166">
        <v>5</v>
      </c>
      <c r="J166">
        <v>0</v>
      </c>
      <c r="K166">
        <v>0</v>
      </c>
      <c r="L166">
        <v>5</v>
      </c>
      <c r="M166" s="2">
        <f>L166-D166</f>
        <v>3</v>
      </c>
      <c r="N166" s="3">
        <f>IFERROR(D166/L166,0)</f>
        <v>0.4</v>
      </c>
      <c r="O166" t="str">
        <f>TEXT(UnusedDays[[#This Row],[discharge_date]],"mmmm")</f>
        <v>March</v>
      </c>
    </row>
    <row r="167" spans="1:15" x14ac:dyDescent="0.3">
      <c r="A167" t="s">
        <v>212</v>
      </c>
      <c r="B167">
        <v>314</v>
      </c>
      <c r="C167" t="s">
        <v>188</v>
      </c>
      <c r="D167">
        <v>13</v>
      </c>
      <c r="E167" s="1">
        <v>45723</v>
      </c>
      <c r="F167" t="s">
        <v>11</v>
      </c>
      <c r="G167" t="s">
        <v>100</v>
      </c>
      <c r="H167" t="s">
        <v>214</v>
      </c>
      <c r="I167">
        <v>0</v>
      </c>
      <c r="J167">
        <v>0</v>
      </c>
      <c r="K167">
        <v>0</v>
      </c>
      <c r="L167">
        <v>16</v>
      </c>
      <c r="M167" s="2">
        <f>L167-D167</f>
        <v>3</v>
      </c>
      <c r="N167" s="3">
        <f>IFERROR(D167/L167,0)</f>
        <v>0.8125</v>
      </c>
      <c r="O167" t="str">
        <f>TEXT(UnusedDays[[#This Row],[discharge_date]],"mmmm")</f>
        <v>March</v>
      </c>
    </row>
    <row r="168" spans="1:15" x14ac:dyDescent="0.3">
      <c r="A168" t="s">
        <v>212</v>
      </c>
      <c r="B168">
        <v>230</v>
      </c>
      <c r="C168" t="s">
        <v>188</v>
      </c>
      <c r="D168">
        <v>35</v>
      </c>
      <c r="E168" s="1">
        <v>45664</v>
      </c>
      <c r="F168" t="s">
        <v>8</v>
      </c>
      <c r="G168" t="s">
        <v>146</v>
      </c>
      <c r="H168" t="s">
        <v>214</v>
      </c>
      <c r="I168">
        <v>4</v>
      </c>
      <c r="J168">
        <v>23</v>
      </c>
      <c r="K168">
        <v>16</v>
      </c>
      <c r="L168">
        <v>35</v>
      </c>
      <c r="M168">
        <f>L168-D168</f>
        <v>0</v>
      </c>
      <c r="N168" s="3">
        <f>IFERROR(D168/L168,0)</f>
        <v>1</v>
      </c>
      <c r="O168" t="str">
        <f>TEXT(UnusedDays[[#This Row],[discharge_date]],"mmmm")</f>
        <v>January</v>
      </c>
    </row>
    <row r="169" spans="1:15" x14ac:dyDescent="0.3">
      <c r="A169" t="s">
        <v>212</v>
      </c>
      <c r="B169">
        <v>1591</v>
      </c>
      <c r="C169" t="s">
        <v>194</v>
      </c>
      <c r="D169">
        <v>35</v>
      </c>
      <c r="E169" s="1">
        <v>45700</v>
      </c>
      <c r="F169" t="s">
        <v>8</v>
      </c>
      <c r="G169" t="s">
        <v>167</v>
      </c>
      <c r="H169" t="s">
        <v>214</v>
      </c>
      <c r="I169">
        <v>4</v>
      </c>
      <c r="J169">
        <v>16</v>
      </c>
      <c r="K169">
        <v>15</v>
      </c>
      <c r="L169">
        <v>35</v>
      </c>
      <c r="M169">
        <f>L169-D169</f>
        <v>0</v>
      </c>
      <c r="N169" s="3">
        <f>IFERROR(D169/L169,0)</f>
        <v>1</v>
      </c>
      <c r="O169" t="str">
        <f>TEXT(UnusedDays[[#This Row],[discharge_date]],"mmmm")</f>
        <v>February</v>
      </c>
    </row>
    <row r="170" spans="1:15" x14ac:dyDescent="0.3">
      <c r="A170" t="s">
        <v>212</v>
      </c>
      <c r="B170">
        <v>2884</v>
      </c>
      <c r="C170" t="s">
        <v>203</v>
      </c>
      <c r="D170">
        <v>20</v>
      </c>
      <c r="E170" s="1">
        <v>45689</v>
      </c>
      <c r="F170" t="s">
        <v>14</v>
      </c>
      <c r="G170" t="s">
        <v>180</v>
      </c>
      <c r="H170" t="s">
        <v>214</v>
      </c>
      <c r="I170">
        <v>4</v>
      </c>
      <c r="J170">
        <v>14</v>
      </c>
      <c r="K170">
        <v>3</v>
      </c>
      <c r="L170">
        <v>21</v>
      </c>
      <c r="M170">
        <f>L170-D170</f>
        <v>1</v>
      </c>
      <c r="N170" s="3">
        <f>IFERROR(D170/L170,0)</f>
        <v>0.95238095238095233</v>
      </c>
      <c r="O170" t="str">
        <f>TEXT(UnusedDays[[#This Row],[discharge_date]],"mmmm")</f>
        <v>February</v>
      </c>
    </row>
    <row r="171" spans="1:15" x14ac:dyDescent="0.3">
      <c r="A171" t="s">
        <v>212</v>
      </c>
      <c r="B171">
        <v>2661</v>
      </c>
      <c r="C171" t="s">
        <v>203</v>
      </c>
      <c r="D171">
        <v>20</v>
      </c>
      <c r="E171" s="1">
        <v>45686</v>
      </c>
      <c r="F171" t="s">
        <v>8</v>
      </c>
      <c r="G171" t="s">
        <v>17</v>
      </c>
      <c r="H171" t="s">
        <v>214</v>
      </c>
      <c r="I171">
        <v>0</v>
      </c>
      <c r="J171">
        <v>21</v>
      </c>
      <c r="K171">
        <v>0</v>
      </c>
      <c r="L171">
        <v>22</v>
      </c>
      <c r="M171">
        <f>L171-D171</f>
        <v>2</v>
      </c>
      <c r="N171" s="3">
        <f>IFERROR(D171/L171,0)</f>
        <v>0.90909090909090906</v>
      </c>
      <c r="O171" t="str">
        <f>TEXT(UnusedDays[[#This Row],[discharge_date]],"mmmm")</f>
        <v>January</v>
      </c>
    </row>
    <row r="172" spans="1:15" x14ac:dyDescent="0.3">
      <c r="A172" t="s">
        <v>212</v>
      </c>
      <c r="B172">
        <v>2950</v>
      </c>
      <c r="C172" t="s">
        <v>185</v>
      </c>
      <c r="D172">
        <v>2</v>
      </c>
      <c r="E172" s="1">
        <v>45730</v>
      </c>
      <c r="F172" t="s">
        <v>11</v>
      </c>
      <c r="G172" t="s">
        <v>95</v>
      </c>
      <c r="H172" t="s">
        <v>214</v>
      </c>
      <c r="I172">
        <v>2</v>
      </c>
      <c r="J172">
        <v>0</v>
      </c>
      <c r="K172">
        <v>0</v>
      </c>
      <c r="L172">
        <v>2</v>
      </c>
      <c r="M172">
        <f>L172-D172</f>
        <v>0</v>
      </c>
      <c r="N172" s="3">
        <f>IFERROR(D172/L172,0)</f>
        <v>1</v>
      </c>
      <c r="O172" t="str">
        <f>TEXT(UnusedDays[[#This Row],[discharge_date]],"mmmm")</f>
        <v>March</v>
      </c>
    </row>
    <row r="173" spans="1:15" x14ac:dyDescent="0.3">
      <c r="A173" t="s">
        <v>212</v>
      </c>
      <c r="B173">
        <v>644</v>
      </c>
      <c r="C173" t="s">
        <v>194</v>
      </c>
      <c r="D173">
        <v>8</v>
      </c>
      <c r="E173" s="1">
        <v>45729</v>
      </c>
      <c r="F173" t="s">
        <v>11</v>
      </c>
      <c r="G173" t="s">
        <v>118</v>
      </c>
      <c r="H173" t="s">
        <v>214</v>
      </c>
      <c r="I173">
        <v>0</v>
      </c>
      <c r="J173">
        <v>0</v>
      </c>
      <c r="K173">
        <v>16</v>
      </c>
      <c r="L173">
        <v>16</v>
      </c>
      <c r="M173" s="2">
        <f>L173-D173</f>
        <v>8</v>
      </c>
      <c r="N173" s="3">
        <f>IFERROR(D173/L173,0)</f>
        <v>0.5</v>
      </c>
      <c r="O173" t="str">
        <f>TEXT(UnusedDays[[#This Row],[discharge_date]],"mmmm")</f>
        <v>March</v>
      </c>
    </row>
    <row r="174" spans="1:15" x14ac:dyDescent="0.3">
      <c r="A174" t="s">
        <v>212</v>
      </c>
      <c r="B174">
        <v>321</v>
      </c>
      <c r="C174" t="s">
        <v>194</v>
      </c>
      <c r="D174">
        <v>29</v>
      </c>
      <c r="E174" s="1">
        <v>45692</v>
      </c>
      <c r="F174" t="s">
        <v>8</v>
      </c>
      <c r="G174" t="s">
        <v>167</v>
      </c>
      <c r="H174" t="s">
        <v>214</v>
      </c>
      <c r="I174">
        <v>0</v>
      </c>
      <c r="J174">
        <v>29</v>
      </c>
      <c r="K174">
        <v>0</v>
      </c>
      <c r="L174">
        <v>29</v>
      </c>
      <c r="M174">
        <f>L174-D174</f>
        <v>0</v>
      </c>
      <c r="N174" s="3">
        <f>IFERROR(D174/L174,0)</f>
        <v>1</v>
      </c>
      <c r="O174" t="str">
        <f>TEXT(UnusedDays[[#This Row],[discharge_date]],"mmmm")</f>
        <v>February</v>
      </c>
    </row>
    <row r="175" spans="1:15" x14ac:dyDescent="0.3">
      <c r="A175" t="s">
        <v>212</v>
      </c>
      <c r="B175">
        <v>1671</v>
      </c>
      <c r="C175" t="s">
        <v>194</v>
      </c>
      <c r="D175">
        <v>29</v>
      </c>
      <c r="E175" s="1">
        <v>45730</v>
      </c>
      <c r="F175" t="s">
        <v>8</v>
      </c>
      <c r="G175" t="s">
        <v>120</v>
      </c>
      <c r="H175" t="s">
        <v>214</v>
      </c>
      <c r="I175">
        <v>0</v>
      </c>
      <c r="J175">
        <v>0</v>
      </c>
      <c r="K175">
        <v>28</v>
      </c>
      <c r="L175">
        <v>29</v>
      </c>
      <c r="M175">
        <f>L175-D175</f>
        <v>0</v>
      </c>
      <c r="N175" s="3">
        <f>IFERROR(D175/L175,0)</f>
        <v>1</v>
      </c>
      <c r="O175" t="str">
        <f>TEXT(UnusedDays[[#This Row],[discharge_date]],"mmmm")</f>
        <v>March</v>
      </c>
    </row>
    <row r="176" spans="1:15" x14ac:dyDescent="0.3">
      <c r="A176" t="s">
        <v>212</v>
      </c>
      <c r="B176">
        <v>1337</v>
      </c>
      <c r="C176" t="s">
        <v>200</v>
      </c>
      <c r="D176">
        <v>8</v>
      </c>
      <c r="E176" s="1">
        <v>45701</v>
      </c>
      <c r="F176" t="s">
        <v>8</v>
      </c>
      <c r="G176" t="s">
        <v>176</v>
      </c>
      <c r="H176" t="s">
        <v>214</v>
      </c>
      <c r="I176">
        <v>8</v>
      </c>
      <c r="J176">
        <v>0</v>
      </c>
      <c r="K176">
        <v>0</v>
      </c>
      <c r="L176">
        <v>8</v>
      </c>
      <c r="M176">
        <f>L176-D176</f>
        <v>0</v>
      </c>
      <c r="N176" s="3">
        <f>IFERROR(D176/L176,0)</f>
        <v>1</v>
      </c>
      <c r="O176" t="str">
        <f>TEXT(UnusedDays[[#This Row],[discharge_date]],"mmmm")</f>
        <v>February</v>
      </c>
    </row>
    <row r="177" spans="1:15" x14ac:dyDescent="0.3">
      <c r="A177" t="s">
        <v>212</v>
      </c>
      <c r="B177">
        <v>1947</v>
      </c>
      <c r="C177" t="s">
        <v>200</v>
      </c>
      <c r="D177">
        <v>25</v>
      </c>
      <c r="E177" s="1">
        <v>45701</v>
      </c>
      <c r="F177" t="s">
        <v>8</v>
      </c>
      <c r="G177" t="s">
        <v>177</v>
      </c>
      <c r="H177" t="s">
        <v>214</v>
      </c>
      <c r="I177">
        <v>0</v>
      </c>
      <c r="J177">
        <v>30</v>
      </c>
      <c r="K177">
        <v>0</v>
      </c>
      <c r="L177">
        <v>30</v>
      </c>
      <c r="M177">
        <f>L177-D177</f>
        <v>5</v>
      </c>
      <c r="N177" s="3">
        <f>IFERROR(D177/L177,0)</f>
        <v>0.83333333333333337</v>
      </c>
      <c r="O177" t="str">
        <f>TEXT(UnusedDays[[#This Row],[discharge_date]],"mmmm")</f>
        <v>February</v>
      </c>
    </row>
    <row r="178" spans="1:15" x14ac:dyDescent="0.3">
      <c r="A178" t="s">
        <v>212</v>
      </c>
      <c r="B178">
        <v>20</v>
      </c>
      <c r="C178" t="s">
        <v>191</v>
      </c>
      <c r="D178">
        <v>14</v>
      </c>
      <c r="E178" s="1">
        <v>45702</v>
      </c>
      <c r="F178" t="s">
        <v>14</v>
      </c>
      <c r="G178" t="s">
        <v>154</v>
      </c>
      <c r="H178" t="s">
        <v>214</v>
      </c>
      <c r="I178">
        <v>0</v>
      </c>
      <c r="J178">
        <v>14</v>
      </c>
      <c r="K178">
        <v>0</v>
      </c>
      <c r="L178">
        <v>14</v>
      </c>
      <c r="M178">
        <f>L178-D178</f>
        <v>0</v>
      </c>
      <c r="N178" s="3">
        <f>IFERROR(D178/L178,0)</f>
        <v>1</v>
      </c>
      <c r="O178" t="str">
        <f>TEXT(UnusedDays[[#This Row],[discharge_date]],"mmmm")</f>
        <v>February</v>
      </c>
    </row>
    <row r="179" spans="1:15" x14ac:dyDescent="0.3">
      <c r="A179" t="s">
        <v>212</v>
      </c>
      <c r="B179">
        <v>2051</v>
      </c>
      <c r="C179" t="s">
        <v>191</v>
      </c>
      <c r="D179">
        <v>28</v>
      </c>
      <c r="E179" s="1">
        <v>45665</v>
      </c>
      <c r="F179" t="s">
        <v>8</v>
      </c>
      <c r="G179" t="s">
        <v>159</v>
      </c>
      <c r="H179" t="s">
        <v>214</v>
      </c>
      <c r="I179">
        <v>0</v>
      </c>
      <c r="J179">
        <v>0</v>
      </c>
      <c r="K179">
        <v>27</v>
      </c>
      <c r="L179">
        <v>27</v>
      </c>
      <c r="M179">
        <f>L179-D179</f>
        <v>-1</v>
      </c>
      <c r="N179" s="3">
        <f>IFERROR(D179/L179,0)</f>
        <v>1.037037037037037</v>
      </c>
      <c r="O179" t="str">
        <f>TEXT(UnusedDays[[#This Row],[discharge_date]],"mmmm")</f>
        <v>January</v>
      </c>
    </row>
    <row r="180" spans="1:15" x14ac:dyDescent="0.3">
      <c r="A180" t="s">
        <v>212</v>
      </c>
      <c r="B180">
        <v>2914</v>
      </c>
      <c r="C180" t="s">
        <v>194</v>
      </c>
      <c r="D180">
        <v>7</v>
      </c>
      <c r="E180" s="1">
        <v>45669</v>
      </c>
      <c r="F180" t="s">
        <v>13</v>
      </c>
      <c r="G180" t="s">
        <v>164</v>
      </c>
      <c r="H180" t="s">
        <v>214</v>
      </c>
      <c r="I180">
        <v>9</v>
      </c>
      <c r="J180">
        <v>0</v>
      </c>
      <c r="K180">
        <v>0</v>
      </c>
      <c r="L180">
        <v>9</v>
      </c>
      <c r="M180">
        <f>L180-D180</f>
        <v>2</v>
      </c>
      <c r="N180" s="3">
        <f>IFERROR(D180/L180,0)</f>
        <v>0.77777777777777779</v>
      </c>
      <c r="O180" t="str">
        <f>TEXT(UnusedDays[[#This Row],[discharge_date]],"mmmm")</f>
        <v>January</v>
      </c>
    </row>
    <row r="181" spans="1:15" x14ac:dyDescent="0.3">
      <c r="A181" t="s">
        <v>212</v>
      </c>
      <c r="B181">
        <v>914</v>
      </c>
      <c r="C181" t="s">
        <v>200</v>
      </c>
      <c r="D181">
        <v>12</v>
      </c>
      <c r="E181" s="1">
        <v>45693</v>
      </c>
      <c r="F181" t="s">
        <v>8</v>
      </c>
      <c r="G181" t="s">
        <v>176</v>
      </c>
      <c r="H181" t="s">
        <v>214</v>
      </c>
      <c r="I181">
        <v>7</v>
      </c>
      <c r="J181">
        <v>7</v>
      </c>
      <c r="K181">
        <v>0</v>
      </c>
      <c r="L181">
        <v>14</v>
      </c>
      <c r="M181">
        <f>L181-D181</f>
        <v>2</v>
      </c>
      <c r="N181" s="3">
        <f>IFERROR(D181/L181,0)</f>
        <v>0.8571428571428571</v>
      </c>
      <c r="O181" t="str">
        <f>TEXT(UnusedDays[[#This Row],[discharge_date]],"mmmm")</f>
        <v>February</v>
      </c>
    </row>
    <row r="182" spans="1:15" x14ac:dyDescent="0.3">
      <c r="A182" t="s">
        <v>212</v>
      </c>
      <c r="B182">
        <v>1623</v>
      </c>
      <c r="C182" t="s">
        <v>200</v>
      </c>
      <c r="D182">
        <v>4</v>
      </c>
      <c r="E182" s="1">
        <v>45715</v>
      </c>
      <c r="F182" t="s">
        <v>13</v>
      </c>
      <c r="G182" t="s">
        <v>177</v>
      </c>
      <c r="H182" t="s">
        <v>214</v>
      </c>
      <c r="I182">
        <v>10</v>
      </c>
      <c r="J182">
        <v>0</v>
      </c>
      <c r="K182">
        <v>0</v>
      </c>
      <c r="L182">
        <v>10</v>
      </c>
      <c r="M182">
        <f>L182-D182</f>
        <v>6</v>
      </c>
      <c r="N182" s="3">
        <f>IFERROR(D182/L182,0)</f>
        <v>0.4</v>
      </c>
      <c r="O182" t="str">
        <f>TEXT(UnusedDays[[#This Row],[discharge_date]],"mmmm")</f>
        <v>February</v>
      </c>
    </row>
    <row r="183" spans="1:15" x14ac:dyDescent="0.3">
      <c r="A183" t="s">
        <v>212</v>
      </c>
      <c r="B183">
        <v>614</v>
      </c>
      <c r="C183" t="s">
        <v>185</v>
      </c>
      <c r="D183">
        <v>28</v>
      </c>
      <c r="E183" s="1">
        <v>45723</v>
      </c>
      <c r="F183" t="s">
        <v>8</v>
      </c>
      <c r="G183" t="s">
        <v>94</v>
      </c>
      <c r="H183" t="s">
        <v>214</v>
      </c>
      <c r="I183">
        <v>7</v>
      </c>
      <c r="J183">
        <v>21</v>
      </c>
      <c r="K183">
        <v>0</v>
      </c>
      <c r="L183">
        <v>28</v>
      </c>
      <c r="M183">
        <f>L183-D183</f>
        <v>0</v>
      </c>
      <c r="N183" s="3">
        <f>IFERROR(D183/L183,0)</f>
        <v>1</v>
      </c>
      <c r="O183" t="str">
        <f>TEXT(UnusedDays[[#This Row],[discharge_date]],"mmmm")</f>
        <v>March</v>
      </c>
    </row>
    <row r="184" spans="1:15" x14ac:dyDescent="0.3">
      <c r="A184" t="s">
        <v>212</v>
      </c>
      <c r="B184">
        <v>2195</v>
      </c>
      <c r="C184" t="s">
        <v>188</v>
      </c>
      <c r="D184">
        <v>34</v>
      </c>
      <c r="E184" s="1">
        <v>45713</v>
      </c>
      <c r="F184" t="s">
        <v>8</v>
      </c>
      <c r="G184" t="s">
        <v>102</v>
      </c>
      <c r="H184" t="s">
        <v>214</v>
      </c>
      <c r="I184">
        <v>0</v>
      </c>
      <c r="J184">
        <v>34</v>
      </c>
      <c r="K184">
        <v>0</v>
      </c>
      <c r="L184">
        <v>34</v>
      </c>
      <c r="M184">
        <f>L184-D184</f>
        <v>0</v>
      </c>
      <c r="N184" s="3">
        <f>IFERROR(D184/L184,0)</f>
        <v>1</v>
      </c>
      <c r="O184" t="str">
        <f>TEXT(UnusedDays[[#This Row],[discharge_date]],"mmmm")</f>
        <v>February</v>
      </c>
    </row>
    <row r="185" spans="1:15" x14ac:dyDescent="0.3">
      <c r="A185" t="s">
        <v>212</v>
      </c>
      <c r="B185">
        <v>1312</v>
      </c>
      <c r="C185" t="s">
        <v>188</v>
      </c>
      <c r="D185">
        <v>29</v>
      </c>
      <c r="E185" s="1">
        <v>45690</v>
      </c>
      <c r="F185" t="s">
        <v>8</v>
      </c>
      <c r="G185" t="s">
        <v>102</v>
      </c>
      <c r="H185" t="s">
        <v>214</v>
      </c>
      <c r="I185">
        <v>0</v>
      </c>
      <c r="J185">
        <v>29</v>
      </c>
      <c r="K185">
        <v>0</v>
      </c>
      <c r="L185">
        <v>29</v>
      </c>
      <c r="M185">
        <f>L185-D185</f>
        <v>0</v>
      </c>
      <c r="N185" s="3">
        <f>IFERROR(D185/L185,0)</f>
        <v>1</v>
      </c>
      <c r="O185" t="str">
        <f>TEXT(UnusedDays[[#This Row],[discharge_date]],"mmmm")</f>
        <v>February</v>
      </c>
    </row>
    <row r="186" spans="1:15" x14ac:dyDescent="0.3">
      <c r="A186" t="s">
        <v>212</v>
      </c>
      <c r="B186">
        <v>1344</v>
      </c>
      <c r="C186" t="s">
        <v>191</v>
      </c>
      <c r="D186">
        <v>3</v>
      </c>
      <c r="E186" s="1">
        <v>45673</v>
      </c>
      <c r="F186" t="s">
        <v>18</v>
      </c>
      <c r="G186" t="s">
        <v>150</v>
      </c>
      <c r="H186" t="s">
        <v>214</v>
      </c>
      <c r="I186">
        <v>7</v>
      </c>
      <c r="J186">
        <v>0</v>
      </c>
      <c r="K186">
        <v>0</v>
      </c>
      <c r="L186">
        <v>7</v>
      </c>
      <c r="M186">
        <f>L186-D186</f>
        <v>4</v>
      </c>
      <c r="N186" s="3">
        <f>IFERROR(D186/L186,0)</f>
        <v>0.42857142857142855</v>
      </c>
      <c r="O186" t="str">
        <f>TEXT(UnusedDays[[#This Row],[discharge_date]],"mmmm")</f>
        <v>January</v>
      </c>
    </row>
    <row r="187" spans="1:15" x14ac:dyDescent="0.3">
      <c r="A187" t="s">
        <v>212</v>
      </c>
      <c r="B187">
        <v>2841</v>
      </c>
      <c r="C187" t="s">
        <v>194</v>
      </c>
      <c r="D187">
        <v>28</v>
      </c>
      <c r="E187" s="1">
        <v>45685</v>
      </c>
      <c r="F187" t="s">
        <v>8</v>
      </c>
      <c r="G187" t="s">
        <v>166</v>
      </c>
      <c r="H187" t="s">
        <v>214</v>
      </c>
      <c r="I187">
        <v>0</v>
      </c>
      <c r="J187">
        <v>14</v>
      </c>
      <c r="K187">
        <v>14</v>
      </c>
      <c r="L187">
        <v>28</v>
      </c>
      <c r="M187">
        <f>L187-D187</f>
        <v>0</v>
      </c>
      <c r="N187" s="3">
        <f>IFERROR(D187/L187,0)</f>
        <v>1</v>
      </c>
      <c r="O187" t="str">
        <f>TEXT(UnusedDays[[#This Row],[discharge_date]],"mmmm")</f>
        <v>January</v>
      </c>
    </row>
    <row r="188" spans="1:15" x14ac:dyDescent="0.3">
      <c r="A188" t="s">
        <v>212</v>
      </c>
      <c r="B188">
        <v>644</v>
      </c>
      <c r="C188" t="s">
        <v>194</v>
      </c>
      <c r="D188">
        <v>7</v>
      </c>
      <c r="E188" s="1">
        <v>45687</v>
      </c>
      <c r="F188" t="s">
        <v>14</v>
      </c>
      <c r="G188" t="s">
        <v>166</v>
      </c>
      <c r="H188" t="s">
        <v>214</v>
      </c>
      <c r="I188">
        <v>7</v>
      </c>
      <c r="J188">
        <v>0</v>
      </c>
      <c r="K188">
        <v>0</v>
      </c>
      <c r="L188">
        <v>7</v>
      </c>
      <c r="M188">
        <f>L188-D188</f>
        <v>0</v>
      </c>
      <c r="N188" s="3">
        <f>IFERROR(D188/L188,0)</f>
        <v>1</v>
      </c>
      <c r="O188" t="str">
        <f>TEXT(UnusedDays[[#This Row],[discharge_date]],"mmmm")</f>
        <v>January</v>
      </c>
    </row>
    <row r="189" spans="1:15" x14ac:dyDescent="0.3">
      <c r="A189" t="s">
        <v>212</v>
      </c>
      <c r="B189">
        <v>1665</v>
      </c>
      <c r="C189" t="s">
        <v>194</v>
      </c>
      <c r="D189">
        <v>1</v>
      </c>
      <c r="E189" s="1">
        <v>45690</v>
      </c>
      <c r="F189" t="s">
        <v>11</v>
      </c>
      <c r="G189" t="s">
        <v>168</v>
      </c>
      <c r="H189" t="s">
        <v>214</v>
      </c>
      <c r="I189">
        <v>4</v>
      </c>
      <c r="J189">
        <v>0</v>
      </c>
      <c r="K189">
        <v>0</v>
      </c>
      <c r="L189">
        <v>4</v>
      </c>
      <c r="M189">
        <f>L189-D189</f>
        <v>3</v>
      </c>
      <c r="N189" s="3">
        <f>IFERROR(D189/L189,0)</f>
        <v>0.25</v>
      </c>
      <c r="O189" t="str">
        <f>TEXT(UnusedDays[[#This Row],[discharge_date]],"mmmm")</f>
        <v>February</v>
      </c>
    </row>
    <row r="190" spans="1:15" x14ac:dyDescent="0.3">
      <c r="A190" t="s">
        <v>212</v>
      </c>
      <c r="B190">
        <v>2922</v>
      </c>
      <c r="C190" t="s">
        <v>194</v>
      </c>
      <c r="D190">
        <v>31</v>
      </c>
      <c r="E190" s="1">
        <v>45707</v>
      </c>
      <c r="F190" t="s">
        <v>8</v>
      </c>
      <c r="G190" t="s">
        <v>115</v>
      </c>
      <c r="H190" t="s">
        <v>214</v>
      </c>
      <c r="I190">
        <v>0</v>
      </c>
      <c r="J190">
        <v>17</v>
      </c>
      <c r="K190">
        <v>14</v>
      </c>
      <c r="L190">
        <v>31</v>
      </c>
      <c r="M190">
        <f>L190-D190</f>
        <v>0</v>
      </c>
      <c r="N190" s="3">
        <f>IFERROR(D190/L190,0)</f>
        <v>1</v>
      </c>
      <c r="O190" t="str">
        <f>TEXT(UnusedDays[[#This Row],[discharge_date]],"mmmm")</f>
        <v>February</v>
      </c>
    </row>
    <row r="191" spans="1:15" x14ac:dyDescent="0.3">
      <c r="A191" t="s">
        <v>212</v>
      </c>
      <c r="B191">
        <v>2935</v>
      </c>
      <c r="C191" t="s">
        <v>197</v>
      </c>
      <c r="D191">
        <v>27</v>
      </c>
      <c r="E191" s="1">
        <v>45744</v>
      </c>
      <c r="F191" t="s">
        <v>8</v>
      </c>
      <c r="G191" t="s">
        <v>121</v>
      </c>
      <c r="H191" t="s">
        <v>214</v>
      </c>
      <c r="I191">
        <v>4</v>
      </c>
      <c r="J191">
        <v>14</v>
      </c>
      <c r="K191">
        <v>8</v>
      </c>
      <c r="L191">
        <v>26</v>
      </c>
      <c r="M191">
        <f>L191-D191</f>
        <v>-1</v>
      </c>
      <c r="N191" s="3">
        <f>IFERROR(D191/L191,0)</f>
        <v>1.0384615384615385</v>
      </c>
      <c r="O191" t="str">
        <f>TEXT(UnusedDays[[#This Row],[discharge_date]],"mmmm")</f>
        <v>March</v>
      </c>
    </row>
    <row r="192" spans="1:15" x14ac:dyDescent="0.3">
      <c r="A192" t="s">
        <v>212</v>
      </c>
      <c r="B192">
        <v>1234</v>
      </c>
      <c r="C192" t="s">
        <v>197</v>
      </c>
      <c r="D192">
        <v>1</v>
      </c>
      <c r="E192" s="1">
        <v>45698</v>
      </c>
      <c r="F192" t="s">
        <v>62</v>
      </c>
      <c r="G192" t="s">
        <v>17</v>
      </c>
      <c r="H192" t="s">
        <v>214</v>
      </c>
      <c r="I192">
        <v>0</v>
      </c>
      <c r="J192">
        <v>7</v>
      </c>
      <c r="K192">
        <v>0</v>
      </c>
      <c r="L192">
        <v>7</v>
      </c>
      <c r="M192">
        <f>L192-D192</f>
        <v>6</v>
      </c>
      <c r="N192" s="3">
        <f>IFERROR(D192/L192,0)</f>
        <v>0.14285714285714285</v>
      </c>
      <c r="O192" t="str">
        <f>TEXT(UnusedDays[[#This Row],[discharge_date]],"mmmm")</f>
        <v>February</v>
      </c>
    </row>
    <row r="193" spans="1:15" x14ac:dyDescent="0.3">
      <c r="A193" t="s">
        <v>212</v>
      </c>
      <c r="B193">
        <v>1537</v>
      </c>
      <c r="C193" t="s">
        <v>209</v>
      </c>
      <c r="D193">
        <v>11</v>
      </c>
      <c r="E193" s="1">
        <v>45663</v>
      </c>
      <c r="F193" t="s">
        <v>11</v>
      </c>
      <c r="G193" t="s">
        <v>184</v>
      </c>
      <c r="H193" t="s">
        <v>214</v>
      </c>
      <c r="I193">
        <v>7</v>
      </c>
      <c r="J193">
        <v>14</v>
      </c>
      <c r="K193">
        <v>0</v>
      </c>
      <c r="L193">
        <v>21</v>
      </c>
      <c r="M193">
        <f>L193-D193</f>
        <v>10</v>
      </c>
      <c r="N193" s="3">
        <f>IFERROR(D193/L193,0)</f>
        <v>0.52380952380952384</v>
      </c>
      <c r="O193" t="str">
        <f>TEXT(UnusedDays[[#This Row],[discharge_date]],"mmmm")</f>
        <v>January</v>
      </c>
    </row>
    <row r="194" spans="1:15" x14ac:dyDescent="0.3">
      <c r="A194" t="s">
        <v>212</v>
      </c>
      <c r="B194">
        <v>2299</v>
      </c>
      <c r="C194" t="s">
        <v>188</v>
      </c>
      <c r="D194">
        <v>28</v>
      </c>
      <c r="E194" s="1">
        <v>45737</v>
      </c>
      <c r="F194" t="s">
        <v>8</v>
      </c>
      <c r="G194" t="s">
        <v>101</v>
      </c>
      <c r="H194" t="s">
        <v>214</v>
      </c>
      <c r="I194">
        <v>4</v>
      </c>
      <c r="J194">
        <v>28</v>
      </c>
      <c r="K194">
        <v>0</v>
      </c>
      <c r="L194">
        <v>32</v>
      </c>
      <c r="M194" s="2">
        <f>L194-D194</f>
        <v>4</v>
      </c>
      <c r="N194" s="3">
        <f>IFERROR(D194/L194,0)</f>
        <v>0.875</v>
      </c>
      <c r="O194" t="str">
        <f>TEXT(UnusedDays[[#This Row],[discharge_date]],"mmmm")</f>
        <v>March</v>
      </c>
    </row>
    <row r="195" spans="1:15" x14ac:dyDescent="0.3">
      <c r="A195" t="s">
        <v>212</v>
      </c>
      <c r="B195">
        <v>202</v>
      </c>
      <c r="C195" t="s">
        <v>188</v>
      </c>
      <c r="D195">
        <v>30</v>
      </c>
      <c r="E195" s="1">
        <v>45743</v>
      </c>
      <c r="F195" t="s">
        <v>8</v>
      </c>
      <c r="G195" t="s">
        <v>98</v>
      </c>
      <c r="H195" t="s">
        <v>214</v>
      </c>
      <c r="I195">
        <v>5</v>
      </c>
      <c r="J195">
        <v>26</v>
      </c>
      <c r="K195">
        <v>0</v>
      </c>
      <c r="L195">
        <v>31</v>
      </c>
      <c r="M195">
        <f>L195-D195</f>
        <v>1</v>
      </c>
      <c r="N195" s="3">
        <f>IFERROR(D195/L195,0)</f>
        <v>0.967741935483871</v>
      </c>
      <c r="O195" t="str">
        <f>TEXT(UnusedDays[[#This Row],[discharge_date]],"mmmm")</f>
        <v>March</v>
      </c>
    </row>
    <row r="196" spans="1:15" x14ac:dyDescent="0.3">
      <c r="A196" t="s">
        <v>212</v>
      </c>
      <c r="B196">
        <v>1140</v>
      </c>
      <c r="C196" t="s">
        <v>188</v>
      </c>
      <c r="D196">
        <v>22</v>
      </c>
      <c r="E196" s="1">
        <v>45713</v>
      </c>
      <c r="F196" t="s">
        <v>11</v>
      </c>
      <c r="G196" t="s">
        <v>97</v>
      </c>
      <c r="H196" t="s">
        <v>214</v>
      </c>
      <c r="I196">
        <v>0</v>
      </c>
      <c r="J196">
        <v>28</v>
      </c>
      <c r="K196">
        <v>0</v>
      </c>
      <c r="L196">
        <v>28</v>
      </c>
      <c r="M196">
        <f>L196-D196</f>
        <v>6</v>
      </c>
      <c r="N196" s="3">
        <f>IFERROR(D196/L196,0)</f>
        <v>0.7857142857142857</v>
      </c>
      <c r="O196" t="str">
        <f>TEXT(UnusedDays[[#This Row],[discharge_date]],"mmmm")</f>
        <v>February</v>
      </c>
    </row>
    <row r="197" spans="1:15" x14ac:dyDescent="0.3">
      <c r="A197" t="s">
        <v>212</v>
      </c>
      <c r="B197">
        <v>1766</v>
      </c>
      <c r="C197" t="s">
        <v>188</v>
      </c>
      <c r="D197">
        <v>32</v>
      </c>
      <c r="E197" s="1">
        <v>45705</v>
      </c>
      <c r="F197" t="s">
        <v>8</v>
      </c>
      <c r="G197" t="s">
        <v>97</v>
      </c>
      <c r="H197" t="s">
        <v>214</v>
      </c>
      <c r="I197">
        <v>3</v>
      </c>
      <c r="J197">
        <v>29</v>
      </c>
      <c r="K197">
        <v>0</v>
      </c>
      <c r="L197">
        <v>32</v>
      </c>
      <c r="M197">
        <f>L197-D197</f>
        <v>0</v>
      </c>
      <c r="N197" s="3">
        <f>IFERROR(D197/L197,0)</f>
        <v>1</v>
      </c>
      <c r="O197" t="str">
        <f>TEXT(UnusedDays[[#This Row],[discharge_date]],"mmmm")</f>
        <v>February</v>
      </c>
    </row>
    <row r="198" spans="1:15" x14ac:dyDescent="0.3">
      <c r="A198" t="s">
        <v>212</v>
      </c>
      <c r="B198">
        <v>1511</v>
      </c>
      <c r="C198" t="s">
        <v>188</v>
      </c>
      <c r="D198">
        <v>1</v>
      </c>
      <c r="E198" s="1">
        <v>45703</v>
      </c>
      <c r="F198" t="s">
        <v>11</v>
      </c>
      <c r="G198" t="s">
        <v>146</v>
      </c>
      <c r="H198" t="s">
        <v>214</v>
      </c>
      <c r="I198">
        <v>0</v>
      </c>
      <c r="J198">
        <v>5</v>
      </c>
      <c r="K198">
        <v>0</v>
      </c>
      <c r="L198">
        <v>5</v>
      </c>
      <c r="M198">
        <f>L198-D198</f>
        <v>4</v>
      </c>
      <c r="N198" s="3">
        <f>IFERROR(D198/L198,0)</f>
        <v>0.2</v>
      </c>
      <c r="O198" t="str">
        <f>TEXT(UnusedDays[[#This Row],[discharge_date]],"mmmm")</f>
        <v>February</v>
      </c>
    </row>
    <row r="199" spans="1:15" x14ac:dyDescent="0.3">
      <c r="A199" t="s">
        <v>212</v>
      </c>
      <c r="B199">
        <v>1643</v>
      </c>
      <c r="C199" t="s">
        <v>188</v>
      </c>
      <c r="D199">
        <v>35</v>
      </c>
      <c r="E199" s="1">
        <v>45698</v>
      </c>
      <c r="F199" t="s">
        <v>8</v>
      </c>
      <c r="G199" t="s">
        <v>146</v>
      </c>
      <c r="H199" t="s">
        <v>214</v>
      </c>
      <c r="I199">
        <v>0</v>
      </c>
      <c r="J199">
        <v>35</v>
      </c>
      <c r="K199">
        <v>0</v>
      </c>
      <c r="L199">
        <v>35</v>
      </c>
      <c r="M199">
        <f>L199-D199</f>
        <v>0</v>
      </c>
      <c r="N199" s="3">
        <f>IFERROR(D199/L199,0)</f>
        <v>1</v>
      </c>
      <c r="O199" t="str">
        <f>TEXT(UnusedDays[[#This Row],[discharge_date]],"mmmm")</f>
        <v>February</v>
      </c>
    </row>
    <row r="200" spans="1:15" x14ac:dyDescent="0.3">
      <c r="A200" t="s">
        <v>212</v>
      </c>
      <c r="B200">
        <v>1633</v>
      </c>
      <c r="C200" t="s">
        <v>188</v>
      </c>
      <c r="D200">
        <v>28</v>
      </c>
      <c r="E200" s="1">
        <v>45694</v>
      </c>
      <c r="F200" t="s">
        <v>8</v>
      </c>
      <c r="G200" t="s">
        <v>146</v>
      </c>
      <c r="H200" t="s">
        <v>214</v>
      </c>
      <c r="I200">
        <v>0</v>
      </c>
      <c r="J200">
        <v>21</v>
      </c>
      <c r="K200">
        <v>14</v>
      </c>
      <c r="L200">
        <v>35</v>
      </c>
      <c r="M200">
        <f>L200-D200</f>
        <v>7</v>
      </c>
      <c r="N200" s="3">
        <f>IFERROR(D200/L200,0)</f>
        <v>0.8</v>
      </c>
      <c r="O200" t="str">
        <f>TEXT(UnusedDays[[#This Row],[discharge_date]],"mmmm")</f>
        <v>February</v>
      </c>
    </row>
    <row r="201" spans="1:15" x14ac:dyDescent="0.3">
      <c r="A201" t="s">
        <v>212</v>
      </c>
      <c r="B201">
        <v>1693</v>
      </c>
      <c r="C201" t="s">
        <v>188</v>
      </c>
      <c r="D201">
        <v>26</v>
      </c>
      <c r="E201" s="1">
        <v>45707</v>
      </c>
      <c r="F201" t="s">
        <v>8</v>
      </c>
      <c r="G201" t="s">
        <v>147</v>
      </c>
      <c r="H201" t="s">
        <v>214</v>
      </c>
      <c r="I201">
        <v>6</v>
      </c>
      <c r="J201">
        <v>21</v>
      </c>
      <c r="K201">
        <v>0</v>
      </c>
      <c r="L201">
        <v>27</v>
      </c>
      <c r="M201">
        <f>L201-D201</f>
        <v>1</v>
      </c>
      <c r="N201" s="3">
        <f>IFERROR(D201/L201,0)</f>
        <v>0.96296296296296291</v>
      </c>
      <c r="O201" t="str">
        <f>TEXT(UnusedDays[[#This Row],[discharge_date]],"mmmm")</f>
        <v>February</v>
      </c>
    </row>
    <row r="202" spans="1:15" x14ac:dyDescent="0.3">
      <c r="A202" t="s">
        <v>212</v>
      </c>
      <c r="B202">
        <v>2970</v>
      </c>
      <c r="C202" t="s">
        <v>188</v>
      </c>
      <c r="D202">
        <v>34</v>
      </c>
      <c r="E202" s="1">
        <v>45684</v>
      </c>
      <c r="F202" t="s">
        <v>8</v>
      </c>
      <c r="G202" t="s">
        <v>147</v>
      </c>
      <c r="H202" t="s">
        <v>214</v>
      </c>
      <c r="I202">
        <v>0</v>
      </c>
      <c r="J202">
        <v>21</v>
      </c>
      <c r="K202">
        <v>14</v>
      </c>
      <c r="L202">
        <v>35</v>
      </c>
      <c r="M202">
        <f>L202-D202</f>
        <v>1</v>
      </c>
      <c r="N202" s="3">
        <f>IFERROR(D202/L202,0)</f>
        <v>0.97142857142857142</v>
      </c>
      <c r="O202" t="str">
        <f>TEXT(UnusedDays[[#This Row],[discharge_date]],"mmmm")</f>
        <v>January</v>
      </c>
    </row>
    <row r="203" spans="1:15" x14ac:dyDescent="0.3">
      <c r="A203" t="s">
        <v>212</v>
      </c>
      <c r="B203">
        <v>2461</v>
      </c>
      <c r="C203" t="s">
        <v>188</v>
      </c>
      <c r="D203">
        <v>33</v>
      </c>
      <c r="E203" s="1">
        <v>45700</v>
      </c>
      <c r="F203" t="s">
        <v>8</v>
      </c>
      <c r="G203" t="s">
        <v>148</v>
      </c>
      <c r="H203" t="s">
        <v>214</v>
      </c>
      <c r="I203">
        <v>3</v>
      </c>
      <c r="J203">
        <v>21</v>
      </c>
      <c r="K203">
        <v>9</v>
      </c>
      <c r="L203">
        <v>33</v>
      </c>
      <c r="M203">
        <f>L203-D203</f>
        <v>0</v>
      </c>
      <c r="N203" s="3">
        <f>IFERROR(D203/L203,0)</f>
        <v>1</v>
      </c>
      <c r="O203" t="str">
        <f>TEXT(UnusedDays[[#This Row],[discharge_date]],"mmmm")</f>
        <v>February</v>
      </c>
    </row>
    <row r="204" spans="1:15" x14ac:dyDescent="0.3">
      <c r="A204" t="s">
        <v>212</v>
      </c>
      <c r="B204">
        <v>1499</v>
      </c>
      <c r="C204" t="s">
        <v>185</v>
      </c>
      <c r="D204">
        <v>7</v>
      </c>
      <c r="E204" s="1">
        <v>45705</v>
      </c>
      <c r="F204" t="s">
        <v>8</v>
      </c>
      <c r="G204" t="s">
        <v>139</v>
      </c>
      <c r="H204" t="s">
        <v>214</v>
      </c>
      <c r="I204">
        <v>7</v>
      </c>
      <c r="J204">
        <v>0</v>
      </c>
      <c r="K204">
        <v>0</v>
      </c>
      <c r="L204">
        <v>7</v>
      </c>
      <c r="M204">
        <f>L204-D204</f>
        <v>0</v>
      </c>
      <c r="N204" s="3">
        <f>IFERROR(D204/L204,0)</f>
        <v>1</v>
      </c>
      <c r="O204" t="str">
        <f>TEXT(UnusedDays[[#This Row],[discharge_date]],"mmmm")</f>
        <v>February</v>
      </c>
    </row>
    <row r="205" spans="1:15" x14ac:dyDescent="0.3">
      <c r="A205" t="s">
        <v>212</v>
      </c>
      <c r="B205">
        <v>2084</v>
      </c>
      <c r="C205" t="s">
        <v>197</v>
      </c>
      <c r="D205">
        <v>22</v>
      </c>
      <c r="E205" s="1">
        <v>45706</v>
      </c>
      <c r="F205" t="s">
        <v>14</v>
      </c>
      <c r="G205" t="s">
        <v>123</v>
      </c>
      <c r="H205" t="s">
        <v>214</v>
      </c>
      <c r="I205">
        <v>0</v>
      </c>
      <c r="J205">
        <v>14</v>
      </c>
      <c r="K205">
        <v>6</v>
      </c>
      <c r="L205">
        <v>20</v>
      </c>
      <c r="M205">
        <f>L205-D205</f>
        <v>-2</v>
      </c>
      <c r="N205" s="3">
        <f>IFERROR(D205/L205,0)</f>
        <v>1.1000000000000001</v>
      </c>
      <c r="O205" t="str">
        <f>TEXT(UnusedDays[[#This Row],[discharge_date]],"mmmm")</f>
        <v>February</v>
      </c>
    </row>
    <row r="206" spans="1:15" x14ac:dyDescent="0.3">
      <c r="A206" t="s">
        <v>212</v>
      </c>
      <c r="B206">
        <v>1717</v>
      </c>
      <c r="C206" t="s">
        <v>197</v>
      </c>
      <c r="D206">
        <v>14</v>
      </c>
      <c r="E206" s="1">
        <v>45737</v>
      </c>
      <c r="F206" t="s">
        <v>8</v>
      </c>
      <c r="G206" t="s">
        <v>126</v>
      </c>
      <c r="H206" t="s">
        <v>214</v>
      </c>
      <c r="I206">
        <v>6</v>
      </c>
      <c r="J206">
        <v>7</v>
      </c>
      <c r="K206">
        <v>0</v>
      </c>
      <c r="L206">
        <v>13</v>
      </c>
      <c r="M206">
        <f>L206-D206</f>
        <v>-1</v>
      </c>
      <c r="N206" s="3">
        <f>IFERROR(D206/L206,0)</f>
        <v>1.0769230769230769</v>
      </c>
      <c r="O206" t="str">
        <f>TEXT(UnusedDays[[#This Row],[discharge_date]],"mmmm")</f>
        <v>March</v>
      </c>
    </row>
    <row r="207" spans="1:15" x14ac:dyDescent="0.3">
      <c r="A207" t="s">
        <v>212</v>
      </c>
      <c r="B207">
        <v>650</v>
      </c>
      <c r="C207" t="s">
        <v>203</v>
      </c>
      <c r="D207">
        <v>11</v>
      </c>
      <c r="E207" s="1">
        <v>45674</v>
      </c>
      <c r="F207" t="s">
        <v>14</v>
      </c>
      <c r="G207" t="s">
        <v>180</v>
      </c>
      <c r="H207" t="s">
        <v>214</v>
      </c>
      <c r="I207">
        <v>6</v>
      </c>
      <c r="J207">
        <v>7</v>
      </c>
      <c r="K207">
        <v>0</v>
      </c>
      <c r="L207">
        <v>13</v>
      </c>
      <c r="M207">
        <f>L207-D207</f>
        <v>2</v>
      </c>
      <c r="N207" s="3">
        <f>IFERROR(D207/L207,0)</f>
        <v>0.84615384615384615</v>
      </c>
      <c r="O207" t="str">
        <f>TEXT(UnusedDays[[#This Row],[discharge_date]],"mmmm")</f>
        <v>January</v>
      </c>
    </row>
    <row r="208" spans="1:15" x14ac:dyDescent="0.3">
      <c r="A208" t="s">
        <v>212</v>
      </c>
      <c r="B208">
        <v>620</v>
      </c>
      <c r="C208" t="s">
        <v>185</v>
      </c>
      <c r="D208">
        <v>23</v>
      </c>
      <c r="E208" s="1">
        <v>45714</v>
      </c>
      <c r="F208" t="s">
        <v>8</v>
      </c>
      <c r="G208" t="s">
        <v>144</v>
      </c>
      <c r="H208" t="s">
        <v>214</v>
      </c>
      <c r="I208">
        <v>3</v>
      </c>
      <c r="J208">
        <v>20</v>
      </c>
      <c r="K208">
        <v>0</v>
      </c>
      <c r="L208">
        <v>23</v>
      </c>
      <c r="M208">
        <f>L208-D208</f>
        <v>0</v>
      </c>
      <c r="N208" s="3">
        <f>IFERROR(D208/L208,0)</f>
        <v>1</v>
      </c>
      <c r="O208" t="str">
        <f>TEXT(UnusedDays[[#This Row],[discharge_date]],"mmmm")</f>
        <v>February</v>
      </c>
    </row>
    <row r="209" spans="1:15" x14ac:dyDescent="0.3">
      <c r="A209" t="s">
        <v>212</v>
      </c>
      <c r="B209">
        <v>343</v>
      </c>
      <c r="C209" t="s">
        <v>185</v>
      </c>
      <c r="D209">
        <v>29</v>
      </c>
      <c r="E209" s="1">
        <v>45695</v>
      </c>
      <c r="F209" t="s">
        <v>8</v>
      </c>
      <c r="G209" t="s">
        <v>144</v>
      </c>
      <c r="H209" t="s">
        <v>214</v>
      </c>
      <c r="I209">
        <v>4</v>
      </c>
      <c r="J209">
        <v>26</v>
      </c>
      <c r="K209">
        <v>0</v>
      </c>
      <c r="L209">
        <v>30</v>
      </c>
      <c r="M209">
        <f>L209-D209</f>
        <v>1</v>
      </c>
      <c r="N209" s="3">
        <f>IFERROR(D209/L209,0)</f>
        <v>0.96666666666666667</v>
      </c>
      <c r="O209" t="str">
        <f>TEXT(UnusedDays[[#This Row],[discharge_date]],"mmmm")</f>
        <v>February</v>
      </c>
    </row>
    <row r="210" spans="1:15" x14ac:dyDescent="0.3">
      <c r="A210" t="s">
        <v>212</v>
      </c>
      <c r="B210">
        <v>419</v>
      </c>
      <c r="C210" t="s">
        <v>185</v>
      </c>
      <c r="D210">
        <v>26</v>
      </c>
      <c r="E210" s="1">
        <v>45677</v>
      </c>
      <c r="F210" t="s">
        <v>8</v>
      </c>
      <c r="G210" t="s">
        <v>144</v>
      </c>
      <c r="H210" t="s">
        <v>214</v>
      </c>
      <c r="I210">
        <v>5</v>
      </c>
      <c r="J210">
        <v>21</v>
      </c>
      <c r="K210">
        <v>0</v>
      </c>
      <c r="L210">
        <v>26</v>
      </c>
      <c r="M210">
        <f>L210-D210</f>
        <v>0</v>
      </c>
      <c r="N210" s="3">
        <f>IFERROR(D210/L210,0)</f>
        <v>1</v>
      </c>
      <c r="O210" t="str">
        <f>TEXT(UnusedDays[[#This Row],[discharge_date]],"mmmm")</f>
        <v>January</v>
      </c>
    </row>
    <row r="211" spans="1:15" x14ac:dyDescent="0.3">
      <c r="A211" t="s">
        <v>212</v>
      </c>
      <c r="B211">
        <v>552</v>
      </c>
      <c r="C211" t="s">
        <v>185</v>
      </c>
      <c r="D211">
        <v>15</v>
      </c>
      <c r="E211" s="1">
        <v>45667</v>
      </c>
      <c r="F211" t="s">
        <v>8</v>
      </c>
      <c r="G211" t="s">
        <v>144</v>
      </c>
      <c r="H211" t="s">
        <v>214</v>
      </c>
      <c r="I211">
        <v>4</v>
      </c>
      <c r="J211">
        <v>11</v>
      </c>
      <c r="K211">
        <v>0</v>
      </c>
      <c r="L211">
        <v>15</v>
      </c>
      <c r="M211">
        <f>L211-D211</f>
        <v>0</v>
      </c>
      <c r="N211" s="3">
        <f>IFERROR(D211/L211,0)</f>
        <v>1</v>
      </c>
      <c r="O211" t="str">
        <f>TEXT(UnusedDays[[#This Row],[discharge_date]],"mmmm")</f>
        <v>January</v>
      </c>
    </row>
    <row r="212" spans="1:15" x14ac:dyDescent="0.3">
      <c r="A212" t="s">
        <v>212</v>
      </c>
      <c r="B212">
        <v>710</v>
      </c>
      <c r="C212" t="s">
        <v>185</v>
      </c>
      <c r="D212">
        <v>9</v>
      </c>
      <c r="E212" s="1">
        <v>45738</v>
      </c>
      <c r="F212" t="s">
        <v>11</v>
      </c>
      <c r="G212" t="s">
        <v>92</v>
      </c>
      <c r="H212" t="s">
        <v>214</v>
      </c>
      <c r="I212">
        <v>3</v>
      </c>
      <c r="J212">
        <v>9</v>
      </c>
      <c r="K212">
        <v>0</v>
      </c>
      <c r="L212">
        <v>12</v>
      </c>
      <c r="M212" s="2">
        <f>L212-D212</f>
        <v>3</v>
      </c>
      <c r="N212" s="3">
        <f>IFERROR(D212/L212,0)</f>
        <v>0.75</v>
      </c>
      <c r="O212" t="str">
        <f>TEXT(UnusedDays[[#This Row],[discharge_date]],"mmmm")</f>
        <v>March</v>
      </c>
    </row>
    <row r="213" spans="1:15" x14ac:dyDescent="0.3">
      <c r="A213" t="s">
        <v>212</v>
      </c>
      <c r="B213">
        <v>1470</v>
      </c>
      <c r="C213" t="s">
        <v>185</v>
      </c>
      <c r="D213">
        <v>5</v>
      </c>
      <c r="E213" s="1">
        <v>45742</v>
      </c>
      <c r="F213" t="s">
        <v>11</v>
      </c>
      <c r="G213" t="s">
        <v>94</v>
      </c>
      <c r="H213" t="s">
        <v>214</v>
      </c>
      <c r="I213">
        <v>3</v>
      </c>
      <c r="J213">
        <v>9</v>
      </c>
      <c r="K213">
        <v>0</v>
      </c>
      <c r="L213">
        <v>12</v>
      </c>
      <c r="M213" s="2">
        <f>L213-D213</f>
        <v>7</v>
      </c>
      <c r="N213" s="3">
        <f>IFERROR(D213/L213,0)</f>
        <v>0.41666666666666669</v>
      </c>
      <c r="O213" t="str">
        <f>TEXT(UnusedDays[[#This Row],[discharge_date]],"mmmm")</f>
        <v>March</v>
      </c>
    </row>
    <row r="214" spans="1:15" x14ac:dyDescent="0.3">
      <c r="A214" t="s">
        <v>212</v>
      </c>
      <c r="B214">
        <v>628</v>
      </c>
      <c r="C214" t="s">
        <v>185</v>
      </c>
      <c r="D214">
        <v>30</v>
      </c>
      <c r="E214" s="1">
        <v>45747</v>
      </c>
      <c r="F214" t="s">
        <v>8</v>
      </c>
      <c r="G214" t="s">
        <v>91</v>
      </c>
      <c r="H214" t="s">
        <v>214</v>
      </c>
      <c r="I214">
        <v>4</v>
      </c>
      <c r="J214">
        <v>26</v>
      </c>
      <c r="K214">
        <v>0</v>
      </c>
      <c r="L214">
        <v>30</v>
      </c>
      <c r="M214">
        <f>L214-D214</f>
        <v>0</v>
      </c>
      <c r="N214" s="3">
        <f>IFERROR(D214/L214,0)</f>
        <v>1</v>
      </c>
      <c r="O214" t="str">
        <f>TEXT(UnusedDays[[#This Row],[discharge_date]],"mmmm")</f>
        <v>March</v>
      </c>
    </row>
    <row r="215" spans="1:15" x14ac:dyDescent="0.3">
      <c r="A215" t="s">
        <v>212</v>
      </c>
      <c r="B215">
        <v>2796</v>
      </c>
      <c r="C215" t="s">
        <v>185</v>
      </c>
      <c r="D215">
        <v>28</v>
      </c>
      <c r="E215" s="1">
        <v>45730</v>
      </c>
      <c r="F215" t="s">
        <v>8</v>
      </c>
      <c r="G215" t="s">
        <v>91</v>
      </c>
      <c r="H215" t="s">
        <v>214</v>
      </c>
      <c r="I215">
        <v>0</v>
      </c>
      <c r="J215">
        <v>28</v>
      </c>
      <c r="K215">
        <v>0</v>
      </c>
      <c r="L215">
        <v>28</v>
      </c>
      <c r="M215">
        <f>L215-D215</f>
        <v>0</v>
      </c>
      <c r="N215" s="3">
        <f>IFERROR(D215/L215,0)</f>
        <v>1</v>
      </c>
      <c r="O215" t="str">
        <f>TEXT(UnusedDays[[#This Row],[discharge_date]],"mmmm")</f>
        <v>March</v>
      </c>
    </row>
    <row r="216" spans="1:15" x14ac:dyDescent="0.3">
      <c r="A216" t="s">
        <v>212</v>
      </c>
      <c r="B216">
        <v>1302</v>
      </c>
      <c r="C216" t="s">
        <v>185</v>
      </c>
      <c r="D216">
        <v>29</v>
      </c>
      <c r="E216" s="1">
        <v>45714</v>
      </c>
      <c r="F216" t="s">
        <v>8</v>
      </c>
      <c r="G216" t="s">
        <v>138</v>
      </c>
      <c r="H216" t="s">
        <v>214</v>
      </c>
      <c r="I216">
        <v>8</v>
      </c>
      <c r="J216">
        <v>21</v>
      </c>
      <c r="K216">
        <v>0</v>
      </c>
      <c r="L216">
        <v>29</v>
      </c>
      <c r="M216">
        <f>L216-D216</f>
        <v>0</v>
      </c>
      <c r="N216" s="3">
        <f>IFERROR(D216/L216,0)</f>
        <v>1</v>
      </c>
      <c r="O216" t="str">
        <f>TEXT(UnusedDays[[#This Row],[discharge_date]],"mmmm")</f>
        <v>February</v>
      </c>
    </row>
    <row r="217" spans="1:15" x14ac:dyDescent="0.3">
      <c r="A217" t="s">
        <v>212</v>
      </c>
      <c r="B217">
        <v>1138</v>
      </c>
      <c r="C217" t="s">
        <v>185</v>
      </c>
      <c r="D217">
        <v>25</v>
      </c>
      <c r="E217" s="1">
        <v>45705</v>
      </c>
      <c r="F217" t="s">
        <v>8</v>
      </c>
      <c r="G217" t="s">
        <v>138</v>
      </c>
      <c r="H217" t="s">
        <v>214</v>
      </c>
      <c r="I217">
        <v>4</v>
      </c>
      <c r="J217">
        <v>21</v>
      </c>
      <c r="K217">
        <v>0</v>
      </c>
      <c r="L217">
        <v>25</v>
      </c>
      <c r="M217">
        <f>L217-D217</f>
        <v>0</v>
      </c>
      <c r="N217" s="3">
        <f>IFERROR(D217/L217,0)</f>
        <v>1</v>
      </c>
      <c r="O217" t="str">
        <f>TEXT(UnusedDays[[#This Row],[discharge_date]],"mmmm")</f>
        <v>February</v>
      </c>
    </row>
    <row r="218" spans="1:15" x14ac:dyDescent="0.3">
      <c r="A218" t="s">
        <v>212</v>
      </c>
      <c r="B218">
        <v>164</v>
      </c>
      <c r="C218" t="s">
        <v>185</v>
      </c>
      <c r="D218">
        <v>28</v>
      </c>
      <c r="E218" s="1">
        <v>45683</v>
      </c>
      <c r="F218" t="s">
        <v>8</v>
      </c>
      <c r="G218" t="s">
        <v>138</v>
      </c>
      <c r="H218" t="s">
        <v>214</v>
      </c>
      <c r="I218">
        <v>5</v>
      </c>
      <c r="J218">
        <v>24</v>
      </c>
      <c r="K218">
        <v>0</v>
      </c>
      <c r="L218">
        <v>29</v>
      </c>
      <c r="M218">
        <f>L218-D218</f>
        <v>1</v>
      </c>
      <c r="N218" s="3">
        <f>IFERROR(D218/L218,0)</f>
        <v>0.96551724137931039</v>
      </c>
      <c r="O218" t="str">
        <f>TEXT(UnusedDays[[#This Row],[discharge_date]],"mmmm")</f>
        <v>January</v>
      </c>
    </row>
    <row r="219" spans="1:15" x14ac:dyDescent="0.3">
      <c r="A219" t="s">
        <v>212</v>
      </c>
      <c r="B219">
        <v>1294</v>
      </c>
      <c r="C219" t="s">
        <v>185</v>
      </c>
      <c r="D219">
        <v>3</v>
      </c>
      <c r="E219" s="1">
        <v>45741</v>
      </c>
      <c r="F219" t="s">
        <v>11</v>
      </c>
      <c r="G219" t="s">
        <v>95</v>
      </c>
      <c r="H219" t="s">
        <v>214</v>
      </c>
      <c r="I219">
        <v>7</v>
      </c>
      <c r="J219">
        <v>0</v>
      </c>
      <c r="K219">
        <v>0</v>
      </c>
      <c r="L219">
        <v>7</v>
      </c>
      <c r="M219" s="2">
        <f>L219-D219</f>
        <v>4</v>
      </c>
      <c r="N219" s="3">
        <f>IFERROR(D219/L219,0)</f>
        <v>0.42857142857142855</v>
      </c>
      <c r="O219" t="str">
        <f>TEXT(UnusedDays[[#This Row],[discharge_date]],"mmmm")</f>
        <v>March</v>
      </c>
    </row>
    <row r="220" spans="1:15" x14ac:dyDescent="0.3">
      <c r="A220" t="s">
        <v>212</v>
      </c>
      <c r="B220">
        <v>1184</v>
      </c>
      <c r="C220" t="s">
        <v>185</v>
      </c>
      <c r="D220">
        <v>27</v>
      </c>
      <c r="E220" s="1">
        <v>45692</v>
      </c>
      <c r="F220" t="s">
        <v>8</v>
      </c>
      <c r="G220" t="s">
        <v>89</v>
      </c>
      <c r="H220" t="s">
        <v>214</v>
      </c>
      <c r="I220">
        <v>0</v>
      </c>
      <c r="J220">
        <v>27</v>
      </c>
      <c r="K220">
        <v>0</v>
      </c>
      <c r="L220">
        <v>27</v>
      </c>
      <c r="M220">
        <f>L220-D220</f>
        <v>0</v>
      </c>
      <c r="N220" s="3">
        <f>IFERROR(D220/L220,0)</f>
        <v>1</v>
      </c>
      <c r="O220" t="str">
        <f>TEXT(UnusedDays[[#This Row],[discharge_date]],"mmmm")</f>
        <v>February</v>
      </c>
    </row>
    <row r="221" spans="1:15" x14ac:dyDescent="0.3">
      <c r="A221" t="s">
        <v>212</v>
      </c>
      <c r="B221">
        <v>2628</v>
      </c>
      <c r="C221" t="s">
        <v>185</v>
      </c>
      <c r="D221">
        <v>27</v>
      </c>
      <c r="E221" s="1">
        <v>45706</v>
      </c>
      <c r="F221" t="s">
        <v>8</v>
      </c>
      <c r="G221" t="s">
        <v>142</v>
      </c>
      <c r="H221" t="s">
        <v>214</v>
      </c>
      <c r="I221">
        <v>0</v>
      </c>
      <c r="J221">
        <v>27</v>
      </c>
      <c r="K221">
        <v>0</v>
      </c>
      <c r="L221">
        <v>27</v>
      </c>
      <c r="M221">
        <f>L221-D221</f>
        <v>0</v>
      </c>
      <c r="N221" s="3">
        <f>IFERROR(D221/L221,0)</f>
        <v>1</v>
      </c>
      <c r="O221" t="str">
        <f>TEXT(UnusedDays[[#This Row],[discharge_date]],"mmmm")</f>
        <v>February</v>
      </c>
    </row>
    <row r="222" spans="1:15" x14ac:dyDescent="0.3">
      <c r="A222" t="s">
        <v>212</v>
      </c>
      <c r="B222">
        <v>272</v>
      </c>
      <c r="C222" t="s">
        <v>185</v>
      </c>
      <c r="D222">
        <v>26</v>
      </c>
      <c r="E222" s="1">
        <v>45706</v>
      </c>
      <c r="F222" t="s">
        <v>8</v>
      </c>
      <c r="G222" t="s">
        <v>142</v>
      </c>
      <c r="H222" t="s">
        <v>214</v>
      </c>
      <c r="I222">
        <v>4</v>
      </c>
      <c r="J222">
        <v>22</v>
      </c>
      <c r="K222">
        <v>0</v>
      </c>
      <c r="L222">
        <v>26</v>
      </c>
      <c r="M222">
        <f>L222-D222</f>
        <v>0</v>
      </c>
      <c r="N222" s="3">
        <f>IFERROR(D222/L222,0)</f>
        <v>1</v>
      </c>
      <c r="O222" t="str">
        <f>TEXT(UnusedDays[[#This Row],[discharge_date]],"mmmm")</f>
        <v>February</v>
      </c>
    </row>
    <row r="223" spans="1:15" x14ac:dyDescent="0.3">
      <c r="A223" t="s">
        <v>212</v>
      </c>
      <c r="B223">
        <v>57</v>
      </c>
      <c r="C223" t="s">
        <v>185</v>
      </c>
      <c r="D223">
        <v>19</v>
      </c>
      <c r="E223" s="1">
        <v>45689</v>
      </c>
      <c r="F223" t="s">
        <v>11</v>
      </c>
      <c r="G223" t="s">
        <v>141</v>
      </c>
      <c r="H223" t="s">
        <v>214</v>
      </c>
      <c r="I223">
        <v>0</v>
      </c>
      <c r="J223">
        <v>22</v>
      </c>
      <c r="K223">
        <v>0</v>
      </c>
      <c r="L223">
        <v>22</v>
      </c>
      <c r="M223">
        <f>L223-D223</f>
        <v>3</v>
      </c>
      <c r="N223" s="3">
        <f>IFERROR(D223/L223,0)</f>
        <v>0.86363636363636365</v>
      </c>
      <c r="O223" t="str">
        <f>TEXT(UnusedDays[[#This Row],[discharge_date]],"mmmm")</f>
        <v>February</v>
      </c>
    </row>
    <row r="224" spans="1:15" x14ac:dyDescent="0.3">
      <c r="A224" t="s">
        <v>212</v>
      </c>
      <c r="B224">
        <v>768</v>
      </c>
      <c r="C224" t="s">
        <v>185</v>
      </c>
      <c r="D224">
        <v>26</v>
      </c>
      <c r="E224" s="1">
        <v>45686</v>
      </c>
      <c r="F224" t="s">
        <v>8</v>
      </c>
      <c r="G224" t="s">
        <v>138</v>
      </c>
      <c r="H224" t="s">
        <v>214</v>
      </c>
      <c r="I224">
        <v>4</v>
      </c>
      <c r="J224">
        <v>22</v>
      </c>
      <c r="K224">
        <v>0</v>
      </c>
      <c r="L224">
        <v>26</v>
      </c>
      <c r="M224">
        <f>L224-D224</f>
        <v>0</v>
      </c>
      <c r="N224" s="3">
        <f>IFERROR(D224/L224,0)</f>
        <v>1</v>
      </c>
      <c r="O224" t="str">
        <f>TEXT(UnusedDays[[#This Row],[discharge_date]],"mmmm")</f>
        <v>January</v>
      </c>
    </row>
    <row r="225" spans="1:15" x14ac:dyDescent="0.3">
      <c r="A225" t="s">
        <v>212</v>
      </c>
      <c r="B225">
        <v>1378</v>
      </c>
      <c r="C225" t="s">
        <v>185</v>
      </c>
      <c r="D225">
        <v>4</v>
      </c>
      <c r="E225" s="1">
        <v>45716</v>
      </c>
      <c r="F225" t="s">
        <v>8</v>
      </c>
      <c r="G225" t="s">
        <v>139</v>
      </c>
      <c r="H225" t="s">
        <v>214</v>
      </c>
      <c r="I225">
        <v>5</v>
      </c>
      <c r="J225">
        <v>0</v>
      </c>
      <c r="K225">
        <v>0</v>
      </c>
      <c r="L225">
        <v>5</v>
      </c>
      <c r="M225">
        <f>L225-D225</f>
        <v>1</v>
      </c>
      <c r="N225" s="3">
        <f>IFERROR(D225/L225,0)</f>
        <v>0.8</v>
      </c>
      <c r="O225" t="str">
        <f>TEXT(UnusedDays[[#This Row],[discharge_date]],"mmmm")</f>
        <v>February</v>
      </c>
    </row>
    <row r="226" spans="1:15" x14ac:dyDescent="0.3">
      <c r="A226" t="s">
        <v>212</v>
      </c>
      <c r="B226">
        <v>2471</v>
      </c>
      <c r="C226" t="s">
        <v>185</v>
      </c>
      <c r="D226">
        <v>9</v>
      </c>
      <c r="E226" s="1">
        <v>45701</v>
      </c>
      <c r="F226" t="s">
        <v>8</v>
      </c>
      <c r="G226" t="s">
        <v>139</v>
      </c>
      <c r="H226" t="s">
        <v>214</v>
      </c>
      <c r="I226">
        <v>14</v>
      </c>
      <c r="J226">
        <v>0</v>
      </c>
      <c r="K226">
        <v>0</v>
      </c>
      <c r="L226">
        <v>14</v>
      </c>
      <c r="M226">
        <f>L226-D226</f>
        <v>5</v>
      </c>
      <c r="N226" s="3">
        <f>IFERROR(D226/L226,0)</f>
        <v>0.6428571428571429</v>
      </c>
      <c r="O226" t="str">
        <f>TEXT(UnusedDays[[#This Row],[discharge_date]],"mmmm")</f>
        <v>February</v>
      </c>
    </row>
    <row r="227" spans="1:15" x14ac:dyDescent="0.3">
      <c r="A227" t="s">
        <v>212</v>
      </c>
      <c r="B227">
        <v>1327</v>
      </c>
      <c r="C227" t="s">
        <v>185</v>
      </c>
      <c r="D227">
        <v>3</v>
      </c>
      <c r="E227" s="1">
        <v>45701</v>
      </c>
      <c r="F227" t="s">
        <v>18</v>
      </c>
      <c r="G227" t="s">
        <v>139</v>
      </c>
      <c r="H227" t="s">
        <v>214</v>
      </c>
      <c r="I227">
        <v>4</v>
      </c>
      <c r="J227">
        <v>0</v>
      </c>
      <c r="K227">
        <v>0</v>
      </c>
      <c r="L227">
        <v>4</v>
      </c>
      <c r="M227">
        <f>L227-D227</f>
        <v>1</v>
      </c>
      <c r="N227" s="3">
        <f>IFERROR(D227/L227,0)</f>
        <v>0.75</v>
      </c>
      <c r="O227" t="str">
        <f>TEXT(UnusedDays[[#This Row],[discharge_date]],"mmmm")</f>
        <v>February</v>
      </c>
    </row>
    <row r="228" spans="1:15" x14ac:dyDescent="0.3">
      <c r="A228" t="s">
        <v>212</v>
      </c>
      <c r="B228">
        <v>1141</v>
      </c>
      <c r="C228" t="s">
        <v>185</v>
      </c>
      <c r="D228">
        <v>4</v>
      </c>
      <c r="E228" s="1">
        <v>45690</v>
      </c>
      <c r="F228" t="s">
        <v>8</v>
      </c>
      <c r="G228" t="s">
        <v>139</v>
      </c>
      <c r="H228" t="s">
        <v>214</v>
      </c>
      <c r="I228">
        <v>4</v>
      </c>
      <c r="J228">
        <v>0</v>
      </c>
      <c r="K228">
        <v>0</v>
      </c>
      <c r="L228">
        <v>4</v>
      </c>
      <c r="M228">
        <f>L228-D228</f>
        <v>0</v>
      </c>
      <c r="N228" s="3">
        <f>IFERROR(D228/L228,0)</f>
        <v>1</v>
      </c>
      <c r="O228" t="str">
        <f>TEXT(UnusedDays[[#This Row],[discharge_date]],"mmmm")</f>
        <v>February</v>
      </c>
    </row>
    <row r="229" spans="1:15" x14ac:dyDescent="0.3">
      <c r="A229" t="s">
        <v>212</v>
      </c>
      <c r="B229">
        <v>1431</v>
      </c>
      <c r="C229" t="s">
        <v>185</v>
      </c>
      <c r="D229">
        <v>3</v>
      </c>
      <c r="E229" s="1">
        <v>45680</v>
      </c>
      <c r="F229" t="s">
        <v>11</v>
      </c>
      <c r="G229" t="s">
        <v>139</v>
      </c>
      <c r="H229" t="s">
        <v>214</v>
      </c>
      <c r="I229">
        <v>4</v>
      </c>
      <c r="J229">
        <v>0</v>
      </c>
      <c r="K229">
        <v>0</v>
      </c>
      <c r="L229">
        <v>4</v>
      </c>
      <c r="M229">
        <f>L229-D229</f>
        <v>1</v>
      </c>
      <c r="N229" s="3">
        <f>IFERROR(D229/L229,0)</f>
        <v>0.75</v>
      </c>
      <c r="O229" t="str">
        <f>TEXT(UnusedDays[[#This Row],[discharge_date]],"mmmm")</f>
        <v>January</v>
      </c>
    </row>
    <row r="230" spans="1:15" x14ac:dyDescent="0.3">
      <c r="A230" t="s">
        <v>212</v>
      </c>
      <c r="B230">
        <v>1625</v>
      </c>
      <c r="C230" t="s">
        <v>185</v>
      </c>
      <c r="D230">
        <v>6</v>
      </c>
      <c r="E230" s="1">
        <v>45677</v>
      </c>
      <c r="F230" t="s">
        <v>8</v>
      </c>
      <c r="G230" t="s">
        <v>139</v>
      </c>
      <c r="H230" t="s">
        <v>214</v>
      </c>
      <c r="I230">
        <v>7</v>
      </c>
      <c r="J230">
        <v>0</v>
      </c>
      <c r="K230">
        <v>0</v>
      </c>
      <c r="L230">
        <v>7</v>
      </c>
      <c r="M230">
        <f>L230-D230</f>
        <v>1</v>
      </c>
      <c r="N230" s="3">
        <f>IFERROR(D230/L230,0)</f>
        <v>0.8571428571428571</v>
      </c>
      <c r="O230" t="str">
        <f>TEXT(UnusedDays[[#This Row],[discharge_date]],"mmmm")</f>
        <v>January</v>
      </c>
    </row>
    <row r="231" spans="1:15" x14ac:dyDescent="0.3">
      <c r="A231" t="s">
        <v>212</v>
      </c>
      <c r="B231">
        <v>2302</v>
      </c>
      <c r="C231" t="s">
        <v>185</v>
      </c>
      <c r="D231">
        <v>4</v>
      </c>
      <c r="E231" s="1">
        <v>45678</v>
      </c>
      <c r="F231" t="s">
        <v>8</v>
      </c>
      <c r="G231" t="s">
        <v>139</v>
      </c>
      <c r="H231" t="s">
        <v>214</v>
      </c>
      <c r="I231">
        <v>4</v>
      </c>
      <c r="J231">
        <v>0</v>
      </c>
      <c r="K231">
        <v>0</v>
      </c>
      <c r="L231">
        <v>4</v>
      </c>
      <c r="M231">
        <f>L231-D231</f>
        <v>0</v>
      </c>
      <c r="N231" s="3">
        <f>IFERROR(D231/L231,0)</f>
        <v>1</v>
      </c>
      <c r="O231" t="str">
        <f>TEXT(UnusedDays[[#This Row],[discharge_date]],"mmmm")</f>
        <v>January</v>
      </c>
    </row>
    <row r="232" spans="1:15" x14ac:dyDescent="0.3">
      <c r="A232" t="s">
        <v>212</v>
      </c>
      <c r="B232">
        <v>1204</v>
      </c>
      <c r="C232" t="s">
        <v>185</v>
      </c>
      <c r="D232">
        <v>5</v>
      </c>
      <c r="E232" s="1">
        <v>45670</v>
      </c>
      <c r="F232" t="s">
        <v>18</v>
      </c>
      <c r="G232" t="s">
        <v>139</v>
      </c>
      <c r="H232" t="s">
        <v>214</v>
      </c>
      <c r="I232">
        <v>5</v>
      </c>
      <c r="J232">
        <v>0</v>
      </c>
      <c r="K232">
        <v>0</v>
      </c>
      <c r="L232">
        <v>5</v>
      </c>
      <c r="M232">
        <f>L232-D232</f>
        <v>0</v>
      </c>
      <c r="N232" s="3">
        <f>IFERROR(D232/L232,0)</f>
        <v>1</v>
      </c>
      <c r="O232" t="str">
        <f>TEXT(UnusedDays[[#This Row],[discharge_date]],"mmmm")</f>
        <v>January</v>
      </c>
    </row>
    <row r="233" spans="1:15" x14ac:dyDescent="0.3">
      <c r="A233" t="s">
        <v>212</v>
      </c>
      <c r="B233">
        <v>1689</v>
      </c>
      <c r="C233" t="s">
        <v>185</v>
      </c>
      <c r="D233">
        <v>4</v>
      </c>
      <c r="E233" s="1">
        <v>45671</v>
      </c>
      <c r="F233" t="s">
        <v>11</v>
      </c>
      <c r="G233" t="s">
        <v>139</v>
      </c>
      <c r="H233" t="s">
        <v>214</v>
      </c>
      <c r="I233">
        <v>4</v>
      </c>
      <c r="J233">
        <v>0</v>
      </c>
      <c r="K233">
        <v>0</v>
      </c>
      <c r="L233">
        <v>4</v>
      </c>
      <c r="M233">
        <f>L233-D233</f>
        <v>0</v>
      </c>
      <c r="N233" s="3">
        <f>IFERROR(D233/L233,0)</f>
        <v>1</v>
      </c>
      <c r="O233" t="str">
        <f>TEXT(UnusedDays[[#This Row],[discharge_date]],"mmmm")</f>
        <v>January</v>
      </c>
    </row>
    <row r="234" spans="1:15" x14ac:dyDescent="0.3">
      <c r="A234" t="s">
        <v>212</v>
      </c>
      <c r="B234">
        <v>978</v>
      </c>
      <c r="C234" t="s">
        <v>185</v>
      </c>
      <c r="D234">
        <v>0</v>
      </c>
      <c r="E234" s="1">
        <v>45710</v>
      </c>
      <c r="F234" t="s">
        <v>11</v>
      </c>
      <c r="G234" t="s">
        <v>17</v>
      </c>
      <c r="H234" t="s">
        <v>214</v>
      </c>
      <c r="I234">
        <v>0</v>
      </c>
      <c r="J234">
        <v>0</v>
      </c>
      <c r="K234">
        <v>0</v>
      </c>
      <c r="L234">
        <v>0</v>
      </c>
      <c r="M234">
        <f>L234-D234</f>
        <v>0</v>
      </c>
      <c r="N234" s="3">
        <f>IFERROR(D234/L234,0)</f>
        <v>0</v>
      </c>
      <c r="O234" t="str">
        <f>TEXT(UnusedDays[[#This Row],[discharge_date]],"mmmm")</f>
        <v>February</v>
      </c>
    </row>
    <row r="235" spans="1:15" x14ac:dyDescent="0.3">
      <c r="A235" t="s">
        <v>212</v>
      </c>
      <c r="B235">
        <v>60</v>
      </c>
      <c r="C235" t="s">
        <v>188</v>
      </c>
      <c r="D235">
        <v>32</v>
      </c>
      <c r="E235" s="1">
        <v>45684</v>
      </c>
      <c r="F235" t="s">
        <v>8</v>
      </c>
      <c r="G235" t="s">
        <v>147</v>
      </c>
      <c r="H235" t="s">
        <v>214</v>
      </c>
      <c r="I235">
        <v>2</v>
      </c>
      <c r="J235">
        <v>26</v>
      </c>
      <c r="K235">
        <v>5</v>
      </c>
      <c r="L235">
        <v>33</v>
      </c>
      <c r="M235">
        <f>L235-D235</f>
        <v>1</v>
      </c>
      <c r="N235" s="3">
        <f>IFERROR(D235/L235,0)</f>
        <v>0.96969696969696972</v>
      </c>
      <c r="O235" t="str">
        <f>TEXT(UnusedDays[[#This Row],[discharge_date]],"mmmm")</f>
        <v>January</v>
      </c>
    </row>
    <row r="236" spans="1:15" x14ac:dyDescent="0.3">
      <c r="A236" t="s">
        <v>212</v>
      </c>
      <c r="B236">
        <v>1533</v>
      </c>
      <c r="C236" t="s">
        <v>185</v>
      </c>
      <c r="D236">
        <v>27</v>
      </c>
      <c r="E236" s="1">
        <v>45698</v>
      </c>
      <c r="F236" t="s">
        <v>8</v>
      </c>
      <c r="G236" t="s">
        <v>88</v>
      </c>
      <c r="H236" t="s">
        <v>214</v>
      </c>
      <c r="I236">
        <v>3</v>
      </c>
      <c r="J236">
        <v>24</v>
      </c>
      <c r="K236">
        <v>0</v>
      </c>
      <c r="L236">
        <v>27</v>
      </c>
      <c r="M236">
        <f>L236-D236</f>
        <v>0</v>
      </c>
      <c r="N236" s="3">
        <f>IFERROR(D236/L236,0)</f>
        <v>1</v>
      </c>
      <c r="O236" t="str">
        <f>TEXT(UnusedDays[[#This Row],[discharge_date]],"mmmm")</f>
        <v>February</v>
      </c>
    </row>
    <row r="237" spans="1:15" x14ac:dyDescent="0.3">
      <c r="A237" t="s">
        <v>212</v>
      </c>
      <c r="B237">
        <v>96</v>
      </c>
      <c r="C237" t="s">
        <v>200</v>
      </c>
      <c r="D237">
        <v>36</v>
      </c>
      <c r="E237" s="1">
        <v>45682</v>
      </c>
      <c r="F237" t="s">
        <v>8</v>
      </c>
      <c r="G237" t="s">
        <v>179</v>
      </c>
      <c r="H237" t="s">
        <v>214</v>
      </c>
      <c r="I237">
        <v>0</v>
      </c>
      <c r="J237">
        <v>36</v>
      </c>
      <c r="K237">
        <v>0</v>
      </c>
      <c r="L237">
        <v>36</v>
      </c>
      <c r="M237">
        <f>L237-D237</f>
        <v>0</v>
      </c>
      <c r="N237" s="3">
        <f>IFERROR(D237/L237,0)</f>
        <v>1</v>
      </c>
      <c r="O237" t="str">
        <f>TEXT(UnusedDays[[#This Row],[discharge_date]],"mmmm")</f>
        <v>January</v>
      </c>
    </row>
    <row r="238" spans="1:15" x14ac:dyDescent="0.3">
      <c r="A238" t="s">
        <v>212</v>
      </c>
      <c r="B238">
        <v>1757</v>
      </c>
      <c r="C238" t="s">
        <v>185</v>
      </c>
      <c r="D238">
        <v>3</v>
      </c>
      <c r="E238" s="1">
        <v>45666</v>
      </c>
      <c r="F238" t="s">
        <v>11</v>
      </c>
      <c r="G238" t="s">
        <v>139</v>
      </c>
      <c r="H238" t="s">
        <v>214</v>
      </c>
      <c r="I238">
        <v>0</v>
      </c>
      <c r="J238">
        <v>0</v>
      </c>
      <c r="K238">
        <v>0</v>
      </c>
      <c r="L238">
        <v>0</v>
      </c>
      <c r="M238">
        <f>L238-D238</f>
        <v>-3</v>
      </c>
      <c r="N238" s="3">
        <f>IFERROR(D238/L238,0)</f>
        <v>0</v>
      </c>
      <c r="O238" t="str">
        <f>TEXT(UnusedDays[[#This Row],[discharge_date]],"mmmm")</f>
        <v>January</v>
      </c>
    </row>
    <row r="239" spans="1:15" x14ac:dyDescent="0.3">
      <c r="A239" t="s">
        <v>212</v>
      </c>
      <c r="B239">
        <v>1123</v>
      </c>
      <c r="C239" t="s">
        <v>185</v>
      </c>
      <c r="D239">
        <v>14</v>
      </c>
      <c r="E239" s="1">
        <v>45696</v>
      </c>
      <c r="F239" t="s">
        <v>11</v>
      </c>
      <c r="G239" t="s">
        <v>88</v>
      </c>
      <c r="H239" t="s">
        <v>214</v>
      </c>
      <c r="I239">
        <v>3</v>
      </c>
      <c r="J239">
        <v>22</v>
      </c>
      <c r="K239">
        <v>0</v>
      </c>
      <c r="L239">
        <v>25</v>
      </c>
      <c r="M239">
        <f>L239-D239</f>
        <v>11</v>
      </c>
      <c r="N239" s="3">
        <f>IFERROR(D239/L239,0)</f>
        <v>0.56000000000000005</v>
      </c>
      <c r="O239" t="str">
        <f>TEXT(UnusedDays[[#This Row],[discharge_date]],"mmmm")</f>
        <v>February</v>
      </c>
    </row>
    <row r="240" spans="1:15" x14ac:dyDescent="0.3">
      <c r="A240" t="s">
        <v>212</v>
      </c>
      <c r="B240">
        <v>382</v>
      </c>
      <c r="C240" t="s">
        <v>191</v>
      </c>
      <c r="D240">
        <v>1</v>
      </c>
      <c r="E240" s="1">
        <v>45695</v>
      </c>
      <c r="F240" t="s">
        <v>11</v>
      </c>
      <c r="G240" t="s">
        <v>150</v>
      </c>
      <c r="H240" t="s">
        <v>214</v>
      </c>
      <c r="I240">
        <v>4</v>
      </c>
      <c r="J240">
        <v>0</v>
      </c>
      <c r="K240">
        <v>0</v>
      </c>
      <c r="L240">
        <v>4</v>
      </c>
      <c r="M240">
        <f>L240-D240</f>
        <v>3</v>
      </c>
      <c r="N240" s="3">
        <f>IFERROR(D240/L240,0)</f>
        <v>0.25</v>
      </c>
      <c r="O240" t="str">
        <f>TEXT(UnusedDays[[#This Row],[discharge_date]],"mmmm")</f>
        <v>February</v>
      </c>
    </row>
    <row r="241" spans="1:15" x14ac:dyDescent="0.3">
      <c r="A241" t="s">
        <v>212</v>
      </c>
      <c r="B241">
        <v>1210</v>
      </c>
      <c r="C241" t="s">
        <v>191</v>
      </c>
      <c r="D241">
        <v>26</v>
      </c>
      <c r="E241" s="1">
        <v>45714</v>
      </c>
      <c r="F241" t="s">
        <v>8</v>
      </c>
      <c r="G241" t="s">
        <v>151</v>
      </c>
      <c r="H241" t="s">
        <v>214</v>
      </c>
      <c r="I241">
        <v>0</v>
      </c>
      <c r="J241">
        <v>26</v>
      </c>
      <c r="K241">
        <v>0</v>
      </c>
      <c r="L241">
        <v>26</v>
      </c>
      <c r="M241">
        <f>L241-D241</f>
        <v>0</v>
      </c>
      <c r="N241" s="3">
        <f>IFERROR(D241/L241,0)</f>
        <v>1</v>
      </c>
      <c r="O241" t="str">
        <f>TEXT(UnusedDays[[#This Row],[discharge_date]],"mmmm")</f>
        <v>February</v>
      </c>
    </row>
    <row r="242" spans="1:15" x14ac:dyDescent="0.3">
      <c r="A242" t="s">
        <v>212</v>
      </c>
      <c r="B242">
        <v>1615</v>
      </c>
      <c r="C242" t="s">
        <v>194</v>
      </c>
      <c r="D242">
        <v>2</v>
      </c>
      <c r="E242" s="1">
        <v>45736</v>
      </c>
      <c r="F242" t="s">
        <v>13</v>
      </c>
      <c r="G242" t="s">
        <v>119</v>
      </c>
      <c r="H242" t="s">
        <v>214</v>
      </c>
      <c r="I242">
        <v>0</v>
      </c>
      <c r="J242">
        <v>10</v>
      </c>
      <c r="K242">
        <v>0</v>
      </c>
      <c r="L242">
        <v>10</v>
      </c>
      <c r="M242" s="2">
        <f>L242-D242</f>
        <v>8</v>
      </c>
      <c r="N242" s="3">
        <f>IFERROR(D242/L242,0)</f>
        <v>0.2</v>
      </c>
      <c r="O242" t="str">
        <f>TEXT(UnusedDays[[#This Row],[discharge_date]],"mmmm")</f>
        <v>March</v>
      </c>
    </row>
    <row r="243" spans="1:15" x14ac:dyDescent="0.3">
      <c r="A243" t="s">
        <v>212</v>
      </c>
      <c r="B243">
        <v>1609</v>
      </c>
      <c r="C243" t="s">
        <v>194</v>
      </c>
      <c r="D243">
        <v>25</v>
      </c>
      <c r="E243" s="1">
        <v>45684</v>
      </c>
      <c r="F243" t="s">
        <v>8</v>
      </c>
      <c r="G243" t="s">
        <v>166</v>
      </c>
      <c r="H243" t="s">
        <v>214</v>
      </c>
      <c r="I243">
        <v>5</v>
      </c>
      <c r="J243">
        <v>20</v>
      </c>
      <c r="K243">
        <v>0</v>
      </c>
      <c r="L243">
        <v>25</v>
      </c>
      <c r="M243">
        <f>L243-D243</f>
        <v>0</v>
      </c>
      <c r="N243" s="3">
        <f>IFERROR(D243/L243,0)</f>
        <v>1</v>
      </c>
      <c r="O243" t="str">
        <f>TEXT(UnusedDays[[#This Row],[discharge_date]],"mmmm")</f>
        <v>January</v>
      </c>
    </row>
    <row r="244" spans="1:15" x14ac:dyDescent="0.3">
      <c r="A244" t="s">
        <v>212</v>
      </c>
      <c r="B244">
        <v>1813</v>
      </c>
      <c r="C244" t="s">
        <v>200</v>
      </c>
      <c r="D244">
        <v>30</v>
      </c>
      <c r="E244" s="1">
        <v>45689</v>
      </c>
      <c r="F244" t="s">
        <v>8</v>
      </c>
      <c r="G244" t="s">
        <v>176</v>
      </c>
      <c r="H244" t="s">
        <v>214</v>
      </c>
      <c r="I244">
        <v>0</v>
      </c>
      <c r="J244">
        <v>30</v>
      </c>
      <c r="K244">
        <v>0</v>
      </c>
      <c r="L244">
        <v>30</v>
      </c>
      <c r="M244">
        <f>L244-D244</f>
        <v>0</v>
      </c>
      <c r="N244" s="3">
        <f>IFERROR(D244/L244,0)</f>
        <v>1</v>
      </c>
      <c r="O244" t="str">
        <f>TEXT(UnusedDays[[#This Row],[discharge_date]],"mmmm")</f>
        <v>February</v>
      </c>
    </row>
    <row r="245" spans="1:15" x14ac:dyDescent="0.3">
      <c r="A245" t="s">
        <v>212</v>
      </c>
      <c r="B245">
        <v>710</v>
      </c>
      <c r="C245" t="s">
        <v>200</v>
      </c>
      <c r="D245">
        <v>30</v>
      </c>
      <c r="E245" s="1">
        <v>45685</v>
      </c>
      <c r="F245" t="s">
        <v>8</v>
      </c>
      <c r="G245" t="s">
        <v>176</v>
      </c>
      <c r="H245" t="s">
        <v>214</v>
      </c>
      <c r="I245">
        <v>6</v>
      </c>
      <c r="J245">
        <v>24</v>
      </c>
      <c r="K245">
        <v>0</v>
      </c>
      <c r="L245">
        <v>30</v>
      </c>
      <c r="M245">
        <f>L245-D245</f>
        <v>0</v>
      </c>
      <c r="N245" s="3">
        <f>IFERROR(D245/L245,0)</f>
        <v>1</v>
      </c>
      <c r="O245" t="str">
        <f>TEXT(UnusedDays[[#This Row],[discharge_date]],"mmmm")</f>
        <v>January</v>
      </c>
    </row>
    <row r="246" spans="1:15" x14ac:dyDescent="0.3">
      <c r="A246" t="s">
        <v>212</v>
      </c>
      <c r="B246">
        <v>2647</v>
      </c>
      <c r="C246" t="s">
        <v>200</v>
      </c>
      <c r="D246">
        <v>13</v>
      </c>
      <c r="E246" s="1">
        <v>45723</v>
      </c>
      <c r="F246" t="s">
        <v>8</v>
      </c>
      <c r="G246" t="s">
        <v>129</v>
      </c>
      <c r="H246" t="s">
        <v>214</v>
      </c>
      <c r="I246">
        <v>4</v>
      </c>
      <c r="J246">
        <v>9</v>
      </c>
      <c r="K246">
        <v>0</v>
      </c>
      <c r="L246">
        <v>13</v>
      </c>
      <c r="M246">
        <f>L246-D246</f>
        <v>0</v>
      </c>
      <c r="N246" s="3">
        <f>IFERROR(D246/L246,0)</f>
        <v>1</v>
      </c>
      <c r="O246" t="str">
        <f>TEXT(UnusedDays[[#This Row],[discharge_date]],"mmmm")</f>
        <v>March</v>
      </c>
    </row>
    <row r="247" spans="1:15" x14ac:dyDescent="0.3">
      <c r="A247" t="s">
        <v>212</v>
      </c>
      <c r="B247">
        <v>1572</v>
      </c>
      <c r="C247" t="s">
        <v>200</v>
      </c>
      <c r="D247">
        <v>13</v>
      </c>
      <c r="E247" s="1">
        <v>45723</v>
      </c>
      <c r="F247" t="s">
        <v>8</v>
      </c>
      <c r="G247" t="s">
        <v>129</v>
      </c>
      <c r="H247" t="s">
        <v>214</v>
      </c>
      <c r="I247">
        <v>4</v>
      </c>
      <c r="J247">
        <v>9</v>
      </c>
      <c r="K247">
        <v>0</v>
      </c>
      <c r="L247">
        <v>13</v>
      </c>
      <c r="M247">
        <v>0</v>
      </c>
      <c r="N247" s="3">
        <f>IFERROR(D247/L247,0)</f>
        <v>1</v>
      </c>
      <c r="O247" t="str">
        <f>TEXT(UnusedDays[[#This Row],[discharge_date]],"mmmm")</f>
        <v>March</v>
      </c>
    </row>
    <row r="248" spans="1:15" x14ac:dyDescent="0.3">
      <c r="A248" t="s">
        <v>212</v>
      </c>
      <c r="B248">
        <v>1020</v>
      </c>
      <c r="C248" t="s">
        <v>200</v>
      </c>
      <c r="D248">
        <v>10</v>
      </c>
      <c r="E248" s="1">
        <v>45747</v>
      </c>
      <c r="F248" t="s">
        <v>8</v>
      </c>
      <c r="G248" t="s">
        <v>129</v>
      </c>
      <c r="H248" t="s">
        <v>214</v>
      </c>
      <c r="I248">
        <v>7</v>
      </c>
      <c r="J248">
        <v>12</v>
      </c>
      <c r="K248">
        <v>0</v>
      </c>
      <c r="L248">
        <v>19</v>
      </c>
      <c r="M248" s="2">
        <f>L248-D248</f>
        <v>9</v>
      </c>
      <c r="N248" s="3">
        <f>IFERROR(D248/L248,0)</f>
        <v>0.52631578947368418</v>
      </c>
      <c r="O248" t="str">
        <f>TEXT(UnusedDays[[#This Row],[discharge_date]],"mmmm")</f>
        <v>March</v>
      </c>
    </row>
    <row r="249" spans="1:15" x14ac:dyDescent="0.3">
      <c r="A249" t="s">
        <v>212</v>
      </c>
      <c r="B249">
        <v>1909</v>
      </c>
      <c r="C249" t="s">
        <v>200</v>
      </c>
      <c r="D249">
        <v>10</v>
      </c>
      <c r="E249" s="1">
        <v>45747</v>
      </c>
      <c r="F249" t="s">
        <v>8</v>
      </c>
      <c r="G249" t="s">
        <v>129</v>
      </c>
      <c r="H249" t="s">
        <v>214</v>
      </c>
      <c r="I249">
        <v>7</v>
      </c>
      <c r="J249">
        <v>12</v>
      </c>
      <c r="K249">
        <v>0</v>
      </c>
      <c r="L249">
        <v>19</v>
      </c>
      <c r="M249" s="2">
        <v>9</v>
      </c>
      <c r="N249" s="3">
        <f>IFERROR(D249/L249,0)</f>
        <v>0.52631578947368418</v>
      </c>
      <c r="O249" t="str">
        <f>TEXT(UnusedDays[[#This Row],[discharge_date]],"mmmm")</f>
        <v>March</v>
      </c>
    </row>
    <row r="250" spans="1:15" x14ac:dyDescent="0.3">
      <c r="A250" t="s">
        <v>212</v>
      </c>
      <c r="B250">
        <v>1444</v>
      </c>
      <c r="C250" t="s">
        <v>200</v>
      </c>
      <c r="D250">
        <v>7</v>
      </c>
      <c r="E250" s="1">
        <v>45725</v>
      </c>
      <c r="F250" t="s">
        <v>11</v>
      </c>
      <c r="G250" t="s">
        <v>132</v>
      </c>
      <c r="H250" t="s">
        <v>214</v>
      </c>
      <c r="I250">
        <v>0</v>
      </c>
      <c r="J250">
        <v>10</v>
      </c>
      <c r="K250">
        <v>0</v>
      </c>
      <c r="L250">
        <v>10</v>
      </c>
      <c r="M250" s="2">
        <f>L250-D250</f>
        <v>3</v>
      </c>
      <c r="N250" s="3">
        <f>IFERROR(D250/L250,0)</f>
        <v>0.7</v>
      </c>
      <c r="O250" t="str">
        <f>TEXT(UnusedDays[[#This Row],[discharge_date]],"mmmm")</f>
        <v>March</v>
      </c>
    </row>
    <row r="251" spans="1:15" x14ac:dyDescent="0.3">
      <c r="A251" t="s">
        <v>212</v>
      </c>
      <c r="B251">
        <v>1466</v>
      </c>
      <c r="C251" t="s">
        <v>200</v>
      </c>
      <c r="D251">
        <v>15</v>
      </c>
      <c r="E251" s="1">
        <v>45738</v>
      </c>
      <c r="F251" t="s">
        <v>14</v>
      </c>
      <c r="G251" t="s">
        <v>132</v>
      </c>
      <c r="H251" t="s">
        <v>214</v>
      </c>
      <c r="I251">
        <v>7</v>
      </c>
      <c r="J251">
        <v>13</v>
      </c>
      <c r="K251">
        <v>0</v>
      </c>
      <c r="L251">
        <v>20</v>
      </c>
      <c r="M251" s="2">
        <f>L251-D251</f>
        <v>5</v>
      </c>
      <c r="N251" s="3">
        <f>IFERROR(D251/L251,0)</f>
        <v>0.75</v>
      </c>
      <c r="O251" t="str">
        <f>TEXT(UnusedDays[[#This Row],[discharge_date]],"mmmm")</f>
        <v>March</v>
      </c>
    </row>
    <row r="252" spans="1:15" x14ac:dyDescent="0.3">
      <c r="A252" t="s">
        <v>212</v>
      </c>
      <c r="B252">
        <v>87</v>
      </c>
      <c r="C252" t="s">
        <v>200</v>
      </c>
      <c r="D252">
        <v>15</v>
      </c>
      <c r="E252" s="1">
        <v>45738</v>
      </c>
      <c r="F252" t="s">
        <v>14</v>
      </c>
      <c r="G252" t="s">
        <v>132</v>
      </c>
      <c r="H252" t="s">
        <v>214</v>
      </c>
      <c r="I252">
        <v>7</v>
      </c>
      <c r="J252">
        <v>13</v>
      </c>
      <c r="K252">
        <v>0</v>
      </c>
      <c r="L252">
        <v>20</v>
      </c>
      <c r="M252">
        <v>0</v>
      </c>
      <c r="N252" s="3">
        <f>IFERROR(D252/L252,0)</f>
        <v>0.75</v>
      </c>
      <c r="O252" t="str">
        <f>TEXT(UnusedDays[[#This Row],[discharge_date]],"mmmm")</f>
        <v>March</v>
      </c>
    </row>
    <row r="253" spans="1:15" x14ac:dyDescent="0.3">
      <c r="A253" t="s">
        <v>212</v>
      </c>
      <c r="B253">
        <v>2975</v>
      </c>
      <c r="C253" t="s">
        <v>200</v>
      </c>
      <c r="D253">
        <v>42</v>
      </c>
      <c r="E253" s="1">
        <v>45742</v>
      </c>
      <c r="F253" t="s">
        <v>8</v>
      </c>
      <c r="G253" t="s">
        <v>132</v>
      </c>
      <c r="H253" t="s">
        <v>214</v>
      </c>
      <c r="I253">
        <v>0</v>
      </c>
      <c r="J253">
        <v>28</v>
      </c>
      <c r="K253">
        <v>10</v>
      </c>
      <c r="L253">
        <v>38</v>
      </c>
      <c r="M253">
        <v>-4</v>
      </c>
      <c r="N253" s="3">
        <f>IFERROR(D253/L253,0)</f>
        <v>1.1052631578947369</v>
      </c>
      <c r="O253" t="str">
        <f>TEXT(UnusedDays[[#This Row],[discharge_date]],"mmmm")</f>
        <v>March</v>
      </c>
    </row>
    <row r="254" spans="1:15" x14ac:dyDescent="0.3">
      <c r="A254" t="s">
        <v>212</v>
      </c>
      <c r="B254">
        <v>386</v>
      </c>
      <c r="C254" t="s">
        <v>200</v>
      </c>
      <c r="D254">
        <v>33</v>
      </c>
      <c r="E254" s="1">
        <v>45724</v>
      </c>
      <c r="F254" t="s">
        <v>8</v>
      </c>
      <c r="G254" t="s">
        <v>132</v>
      </c>
      <c r="H254" t="s">
        <v>214</v>
      </c>
      <c r="I254">
        <v>5</v>
      </c>
      <c r="J254">
        <v>28</v>
      </c>
      <c r="K254">
        <v>0</v>
      </c>
      <c r="L254">
        <v>33</v>
      </c>
      <c r="M254">
        <f>L254-D254</f>
        <v>0</v>
      </c>
      <c r="N254" s="3">
        <f>IFERROR(D254/L254,0)</f>
        <v>1</v>
      </c>
      <c r="O254" t="str">
        <f>TEXT(UnusedDays[[#This Row],[discharge_date]],"mmmm")</f>
        <v>March</v>
      </c>
    </row>
    <row r="255" spans="1:15" x14ac:dyDescent="0.3">
      <c r="A255" t="s">
        <v>212</v>
      </c>
      <c r="B255">
        <v>2294</v>
      </c>
      <c r="C255" t="s">
        <v>200</v>
      </c>
      <c r="D255">
        <v>33</v>
      </c>
      <c r="E255" s="1">
        <v>45724</v>
      </c>
      <c r="F255" t="s">
        <v>8</v>
      </c>
      <c r="G255" t="s">
        <v>132</v>
      </c>
      <c r="H255" t="s">
        <v>214</v>
      </c>
      <c r="I255">
        <v>5</v>
      </c>
      <c r="J255">
        <v>28</v>
      </c>
      <c r="K255">
        <v>0</v>
      </c>
      <c r="L255">
        <v>33</v>
      </c>
      <c r="M255">
        <v>0</v>
      </c>
      <c r="N255" s="3">
        <f>IFERROR(D255/L255,0)</f>
        <v>1</v>
      </c>
      <c r="O255" t="str">
        <f>TEXT(UnusedDays[[#This Row],[discharge_date]],"mmmm")</f>
        <v>March</v>
      </c>
    </row>
    <row r="256" spans="1:15" x14ac:dyDescent="0.3">
      <c r="A256" t="s">
        <v>212</v>
      </c>
      <c r="B256">
        <v>1514</v>
      </c>
      <c r="C256" t="s">
        <v>200</v>
      </c>
      <c r="D256">
        <v>32</v>
      </c>
      <c r="E256" s="1">
        <v>45730</v>
      </c>
      <c r="F256" t="s">
        <v>8</v>
      </c>
      <c r="G256" t="s">
        <v>132</v>
      </c>
      <c r="H256" t="s">
        <v>214</v>
      </c>
      <c r="I256">
        <v>4</v>
      </c>
      <c r="J256">
        <v>28</v>
      </c>
      <c r="K256">
        <v>0</v>
      </c>
      <c r="L256">
        <v>32</v>
      </c>
      <c r="M256">
        <f>L256-D256</f>
        <v>0</v>
      </c>
      <c r="N256" s="3">
        <f>IFERROR(D256/L256,0)</f>
        <v>1</v>
      </c>
      <c r="O256" t="str">
        <f>TEXT(UnusedDays[[#This Row],[discharge_date]],"mmmm")</f>
        <v>March</v>
      </c>
    </row>
    <row r="257" spans="1:15" x14ac:dyDescent="0.3">
      <c r="A257" t="s">
        <v>212</v>
      </c>
      <c r="B257">
        <v>516</v>
      </c>
      <c r="C257" t="s">
        <v>200</v>
      </c>
      <c r="D257">
        <v>32</v>
      </c>
      <c r="E257" s="1">
        <v>45730</v>
      </c>
      <c r="F257" t="s">
        <v>8</v>
      </c>
      <c r="G257" t="s">
        <v>132</v>
      </c>
      <c r="H257" t="s">
        <v>214</v>
      </c>
      <c r="I257">
        <v>4</v>
      </c>
      <c r="J257">
        <v>28</v>
      </c>
      <c r="K257">
        <v>0</v>
      </c>
      <c r="L257">
        <v>32</v>
      </c>
      <c r="M257">
        <v>0</v>
      </c>
      <c r="N257" s="3">
        <f>IFERROR(D257/L257,0)</f>
        <v>1</v>
      </c>
      <c r="O257" t="str">
        <f>TEXT(UnusedDays[[#This Row],[discharge_date]],"mmmm")</f>
        <v>March</v>
      </c>
    </row>
    <row r="258" spans="1:15" x14ac:dyDescent="0.3">
      <c r="A258" t="s">
        <v>212</v>
      </c>
      <c r="B258">
        <v>1788</v>
      </c>
      <c r="C258" t="s">
        <v>200</v>
      </c>
      <c r="D258">
        <v>28</v>
      </c>
      <c r="E258" s="1">
        <v>45726</v>
      </c>
      <c r="F258" t="s">
        <v>8</v>
      </c>
      <c r="G258" t="s">
        <v>132</v>
      </c>
      <c r="H258" t="s">
        <v>214</v>
      </c>
      <c r="I258">
        <v>7</v>
      </c>
      <c r="J258">
        <v>21</v>
      </c>
      <c r="K258">
        <v>0</v>
      </c>
      <c r="L258">
        <v>28</v>
      </c>
      <c r="M258">
        <f>L258-D258</f>
        <v>0</v>
      </c>
      <c r="N258" s="3">
        <f>IFERROR(D258/L258,0)</f>
        <v>1</v>
      </c>
      <c r="O258" t="str">
        <f>TEXT(UnusedDays[[#This Row],[discharge_date]],"mmmm")</f>
        <v>March</v>
      </c>
    </row>
    <row r="259" spans="1:15" x14ac:dyDescent="0.3">
      <c r="A259" t="s">
        <v>212</v>
      </c>
      <c r="B259">
        <v>1756</v>
      </c>
      <c r="C259" t="s">
        <v>200</v>
      </c>
      <c r="D259">
        <v>28</v>
      </c>
      <c r="E259" s="1">
        <v>45726</v>
      </c>
      <c r="F259" t="s">
        <v>8</v>
      </c>
      <c r="G259" t="s">
        <v>132</v>
      </c>
      <c r="H259" t="s">
        <v>214</v>
      </c>
      <c r="I259">
        <v>7</v>
      </c>
      <c r="J259">
        <v>21</v>
      </c>
      <c r="K259">
        <v>0</v>
      </c>
      <c r="L259">
        <v>28</v>
      </c>
      <c r="M259">
        <v>0</v>
      </c>
      <c r="N259" s="3">
        <f>IFERROR(D259/L259,0)</f>
        <v>1</v>
      </c>
      <c r="O259" t="str">
        <f>TEXT(UnusedDays[[#This Row],[discharge_date]],"mmmm")</f>
        <v>March</v>
      </c>
    </row>
    <row r="260" spans="1:15" x14ac:dyDescent="0.3">
      <c r="A260" t="s">
        <v>212</v>
      </c>
      <c r="B260">
        <v>920</v>
      </c>
      <c r="C260" t="s">
        <v>200</v>
      </c>
      <c r="D260">
        <v>34</v>
      </c>
      <c r="E260" s="1">
        <v>45742</v>
      </c>
      <c r="F260" t="s">
        <v>8</v>
      </c>
      <c r="G260" t="s">
        <v>132</v>
      </c>
      <c r="H260" t="s">
        <v>214</v>
      </c>
      <c r="I260">
        <v>0</v>
      </c>
      <c r="J260">
        <v>28</v>
      </c>
      <c r="K260">
        <v>10</v>
      </c>
      <c r="L260">
        <v>38</v>
      </c>
      <c r="M260" s="2">
        <f>L260-D260</f>
        <v>4</v>
      </c>
      <c r="N260" s="3">
        <f>IFERROR(D260/L260,0)</f>
        <v>0.89473684210526316</v>
      </c>
      <c r="O260" t="str">
        <f>TEXT(UnusedDays[[#This Row],[discharge_date]],"mmmm")</f>
        <v>March</v>
      </c>
    </row>
    <row r="261" spans="1:15" x14ac:dyDescent="0.3">
      <c r="A261" t="s">
        <v>212</v>
      </c>
      <c r="B261">
        <v>1221</v>
      </c>
      <c r="C261" t="s">
        <v>200</v>
      </c>
      <c r="D261">
        <v>31</v>
      </c>
      <c r="E261" s="1">
        <v>45732</v>
      </c>
      <c r="F261" t="s">
        <v>8</v>
      </c>
      <c r="G261" t="s">
        <v>132</v>
      </c>
      <c r="H261" t="s">
        <v>214</v>
      </c>
      <c r="I261">
        <v>7</v>
      </c>
      <c r="J261">
        <v>28</v>
      </c>
      <c r="K261">
        <v>0</v>
      </c>
      <c r="L261">
        <v>35</v>
      </c>
      <c r="M261" s="2">
        <f>L261-D261</f>
        <v>4</v>
      </c>
      <c r="N261" s="3">
        <f>IFERROR(D261/L261,0)</f>
        <v>0.88571428571428568</v>
      </c>
      <c r="O261" t="str">
        <f>TEXT(UnusedDays[[#This Row],[discharge_date]],"mmmm")</f>
        <v>March</v>
      </c>
    </row>
    <row r="262" spans="1:15" x14ac:dyDescent="0.3">
      <c r="A262" t="s">
        <v>212</v>
      </c>
      <c r="B262">
        <v>1256</v>
      </c>
      <c r="C262" t="s">
        <v>200</v>
      </c>
      <c r="D262">
        <v>31</v>
      </c>
      <c r="E262" s="1">
        <v>45732</v>
      </c>
      <c r="F262" t="s">
        <v>8</v>
      </c>
      <c r="G262" t="s">
        <v>132</v>
      </c>
      <c r="H262" t="s">
        <v>214</v>
      </c>
      <c r="I262">
        <v>7</v>
      </c>
      <c r="J262">
        <v>28</v>
      </c>
      <c r="K262">
        <v>0</v>
      </c>
      <c r="L262">
        <v>35</v>
      </c>
      <c r="M262" s="2">
        <v>4</v>
      </c>
      <c r="N262" s="3">
        <f>IFERROR(D262/L262,0)</f>
        <v>0.88571428571428568</v>
      </c>
      <c r="O262" t="str">
        <f>TEXT(UnusedDays[[#This Row],[discharge_date]],"mmmm")</f>
        <v>March</v>
      </c>
    </row>
    <row r="263" spans="1:15" x14ac:dyDescent="0.3">
      <c r="A263" t="s">
        <v>212</v>
      </c>
      <c r="B263">
        <v>2043</v>
      </c>
      <c r="C263" t="s">
        <v>200</v>
      </c>
      <c r="D263">
        <v>31</v>
      </c>
      <c r="E263" s="1">
        <v>45736</v>
      </c>
      <c r="F263" t="s">
        <v>8</v>
      </c>
      <c r="G263" t="s">
        <v>132</v>
      </c>
      <c r="H263" t="s">
        <v>214</v>
      </c>
      <c r="I263">
        <v>7</v>
      </c>
      <c r="J263">
        <v>30</v>
      </c>
      <c r="K263">
        <v>0</v>
      </c>
      <c r="L263">
        <v>37</v>
      </c>
      <c r="M263" s="2">
        <f>L263-D263</f>
        <v>6</v>
      </c>
      <c r="N263" s="3">
        <f>IFERROR(D263/L263,0)</f>
        <v>0.83783783783783783</v>
      </c>
      <c r="O263" t="str">
        <f>TEXT(UnusedDays[[#This Row],[discharge_date]],"mmmm")</f>
        <v>March</v>
      </c>
    </row>
    <row r="264" spans="1:15" x14ac:dyDescent="0.3">
      <c r="A264" t="s">
        <v>212</v>
      </c>
      <c r="B264">
        <v>337</v>
      </c>
      <c r="C264" t="s">
        <v>200</v>
      </c>
      <c r="D264">
        <v>31</v>
      </c>
      <c r="E264" s="1">
        <v>45736</v>
      </c>
      <c r="F264" t="s">
        <v>8</v>
      </c>
      <c r="G264" t="s">
        <v>132</v>
      </c>
      <c r="H264" t="s">
        <v>214</v>
      </c>
      <c r="I264">
        <v>7</v>
      </c>
      <c r="J264">
        <v>30</v>
      </c>
      <c r="K264">
        <v>0</v>
      </c>
      <c r="L264">
        <v>37</v>
      </c>
      <c r="M264" s="2">
        <v>6</v>
      </c>
      <c r="N264" s="3">
        <f>IFERROR(D264/L264,0)</f>
        <v>0.83783783783783783</v>
      </c>
      <c r="O264" t="str">
        <f>TEXT(UnusedDays[[#This Row],[discharge_date]],"mmmm")</f>
        <v>March</v>
      </c>
    </row>
    <row r="265" spans="1:15" x14ac:dyDescent="0.3">
      <c r="A265" t="s">
        <v>212</v>
      </c>
      <c r="B265">
        <v>873</v>
      </c>
      <c r="C265" t="s">
        <v>200</v>
      </c>
      <c r="D265">
        <v>7</v>
      </c>
      <c r="E265" s="1">
        <v>45716</v>
      </c>
      <c r="F265" t="s">
        <v>8</v>
      </c>
      <c r="G265" t="s">
        <v>177</v>
      </c>
      <c r="H265" t="s">
        <v>214</v>
      </c>
      <c r="I265">
        <v>7</v>
      </c>
      <c r="J265">
        <v>0</v>
      </c>
      <c r="K265">
        <v>0</v>
      </c>
      <c r="L265">
        <v>7</v>
      </c>
      <c r="M265">
        <f>L265-D265</f>
        <v>0</v>
      </c>
      <c r="N265" s="3">
        <f>IFERROR(D265/L265,0)</f>
        <v>1</v>
      </c>
      <c r="O265" t="str">
        <f>TEXT(UnusedDays[[#This Row],[discharge_date]],"mmmm")</f>
        <v>February</v>
      </c>
    </row>
    <row r="266" spans="1:15" x14ac:dyDescent="0.3">
      <c r="A266" t="s">
        <v>212</v>
      </c>
      <c r="B266">
        <v>59</v>
      </c>
      <c r="C266" t="s">
        <v>200</v>
      </c>
      <c r="D266">
        <v>3</v>
      </c>
      <c r="E266" s="1">
        <v>45708</v>
      </c>
      <c r="F266" t="s">
        <v>11</v>
      </c>
      <c r="G266" t="s">
        <v>177</v>
      </c>
      <c r="H266" t="s">
        <v>214</v>
      </c>
      <c r="I266">
        <v>7</v>
      </c>
      <c r="J266">
        <v>0</v>
      </c>
      <c r="K266">
        <v>0</v>
      </c>
      <c r="L266">
        <v>7</v>
      </c>
      <c r="M266">
        <f>L266-D266</f>
        <v>4</v>
      </c>
      <c r="N266" s="3">
        <f>IFERROR(D266/L266,0)</f>
        <v>0.42857142857142855</v>
      </c>
      <c r="O266" t="str">
        <f>TEXT(UnusedDays[[#This Row],[discharge_date]],"mmmm")</f>
        <v>February</v>
      </c>
    </row>
    <row r="267" spans="1:15" x14ac:dyDescent="0.3">
      <c r="A267" t="s">
        <v>212</v>
      </c>
      <c r="B267">
        <v>2833</v>
      </c>
      <c r="C267" t="s">
        <v>200</v>
      </c>
      <c r="D267">
        <v>11</v>
      </c>
      <c r="E267" s="1">
        <v>45700</v>
      </c>
      <c r="F267" t="s">
        <v>11</v>
      </c>
      <c r="G267" t="s">
        <v>177</v>
      </c>
      <c r="H267" t="s">
        <v>214</v>
      </c>
      <c r="I267">
        <v>6</v>
      </c>
      <c r="J267">
        <v>13</v>
      </c>
      <c r="K267">
        <v>0</v>
      </c>
      <c r="L267">
        <v>19</v>
      </c>
      <c r="M267">
        <f>L267-D267</f>
        <v>8</v>
      </c>
      <c r="N267" s="3">
        <f>IFERROR(D267/L267,0)</f>
        <v>0.57894736842105265</v>
      </c>
      <c r="O267" t="str">
        <f>TEXT(UnusedDays[[#This Row],[discharge_date]],"mmmm")</f>
        <v>February</v>
      </c>
    </row>
    <row r="268" spans="1:15" x14ac:dyDescent="0.3">
      <c r="A268" t="s">
        <v>212</v>
      </c>
      <c r="B268">
        <v>2000</v>
      </c>
      <c r="C268" t="s">
        <v>200</v>
      </c>
      <c r="D268">
        <v>28</v>
      </c>
      <c r="E268" s="1">
        <v>45697</v>
      </c>
      <c r="F268" t="s">
        <v>8</v>
      </c>
      <c r="G268" t="s">
        <v>177</v>
      </c>
      <c r="H268" t="s">
        <v>214</v>
      </c>
      <c r="I268">
        <v>6</v>
      </c>
      <c r="J268">
        <v>22</v>
      </c>
      <c r="K268">
        <v>0</v>
      </c>
      <c r="L268">
        <v>28</v>
      </c>
      <c r="M268">
        <f>L268-D268</f>
        <v>0</v>
      </c>
      <c r="N268" s="3">
        <f>IFERROR(D268/L268,0)</f>
        <v>1</v>
      </c>
      <c r="O268" t="str">
        <f>TEXT(UnusedDays[[#This Row],[discharge_date]],"mmmm")</f>
        <v>February</v>
      </c>
    </row>
    <row r="269" spans="1:15" x14ac:dyDescent="0.3">
      <c r="A269" t="s">
        <v>212</v>
      </c>
      <c r="B269">
        <v>2289</v>
      </c>
      <c r="C269" t="s">
        <v>200</v>
      </c>
      <c r="D269">
        <v>2</v>
      </c>
      <c r="E269" s="1">
        <v>45691</v>
      </c>
      <c r="F269" t="s">
        <v>11</v>
      </c>
      <c r="G269" t="s">
        <v>177</v>
      </c>
      <c r="H269" t="s">
        <v>214</v>
      </c>
      <c r="I269">
        <v>4</v>
      </c>
      <c r="J269">
        <v>0</v>
      </c>
      <c r="K269">
        <v>0</v>
      </c>
      <c r="L269">
        <v>4</v>
      </c>
      <c r="M269">
        <f>L269-D269</f>
        <v>2</v>
      </c>
      <c r="N269" s="3">
        <f>IFERROR(D269/L269,0)</f>
        <v>0.5</v>
      </c>
      <c r="O269" t="str">
        <f>TEXT(UnusedDays[[#This Row],[discharge_date]],"mmmm")</f>
        <v>February</v>
      </c>
    </row>
    <row r="270" spans="1:15" x14ac:dyDescent="0.3">
      <c r="A270" t="s">
        <v>212</v>
      </c>
      <c r="B270">
        <v>2923</v>
      </c>
      <c r="C270" t="s">
        <v>200</v>
      </c>
      <c r="D270">
        <v>30</v>
      </c>
      <c r="E270" s="1">
        <v>45688</v>
      </c>
      <c r="F270" t="s">
        <v>8</v>
      </c>
      <c r="G270" t="s">
        <v>177</v>
      </c>
      <c r="H270" t="s">
        <v>214</v>
      </c>
      <c r="I270">
        <v>7</v>
      </c>
      <c r="J270">
        <v>23</v>
      </c>
      <c r="K270">
        <v>0</v>
      </c>
      <c r="L270">
        <v>30</v>
      </c>
      <c r="M270">
        <f>L270-D270</f>
        <v>0</v>
      </c>
      <c r="N270" s="3">
        <f>IFERROR(D270/L270,0)</f>
        <v>1</v>
      </c>
      <c r="O270" t="str">
        <f>TEXT(UnusedDays[[#This Row],[discharge_date]],"mmmm")</f>
        <v>January</v>
      </c>
    </row>
    <row r="271" spans="1:15" x14ac:dyDescent="0.3">
      <c r="A271" t="s">
        <v>212</v>
      </c>
      <c r="B271">
        <v>1017</v>
      </c>
      <c r="C271" t="s">
        <v>200</v>
      </c>
      <c r="D271">
        <v>2</v>
      </c>
      <c r="E271" s="1">
        <v>45658</v>
      </c>
      <c r="F271" t="s">
        <v>11</v>
      </c>
      <c r="G271" t="s">
        <v>177</v>
      </c>
      <c r="H271" t="s">
        <v>214</v>
      </c>
      <c r="I271">
        <v>5</v>
      </c>
      <c r="J271">
        <v>0</v>
      </c>
      <c r="K271">
        <v>0</v>
      </c>
      <c r="L271">
        <v>5</v>
      </c>
      <c r="M271">
        <v>3</v>
      </c>
      <c r="N271" s="3">
        <f>IFERROR(D271/L271,0)</f>
        <v>0.4</v>
      </c>
      <c r="O271" t="str">
        <f>TEXT(UnusedDays[[#This Row],[discharge_date]],"mmmm")</f>
        <v>January</v>
      </c>
    </row>
    <row r="272" spans="1:15" x14ac:dyDescent="0.3">
      <c r="A272" t="s">
        <v>212</v>
      </c>
      <c r="B272">
        <v>1117</v>
      </c>
      <c r="C272" t="s">
        <v>200</v>
      </c>
      <c r="D272">
        <v>3</v>
      </c>
      <c r="E272" s="1">
        <v>45746</v>
      </c>
      <c r="F272" t="s">
        <v>11</v>
      </c>
      <c r="G272" t="s">
        <v>130</v>
      </c>
      <c r="H272" t="s">
        <v>214</v>
      </c>
      <c r="I272">
        <v>5</v>
      </c>
      <c r="J272">
        <v>0</v>
      </c>
      <c r="K272">
        <v>0</v>
      </c>
      <c r="L272">
        <v>5</v>
      </c>
      <c r="M272" s="2">
        <f>L272-D272</f>
        <v>2</v>
      </c>
      <c r="N272" s="3">
        <f>IFERROR(D272/L272,0)</f>
        <v>0.6</v>
      </c>
      <c r="O272" t="str">
        <f>TEXT(UnusedDays[[#This Row],[discharge_date]],"mmmm")</f>
        <v>March</v>
      </c>
    </row>
    <row r="273" spans="1:15" x14ac:dyDescent="0.3">
      <c r="A273" t="s">
        <v>212</v>
      </c>
      <c r="B273">
        <v>978</v>
      </c>
      <c r="C273" t="s">
        <v>200</v>
      </c>
      <c r="D273">
        <v>3</v>
      </c>
      <c r="E273" s="1">
        <v>45728</v>
      </c>
      <c r="F273" t="s">
        <v>11</v>
      </c>
      <c r="G273" t="s">
        <v>130</v>
      </c>
      <c r="H273" t="s">
        <v>214</v>
      </c>
      <c r="I273">
        <v>8</v>
      </c>
      <c r="J273">
        <v>0</v>
      </c>
      <c r="K273">
        <v>0</v>
      </c>
      <c r="L273">
        <v>8</v>
      </c>
      <c r="M273" s="2">
        <f>L273-D273</f>
        <v>5</v>
      </c>
      <c r="N273" s="3">
        <f>IFERROR(D273/L273,0)</f>
        <v>0.375</v>
      </c>
      <c r="O273" t="str">
        <f>TEXT(UnusedDays[[#This Row],[discharge_date]],"mmmm")</f>
        <v>March</v>
      </c>
    </row>
    <row r="274" spans="1:15" x14ac:dyDescent="0.3">
      <c r="A274" t="s">
        <v>212</v>
      </c>
      <c r="B274">
        <v>1955</v>
      </c>
      <c r="C274" t="s">
        <v>200</v>
      </c>
      <c r="D274">
        <v>35</v>
      </c>
      <c r="E274" s="1">
        <v>45736</v>
      </c>
      <c r="F274" t="s">
        <v>8</v>
      </c>
      <c r="G274" t="s">
        <v>130</v>
      </c>
      <c r="H274" t="s">
        <v>214</v>
      </c>
      <c r="I274">
        <v>7</v>
      </c>
      <c r="J274">
        <v>28</v>
      </c>
      <c r="K274">
        <v>0</v>
      </c>
      <c r="L274">
        <v>35</v>
      </c>
      <c r="M274">
        <f>L274-D274</f>
        <v>0</v>
      </c>
      <c r="N274" s="3">
        <f>IFERROR(D274/L274,0)</f>
        <v>1</v>
      </c>
      <c r="O274" t="str">
        <f>TEXT(UnusedDays[[#This Row],[discharge_date]],"mmmm")</f>
        <v>March</v>
      </c>
    </row>
    <row r="275" spans="1:15" x14ac:dyDescent="0.3">
      <c r="A275" t="s">
        <v>212</v>
      </c>
      <c r="B275">
        <v>538</v>
      </c>
      <c r="C275" t="s">
        <v>200</v>
      </c>
      <c r="D275">
        <v>35</v>
      </c>
      <c r="E275" s="1">
        <v>45736</v>
      </c>
      <c r="F275" t="s">
        <v>8</v>
      </c>
      <c r="G275" t="s">
        <v>130</v>
      </c>
      <c r="H275" t="s">
        <v>214</v>
      </c>
      <c r="I275">
        <v>7</v>
      </c>
      <c r="J275">
        <v>28</v>
      </c>
      <c r="K275">
        <v>0</v>
      </c>
      <c r="L275">
        <v>35</v>
      </c>
      <c r="M275">
        <v>0</v>
      </c>
      <c r="N275" s="3">
        <f>IFERROR(D275/L275,0)</f>
        <v>1</v>
      </c>
      <c r="O275" t="str">
        <f>TEXT(UnusedDays[[#This Row],[discharge_date]],"mmmm")</f>
        <v>March</v>
      </c>
    </row>
    <row r="276" spans="1:15" x14ac:dyDescent="0.3">
      <c r="A276" t="s">
        <v>212</v>
      </c>
      <c r="B276">
        <v>388</v>
      </c>
      <c r="C276" t="s">
        <v>200</v>
      </c>
      <c r="D276">
        <v>32</v>
      </c>
      <c r="E276" s="1">
        <v>45728</v>
      </c>
      <c r="F276" t="s">
        <v>8</v>
      </c>
      <c r="G276" t="s">
        <v>130</v>
      </c>
      <c r="H276" t="s">
        <v>214</v>
      </c>
      <c r="I276">
        <v>7</v>
      </c>
      <c r="J276">
        <v>25</v>
      </c>
      <c r="K276">
        <v>0</v>
      </c>
      <c r="L276">
        <v>32</v>
      </c>
      <c r="M276">
        <f>L276-D276</f>
        <v>0</v>
      </c>
      <c r="N276" s="3">
        <f>IFERROR(D276/L276,0)</f>
        <v>1</v>
      </c>
      <c r="O276" t="str">
        <f>TEXT(UnusedDays[[#This Row],[discharge_date]],"mmmm")</f>
        <v>March</v>
      </c>
    </row>
    <row r="277" spans="1:15" x14ac:dyDescent="0.3">
      <c r="A277" t="s">
        <v>212</v>
      </c>
      <c r="B277">
        <v>2785</v>
      </c>
      <c r="C277" t="s">
        <v>200</v>
      </c>
      <c r="D277">
        <v>32</v>
      </c>
      <c r="E277" s="1">
        <v>45728</v>
      </c>
      <c r="F277" t="s">
        <v>8</v>
      </c>
      <c r="G277" t="s">
        <v>130</v>
      </c>
      <c r="H277" t="s">
        <v>214</v>
      </c>
      <c r="I277">
        <v>7</v>
      </c>
      <c r="J277">
        <v>25</v>
      </c>
      <c r="K277">
        <v>0</v>
      </c>
      <c r="L277">
        <v>32</v>
      </c>
      <c r="M277">
        <v>0</v>
      </c>
      <c r="N277" s="3">
        <f>IFERROR(D277/L277,0)</f>
        <v>1</v>
      </c>
      <c r="O277" t="str">
        <f>TEXT(UnusedDays[[#This Row],[discharge_date]],"mmmm")</f>
        <v>March</v>
      </c>
    </row>
    <row r="278" spans="1:15" x14ac:dyDescent="0.3">
      <c r="A278" t="s">
        <v>212</v>
      </c>
      <c r="B278">
        <v>2074</v>
      </c>
      <c r="C278" t="s">
        <v>200</v>
      </c>
      <c r="D278">
        <v>31</v>
      </c>
      <c r="E278" s="1">
        <v>45733</v>
      </c>
      <c r="F278" t="s">
        <v>8</v>
      </c>
      <c r="G278" t="s">
        <v>130</v>
      </c>
      <c r="H278" t="s">
        <v>214</v>
      </c>
      <c r="I278">
        <v>0</v>
      </c>
      <c r="J278">
        <v>31</v>
      </c>
      <c r="K278">
        <v>0</v>
      </c>
      <c r="L278">
        <v>31</v>
      </c>
      <c r="M278">
        <f>L278-D278</f>
        <v>0</v>
      </c>
      <c r="N278" s="3">
        <f>IFERROR(D278/L278,0)</f>
        <v>1</v>
      </c>
      <c r="O278" t="str">
        <f>TEXT(UnusedDays[[#This Row],[discharge_date]],"mmmm")</f>
        <v>March</v>
      </c>
    </row>
    <row r="279" spans="1:15" x14ac:dyDescent="0.3">
      <c r="A279" t="s">
        <v>212</v>
      </c>
      <c r="B279">
        <v>1599</v>
      </c>
      <c r="C279" t="s">
        <v>200</v>
      </c>
      <c r="D279">
        <v>31</v>
      </c>
      <c r="E279" s="1">
        <v>45733</v>
      </c>
      <c r="F279" t="s">
        <v>8</v>
      </c>
      <c r="G279" t="s">
        <v>130</v>
      </c>
      <c r="H279" t="s">
        <v>214</v>
      </c>
      <c r="I279">
        <v>0</v>
      </c>
      <c r="J279">
        <v>31</v>
      </c>
      <c r="K279">
        <v>0</v>
      </c>
      <c r="L279">
        <v>31</v>
      </c>
      <c r="M279">
        <v>0</v>
      </c>
      <c r="N279" s="3">
        <f>IFERROR(D279/L279,0)</f>
        <v>1</v>
      </c>
      <c r="O279" t="str">
        <f>TEXT(UnusedDays[[#This Row],[discharge_date]],"mmmm")</f>
        <v>March</v>
      </c>
    </row>
    <row r="280" spans="1:15" x14ac:dyDescent="0.3">
      <c r="A280" t="s">
        <v>212</v>
      </c>
      <c r="B280">
        <v>475</v>
      </c>
      <c r="C280" t="s">
        <v>200</v>
      </c>
      <c r="D280">
        <v>29</v>
      </c>
      <c r="E280" s="1">
        <v>45720</v>
      </c>
      <c r="F280" t="s">
        <v>8</v>
      </c>
      <c r="G280" t="s">
        <v>130</v>
      </c>
      <c r="H280" t="s">
        <v>214</v>
      </c>
      <c r="I280">
        <v>8</v>
      </c>
      <c r="J280">
        <v>21</v>
      </c>
      <c r="K280">
        <v>0</v>
      </c>
      <c r="L280">
        <v>29</v>
      </c>
      <c r="M280">
        <f>L280-D280</f>
        <v>0</v>
      </c>
      <c r="N280" s="3">
        <f>IFERROR(D280/L280,0)</f>
        <v>1</v>
      </c>
      <c r="O280" t="str">
        <f>TEXT(UnusedDays[[#This Row],[discharge_date]],"mmmm")</f>
        <v>March</v>
      </c>
    </row>
    <row r="281" spans="1:15" x14ac:dyDescent="0.3">
      <c r="A281" t="s">
        <v>212</v>
      </c>
      <c r="B281">
        <v>1485</v>
      </c>
      <c r="C281" t="s">
        <v>200</v>
      </c>
      <c r="D281">
        <v>29</v>
      </c>
      <c r="E281" s="1">
        <v>45720</v>
      </c>
      <c r="F281" t="s">
        <v>8</v>
      </c>
      <c r="G281" t="s">
        <v>130</v>
      </c>
      <c r="H281" t="s">
        <v>214</v>
      </c>
      <c r="I281">
        <v>8</v>
      </c>
      <c r="J281">
        <v>21</v>
      </c>
      <c r="K281">
        <v>0</v>
      </c>
      <c r="L281">
        <v>29</v>
      </c>
      <c r="M281">
        <v>0</v>
      </c>
      <c r="N281" s="3">
        <f>IFERROR(D281/L281,0)</f>
        <v>1</v>
      </c>
      <c r="O281" t="str">
        <f>TEXT(UnusedDays[[#This Row],[discharge_date]],"mmmm")</f>
        <v>March</v>
      </c>
    </row>
    <row r="282" spans="1:15" x14ac:dyDescent="0.3">
      <c r="A282" t="s">
        <v>212</v>
      </c>
      <c r="B282">
        <v>1462</v>
      </c>
      <c r="C282" t="s">
        <v>200</v>
      </c>
      <c r="D282">
        <v>32</v>
      </c>
      <c r="E282" s="1">
        <v>45728</v>
      </c>
      <c r="F282" t="s">
        <v>8</v>
      </c>
      <c r="G282" t="s">
        <v>131</v>
      </c>
      <c r="H282" t="s">
        <v>214</v>
      </c>
      <c r="I282">
        <v>7</v>
      </c>
      <c r="J282">
        <v>25</v>
      </c>
      <c r="K282">
        <v>0</v>
      </c>
      <c r="L282">
        <v>32</v>
      </c>
      <c r="M282">
        <f>L282-D282</f>
        <v>0</v>
      </c>
      <c r="N282" s="3">
        <f>IFERROR(D282/L282,0)</f>
        <v>1</v>
      </c>
      <c r="O282" t="str">
        <f>TEXT(UnusedDays[[#This Row],[discharge_date]],"mmmm")</f>
        <v>March</v>
      </c>
    </row>
    <row r="283" spans="1:15" x14ac:dyDescent="0.3">
      <c r="A283" t="s">
        <v>212</v>
      </c>
      <c r="B283">
        <v>1099</v>
      </c>
      <c r="C283" t="s">
        <v>200</v>
      </c>
      <c r="D283">
        <v>32</v>
      </c>
      <c r="E283" s="1">
        <v>45728</v>
      </c>
      <c r="F283" t="s">
        <v>8</v>
      </c>
      <c r="G283" t="s">
        <v>131</v>
      </c>
      <c r="H283" t="s">
        <v>214</v>
      </c>
      <c r="I283">
        <v>7</v>
      </c>
      <c r="J283">
        <v>25</v>
      </c>
      <c r="K283">
        <v>0</v>
      </c>
      <c r="L283">
        <v>32</v>
      </c>
      <c r="M283">
        <v>0</v>
      </c>
      <c r="N283" s="3">
        <f>IFERROR(D283/L283,0)</f>
        <v>1</v>
      </c>
      <c r="O283" t="str">
        <f>TEXT(UnusedDays[[#This Row],[discharge_date]],"mmmm")</f>
        <v>March</v>
      </c>
    </row>
    <row r="284" spans="1:15" x14ac:dyDescent="0.3">
      <c r="A284" t="s">
        <v>212</v>
      </c>
      <c r="B284">
        <v>972</v>
      </c>
      <c r="C284" t="s">
        <v>200</v>
      </c>
      <c r="D284">
        <v>31</v>
      </c>
      <c r="E284" s="1">
        <v>45728</v>
      </c>
      <c r="F284" t="s">
        <v>8</v>
      </c>
      <c r="G284" t="s">
        <v>131</v>
      </c>
      <c r="H284" t="s">
        <v>214</v>
      </c>
      <c r="I284">
        <v>0</v>
      </c>
      <c r="J284">
        <v>31</v>
      </c>
      <c r="K284">
        <v>0</v>
      </c>
      <c r="L284">
        <v>31</v>
      </c>
      <c r="M284">
        <f>L284-D284</f>
        <v>0</v>
      </c>
      <c r="N284" s="3">
        <f>IFERROR(D284/L284,0)</f>
        <v>1</v>
      </c>
      <c r="O284" t="str">
        <f>TEXT(UnusedDays[[#This Row],[discharge_date]],"mmmm")</f>
        <v>March</v>
      </c>
    </row>
    <row r="285" spans="1:15" x14ac:dyDescent="0.3">
      <c r="A285" t="s">
        <v>212</v>
      </c>
      <c r="B285">
        <v>2947</v>
      </c>
      <c r="C285" t="s">
        <v>200</v>
      </c>
      <c r="D285">
        <v>31</v>
      </c>
      <c r="E285" s="1">
        <v>45728</v>
      </c>
      <c r="F285" t="s">
        <v>8</v>
      </c>
      <c r="G285" t="s">
        <v>131</v>
      </c>
      <c r="H285" t="s">
        <v>214</v>
      </c>
      <c r="I285">
        <v>0</v>
      </c>
      <c r="J285">
        <v>31</v>
      </c>
      <c r="K285">
        <v>0</v>
      </c>
      <c r="L285">
        <v>31</v>
      </c>
      <c r="M285">
        <v>0</v>
      </c>
      <c r="N285" s="3">
        <f>IFERROR(D285/L285,0)</f>
        <v>1</v>
      </c>
      <c r="O285" t="str">
        <f>TEXT(UnusedDays[[#This Row],[discharge_date]],"mmmm")</f>
        <v>March</v>
      </c>
    </row>
    <row r="286" spans="1:15" x14ac:dyDescent="0.3">
      <c r="A286" t="s">
        <v>212</v>
      </c>
      <c r="B286">
        <v>2449</v>
      </c>
      <c r="C286" t="s">
        <v>200</v>
      </c>
      <c r="D286">
        <v>30</v>
      </c>
      <c r="E286" s="1">
        <v>45716</v>
      </c>
      <c r="F286" t="s">
        <v>8</v>
      </c>
      <c r="G286" t="s">
        <v>178</v>
      </c>
      <c r="H286" t="s">
        <v>214</v>
      </c>
      <c r="I286">
        <v>5</v>
      </c>
      <c r="J286">
        <v>29</v>
      </c>
      <c r="K286">
        <v>0</v>
      </c>
      <c r="L286">
        <v>34</v>
      </c>
      <c r="M286">
        <f>L286-D286</f>
        <v>4</v>
      </c>
      <c r="N286" s="3">
        <f>IFERROR(D286/L286,0)</f>
        <v>0.88235294117647056</v>
      </c>
      <c r="O286" t="str">
        <f>TEXT(UnusedDays[[#This Row],[discharge_date]],"mmmm")</f>
        <v>February</v>
      </c>
    </row>
    <row r="287" spans="1:15" x14ac:dyDescent="0.3">
      <c r="A287" t="s">
        <v>212</v>
      </c>
      <c r="B287">
        <v>2941</v>
      </c>
      <c r="C287" t="s">
        <v>200</v>
      </c>
      <c r="D287">
        <v>33</v>
      </c>
      <c r="E287" s="1">
        <v>45708</v>
      </c>
      <c r="F287" t="s">
        <v>8</v>
      </c>
      <c r="G287" t="s">
        <v>178</v>
      </c>
      <c r="H287" t="s">
        <v>214</v>
      </c>
      <c r="I287">
        <v>4</v>
      </c>
      <c r="J287">
        <v>29</v>
      </c>
      <c r="K287">
        <v>0</v>
      </c>
      <c r="L287">
        <v>33</v>
      </c>
      <c r="M287">
        <f>L287-D287</f>
        <v>0</v>
      </c>
      <c r="N287" s="3">
        <f>IFERROR(D287/L287,0)</f>
        <v>1</v>
      </c>
      <c r="O287" t="str">
        <f>TEXT(UnusedDays[[#This Row],[discharge_date]],"mmmm")</f>
        <v>February</v>
      </c>
    </row>
    <row r="288" spans="1:15" x14ac:dyDescent="0.3">
      <c r="A288" t="s">
        <v>212</v>
      </c>
      <c r="B288">
        <v>1577</v>
      </c>
      <c r="C288" t="s">
        <v>200</v>
      </c>
      <c r="D288">
        <v>5</v>
      </c>
      <c r="E288" s="1">
        <v>45695</v>
      </c>
      <c r="F288" t="s">
        <v>18</v>
      </c>
      <c r="G288" t="s">
        <v>178</v>
      </c>
      <c r="H288" t="s">
        <v>214</v>
      </c>
      <c r="I288">
        <v>6</v>
      </c>
      <c r="J288">
        <v>0</v>
      </c>
      <c r="K288">
        <v>0</v>
      </c>
      <c r="L288">
        <v>6</v>
      </c>
      <c r="M288">
        <f>L288-D288</f>
        <v>1</v>
      </c>
      <c r="N288" s="3">
        <f>IFERROR(D288/L288,0)</f>
        <v>0.83333333333333337</v>
      </c>
      <c r="O288" t="str">
        <f>TEXT(UnusedDays[[#This Row],[discharge_date]],"mmmm")</f>
        <v>February</v>
      </c>
    </row>
    <row r="289" spans="1:15" x14ac:dyDescent="0.3">
      <c r="A289" t="s">
        <v>212</v>
      </c>
      <c r="B289">
        <v>2483</v>
      </c>
      <c r="C289" t="s">
        <v>200</v>
      </c>
      <c r="D289">
        <v>26</v>
      </c>
      <c r="E289" s="1">
        <v>45695</v>
      </c>
      <c r="F289" t="s">
        <v>11</v>
      </c>
      <c r="G289" t="s">
        <v>178</v>
      </c>
      <c r="H289" t="s">
        <v>214</v>
      </c>
      <c r="I289">
        <v>6</v>
      </c>
      <c r="J289">
        <v>21</v>
      </c>
      <c r="K289">
        <v>0</v>
      </c>
      <c r="L289">
        <v>27</v>
      </c>
      <c r="M289">
        <f>L289-D289</f>
        <v>1</v>
      </c>
      <c r="N289" s="3">
        <f>IFERROR(D289/L289,0)</f>
        <v>0.96296296296296291</v>
      </c>
      <c r="O289" t="str">
        <f>TEXT(UnusedDays[[#This Row],[discharge_date]],"mmmm")</f>
        <v>February</v>
      </c>
    </row>
    <row r="290" spans="1:15" x14ac:dyDescent="0.3">
      <c r="A290" t="s">
        <v>212</v>
      </c>
      <c r="B290">
        <v>990</v>
      </c>
      <c r="C290" t="s">
        <v>200</v>
      </c>
      <c r="D290">
        <v>30</v>
      </c>
      <c r="E290" s="1">
        <v>45695</v>
      </c>
      <c r="F290" t="s">
        <v>8</v>
      </c>
      <c r="G290" t="s">
        <v>178</v>
      </c>
      <c r="H290" t="s">
        <v>214</v>
      </c>
      <c r="I290">
        <v>0</v>
      </c>
      <c r="J290">
        <v>30</v>
      </c>
      <c r="K290">
        <v>0</v>
      </c>
      <c r="L290">
        <v>30</v>
      </c>
      <c r="M290">
        <f>L290-D290</f>
        <v>0</v>
      </c>
      <c r="N290" s="3">
        <f>IFERROR(D290/L290,0)</f>
        <v>1</v>
      </c>
      <c r="O290" t="str">
        <f>TEXT(UnusedDays[[#This Row],[discharge_date]],"mmmm")</f>
        <v>February</v>
      </c>
    </row>
    <row r="291" spans="1:15" x14ac:dyDescent="0.3">
      <c r="A291" t="s">
        <v>212</v>
      </c>
      <c r="B291">
        <v>1468</v>
      </c>
      <c r="C291" t="s">
        <v>200</v>
      </c>
      <c r="D291">
        <v>30</v>
      </c>
      <c r="E291" s="1">
        <v>45693</v>
      </c>
      <c r="F291" t="s">
        <v>8</v>
      </c>
      <c r="G291" t="s">
        <v>178</v>
      </c>
      <c r="H291" t="s">
        <v>214</v>
      </c>
      <c r="I291">
        <v>4</v>
      </c>
      <c r="J291">
        <v>28</v>
      </c>
      <c r="K291">
        <v>0</v>
      </c>
      <c r="L291">
        <v>32</v>
      </c>
      <c r="M291">
        <f>L291-D291</f>
        <v>2</v>
      </c>
      <c r="N291" s="3">
        <f>IFERROR(D291/L291,0)</f>
        <v>0.9375</v>
      </c>
      <c r="O291" t="str">
        <f>TEXT(UnusedDays[[#This Row],[discharge_date]],"mmmm")</f>
        <v>February</v>
      </c>
    </row>
    <row r="292" spans="1:15" x14ac:dyDescent="0.3">
      <c r="A292" t="s">
        <v>212</v>
      </c>
      <c r="B292">
        <v>2280</v>
      </c>
      <c r="C292" t="s">
        <v>200</v>
      </c>
      <c r="D292">
        <v>30</v>
      </c>
      <c r="E292" s="1">
        <v>45688</v>
      </c>
      <c r="F292" t="s">
        <v>8</v>
      </c>
      <c r="G292" t="s">
        <v>178</v>
      </c>
      <c r="H292" t="s">
        <v>214</v>
      </c>
      <c r="I292">
        <v>5</v>
      </c>
      <c r="J292">
        <v>25</v>
      </c>
      <c r="K292">
        <v>0</v>
      </c>
      <c r="L292">
        <v>30</v>
      </c>
      <c r="M292">
        <f>L292-D292</f>
        <v>0</v>
      </c>
      <c r="N292" s="3">
        <f>IFERROR(D292/L292,0)</f>
        <v>1</v>
      </c>
      <c r="O292" t="str">
        <f>TEXT(UnusedDays[[#This Row],[discharge_date]],"mmmm")</f>
        <v>January</v>
      </c>
    </row>
    <row r="293" spans="1:15" x14ac:dyDescent="0.3">
      <c r="A293" t="s">
        <v>212</v>
      </c>
      <c r="B293">
        <v>536</v>
      </c>
      <c r="C293" t="s">
        <v>200</v>
      </c>
      <c r="D293">
        <v>30</v>
      </c>
      <c r="E293" s="1">
        <v>45694</v>
      </c>
      <c r="F293" t="s">
        <v>8</v>
      </c>
      <c r="G293" t="s">
        <v>178</v>
      </c>
      <c r="H293" t="s">
        <v>214</v>
      </c>
      <c r="I293">
        <v>0</v>
      </c>
      <c r="J293">
        <v>30</v>
      </c>
      <c r="K293">
        <v>0</v>
      </c>
      <c r="L293">
        <v>30</v>
      </c>
      <c r="M293">
        <f>L293-D293</f>
        <v>0</v>
      </c>
      <c r="N293" s="3">
        <f>IFERROR(D293/L293,0)</f>
        <v>1</v>
      </c>
      <c r="O293" t="str">
        <f>TEXT(UnusedDays[[#This Row],[discharge_date]],"mmmm")</f>
        <v>February</v>
      </c>
    </row>
    <row r="294" spans="1:15" x14ac:dyDescent="0.3">
      <c r="A294" t="s">
        <v>212</v>
      </c>
      <c r="B294">
        <v>1882</v>
      </c>
      <c r="C294" t="s">
        <v>200</v>
      </c>
      <c r="D294">
        <v>2</v>
      </c>
      <c r="E294" s="1">
        <v>45684</v>
      </c>
      <c r="F294" t="s">
        <v>18</v>
      </c>
      <c r="G294" t="s">
        <v>178</v>
      </c>
      <c r="H294" t="s">
        <v>214</v>
      </c>
      <c r="I294">
        <v>0</v>
      </c>
      <c r="J294">
        <v>10</v>
      </c>
      <c r="K294">
        <v>0</v>
      </c>
      <c r="L294">
        <v>10</v>
      </c>
      <c r="M294">
        <f>L294-D294</f>
        <v>8</v>
      </c>
      <c r="N294" s="3">
        <f>IFERROR(D294/L294,0)</f>
        <v>0.2</v>
      </c>
      <c r="O294" t="str">
        <f>TEXT(UnusedDays[[#This Row],[discharge_date]],"mmmm")</f>
        <v>January</v>
      </c>
    </row>
    <row r="295" spans="1:15" x14ac:dyDescent="0.3">
      <c r="A295" t="s">
        <v>212</v>
      </c>
      <c r="B295">
        <v>1452</v>
      </c>
      <c r="C295" t="s">
        <v>200</v>
      </c>
      <c r="D295">
        <v>30</v>
      </c>
      <c r="E295" s="1">
        <v>45684</v>
      </c>
      <c r="F295" t="s">
        <v>8</v>
      </c>
      <c r="G295" t="s">
        <v>179</v>
      </c>
      <c r="H295" t="s">
        <v>214</v>
      </c>
      <c r="I295">
        <v>7</v>
      </c>
      <c r="J295">
        <v>23</v>
      </c>
      <c r="K295">
        <v>0</v>
      </c>
      <c r="L295">
        <v>30</v>
      </c>
      <c r="M295">
        <f>L295-D295</f>
        <v>0</v>
      </c>
      <c r="N295" s="3">
        <f>IFERROR(D295/L295,0)</f>
        <v>1</v>
      </c>
      <c r="O295" t="str">
        <f>TEXT(UnusedDays[[#This Row],[discharge_date]],"mmmm")</f>
        <v>January</v>
      </c>
    </row>
    <row r="296" spans="1:15" x14ac:dyDescent="0.3">
      <c r="A296" t="s">
        <v>212</v>
      </c>
      <c r="B296">
        <v>468</v>
      </c>
      <c r="C296" t="s">
        <v>200</v>
      </c>
      <c r="D296">
        <v>9</v>
      </c>
      <c r="E296" s="1">
        <v>45679</v>
      </c>
      <c r="F296" t="s">
        <v>8</v>
      </c>
      <c r="G296" t="s">
        <v>179</v>
      </c>
      <c r="H296" t="s">
        <v>214</v>
      </c>
      <c r="I296">
        <v>7</v>
      </c>
      <c r="J296">
        <v>10</v>
      </c>
      <c r="K296">
        <v>0</v>
      </c>
      <c r="L296">
        <v>17</v>
      </c>
      <c r="M296">
        <f>L296-D296</f>
        <v>8</v>
      </c>
      <c r="N296" s="3">
        <f>IFERROR(D296/L296,0)</f>
        <v>0.52941176470588236</v>
      </c>
      <c r="O296" t="str">
        <f>TEXT(UnusedDays[[#This Row],[discharge_date]],"mmmm")</f>
        <v>January</v>
      </c>
    </row>
    <row r="297" spans="1:15" x14ac:dyDescent="0.3">
      <c r="A297" t="s">
        <v>212</v>
      </c>
      <c r="B297">
        <v>1296</v>
      </c>
      <c r="C297" t="s">
        <v>200</v>
      </c>
      <c r="D297">
        <v>47</v>
      </c>
      <c r="E297" s="1">
        <v>45675</v>
      </c>
      <c r="F297" t="s">
        <v>8</v>
      </c>
      <c r="G297" t="s">
        <v>179</v>
      </c>
      <c r="H297" t="s">
        <v>214</v>
      </c>
      <c r="I297">
        <v>7</v>
      </c>
      <c r="J297">
        <v>40</v>
      </c>
      <c r="K297">
        <v>0</v>
      </c>
      <c r="L297">
        <v>47</v>
      </c>
      <c r="M297">
        <f>L297-D297</f>
        <v>0</v>
      </c>
      <c r="N297" s="3">
        <f>IFERROR(D297/L297,0)</f>
        <v>1</v>
      </c>
      <c r="O297" t="str">
        <f>TEXT(UnusedDays[[#This Row],[discharge_date]],"mmmm")</f>
        <v>January</v>
      </c>
    </row>
    <row r="298" spans="1:15" x14ac:dyDescent="0.3">
      <c r="A298" t="s">
        <v>212</v>
      </c>
      <c r="B298">
        <v>501</v>
      </c>
      <c r="C298" t="s">
        <v>200</v>
      </c>
      <c r="D298">
        <v>31</v>
      </c>
      <c r="E298" s="1">
        <v>45673</v>
      </c>
      <c r="F298" t="s">
        <v>8</v>
      </c>
      <c r="G298" t="s">
        <v>179</v>
      </c>
      <c r="H298" t="s">
        <v>214</v>
      </c>
      <c r="I298">
        <v>4</v>
      </c>
      <c r="J298">
        <v>28</v>
      </c>
      <c r="K298">
        <v>0</v>
      </c>
      <c r="L298">
        <v>32</v>
      </c>
      <c r="M298">
        <f>L298-D298</f>
        <v>1</v>
      </c>
      <c r="N298" s="3">
        <f>IFERROR(D298/L298,0)</f>
        <v>0.96875</v>
      </c>
      <c r="O298" t="str">
        <f>TEXT(UnusedDays[[#This Row],[discharge_date]],"mmmm")</f>
        <v>January</v>
      </c>
    </row>
    <row r="299" spans="1:15" x14ac:dyDescent="0.3">
      <c r="A299" t="s">
        <v>212</v>
      </c>
      <c r="B299">
        <v>1828</v>
      </c>
      <c r="C299" t="s">
        <v>200</v>
      </c>
      <c r="D299">
        <v>28</v>
      </c>
      <c r="E299" s="1">
        <v>45663</v>
      </c>
      <c r="F299" t="s">
        <v>8</v>
      </c>
      <c r="G299" t="s">
        <v>179</v>
      </c>
      <c r="H299" t="s">
        <v>214</v>
      </c>
      <c r="I299">
        <v>7</v>
      </c>
      <c r="J299">
        <v>24</v>
      </c>
      <c r="K299">
        <v>0</v>
      </c>
      <c r="L299">
        <v>31</v>
      </c>
      <c r="M299">
        <f>L299-D299</f>
        <v>3</v>
      </c>
      <c r="N299" s="3">
        <f>IFERROR(D299/L299,0)</f>
        <v>0.90322580645161288</v>
      </c>
      <c r="O299" t="str">
        <f>TEXT(UnusedDays[[#This Row],[discharge_date]],"mmmm")</f>
        <v>January</v>
      </c>
    </row>
    <row r="300" spans="1:15" x14ac:dyDescent="0.3">
      <c r="A300" t="s">
        <v>212</v>
      </c>
      <c r="B300">
        <v>2418</v>
      </c>
      <c r="C300" t="s">
        <v>200</v>
      </c>
      <c r="D300">
        <v>45</v>
      </c>
      <c r="E300" s="1">
        <v>45661</v>
      </c>
      <c r="F300" t="s">
        <v>8</v>
      </c>
      <c r="G300" t="s">
        <v>179</v>
      </c>
      <c r="H300" t="s">
        <v>214</v>
      </c>
      <c r="I300">
        <v>5</v>
      </c>
      <c r="J300">
        <v>40</v>
      </c>
      <c r="K300">
        <v>0</v>
      </c>
      <c r="L300">
        <v>45</v>
      </c>
      <c r="M300">
        <f>L300-D300</f>
        <v>0</v>
      </c>
      <c r="N300" s="3">
        <f>IFERROR(D300/L300,0)</f>
        <v>1</v>
      </c>
      <c r="O300" t="str">
        <f>TEXT(UnusedDays[[#This Row],[discharge_date]],"mmmm")</f>
        <v>January</v>
      </c>
    </row>
    <row r="301" spans="1:15" x14ac:dyDescent="0.3">
      <c r="A301" t="s">
        <v>212</v>
      </c>
      <c r="B301">
        <v>1382</v>
      </c>
      <c r="C301" t="s">
        <v>200</v>
      </c>
      <c r="D301">
        <v>7</v>
      </c>
      <c r="E301" s="1">
        <v>45664</v>
      </c>
      <c r="F301" t="s">
        <v>8</v>
      </c>
      <c r="G301" t="s">
        <v>179</v>
      </c>
      <c r="H301" t="s">
        <v>215</v>
      </c>
      <c r="I301">
        <v>7</v>
      </c>
      <c r="J301">
        <v>0</v>
      </c>
      <c r="K301">
        <v>0</v>
      </c>
      <c r="L301">
        <v>7</v>
      </c>
      <c r="M301">
        <f>L301-D301</f>
        <v>0</v>
      </c>
      <c r="N301" s="3">
        <f>IFERROR(D301/L301,0)</f>
        <v>1</v>
      </c>
      <c r="O301" t="str">
        <f>TEXT(UnusedDays[[#This Row],[discharge_date]],"mmmm")</f>
        <v>January</v>
      </c>
    </row>
    <row r="302" spans="1:15" x14ac:dyDescent="0.3">
      <c r="A302" t="s">
        <v>212</v>
      </c>
      <c r="B302">
        <v>64</v>
      </c>
      <c r="C302" t="s">
        <v>209</v>
      </c>
      <c r="D302">
        <v>10</v>
      </c>
      <c r="E302" s="1">
        <v>45671</v>
      </c>
      <c r="F302" t="s">
        <v>18</v>
      </c>
      <c r="G302" t="s">
        <v>183</v>
      </c>
      <c r="H302" t="s">
        <v>215</v>
      </c>
      <c r="I302">
        <v>0</v>
      </c>
      <c r="J302">
        <v>13</v>
      </c>
      <c r="K302">
        <v>0</v>
      </c>
      <c r="L302">
        <v>13</v>
      </c>
      <c r="M302">
        <f>L302-D302</f>
        <v>3</v>
      </c>
      <c r="N302" s="3">
        <f>IFERROR(D302/L302,0)</f>
        <v>0.76923076923076927</v>
      </c>
      <c r="O302" t="str">
        <f>TEXT(UnusedDays[[#This Row],[discharge_date]],"mmmm")</f>
        <v>January</v>
      </c>
    </row>
    <row r="303" spans="1:15" x14ac:dyDescent="0.3">
      <c r="A303" t="s">
        <v>212</v>
      </c>
      <c r="B303">
        <v>2844</v>
      </c>
      <c r="C303" t="s">
        <v>209</v>
      </c>
      <c r="D303">
        <v>5</v>
      </c>
      <c r="E303" s="1">
        <v>45660</v>
      </c>
      <c r="F303" t="s">
        <v>18</v>
      </c>
      <c r="G303" t="s">
        <v>184</v>
      </c>
      <c r="H303" t="s">
        <v>215</v>
      </c>
      <c r="I303">
        <v>0</v>
      </c>
      <c r="J303">
        <v>10</v>
      </c>
      <c r="K303">
        <v>0</v>
      </c>
      <c r="L303">
        <v>10</v>
      </c>
      <c r="M303">
        <f>L303-D303</f>
        <v>5</v>
      </c>
      <c r="N303" s="3">
        <f>IFERROR(D303/L303,0)</f>
        <v>0.5</v>
      </c>
      <c r="O303" t="str">
        <f>TEXT(UnusedDays[[#This Row],[discharge_date]],"mmmm")</f>
        <v>January</v>
      </c>
    </row>
    <row r="304" spans="1:15" x14ac:dyDescent="0.3">
      <c r="A304" t="s">
        <v>212</v>
      </c>
      <c r="B304">
        <v>2866</v>
      </c>
      <c r="C304" t="s">
        <v>191</v>
      </c>
      <c r="D304">
        <v>30</v>
      </c>
      <c r="E304" s="1">
        <v>45672</v>
      </c>
      <c r="F304" t="s">
        <v>18</v>
      </c>
      <c r="G304" t="s">
        <v>155</v>
      </c>
      <c r="H304" t="s">
        <v>215</v>
      </c>
      <c r="I304">
        <v>0</v>
      </c>
      <c r="J304">
        <v>29</v>
      </c>
      <c r="K304">
        <v>0</v>
      </c>
      <c r="L304">
        <v>29</v>
      </c>
      <c r="M304">
        <f>L304-D304</f>
        <v>-1</v>
      </c>
      <c r="N304" s="3">
        <f>IFERROR(D304/L304,0)</f>
        <v>1.0344827586206897</v>
      </c>
      <c r="O304" t="str">
        <f>TEXT(UnusedDays[[#This Row],[discharge_date]],"mmmm")</f>
        <v>January</v>
      </c>
    </row>
    <row r="305" spans="1:15" x14ac:dyDescent="0.3">
      <c r="A305" t="s">
        <v>212</v>
      </c>
      <c r="B305">
        <v>1338</v>
      </c>
      <c r="C305" t="s">
        <v>185</v>
      </c>
      <c r="D305">
        <v>24</v>
      </c>
      <c r="E305" s="1">
        <v>45743</v>
      </c>
      <c r="F305" t="s">
        <v>8</v>
      </c>
      <c r="G305" t="s">
        <v>94</v>
      </c>
      <c r="H305" t="s">
        <v>215</v>
      </c>
      <c r="I305">
        <v>4</v>
      </c>
      <c r="J305">
        <v>20</v>
      </c>
      <c r="K305">
        <v>0</v>
      </c>
      <c r="L305">
        <v>24</v>
      </c>
      <c r="M305">
        <f>L305-D305</f>
        <v>0</v>
      </c>
      <c r="N305" s="3">
        <f>IFERROR(D305/L305,0)</f>
        <v>1</v>
      </c>
      <c r="O305" t="str">
        <f>TEXT(UnusedDays[[#This Row],[discharge_date]],"mmmm")</f>
        <v>March</v>
      </c>
    </row>
    <row r="306" spans="1:15" x14ac:dyDescent="0.3">
      <c r="A306" t="s">
        <v>212</v>
      </c>
      <c r="B306">
        <v>2482</v>
      </c>
      <c r="C306" t="s">
        <v>194</v>
      </c>
      <c r="D306">
        <v>8</v>
      </c>
      <c r="E306" s="1">
        <v>45676</v>
      </c>
      <c r="F306" t="s">
        <v>11</v>
      </c>
      <c r="G306" t="s">
        <v>115</v>
      </c>
      <c r="H306" t="s">
        <v>215</v>
      </c>
      <c r="I306">
        <v>4</v>
      </c>
      <c r="J306">
        <v>7</v>
      </c>
      <c r="K306">
        <v>0</v>
      </c>
      <c r="L306">
        <v>11</v>
      </c>
      <c r="M306">
        <f>L306-D306</f>
        <v>3</v>
      </c>
      <c r="N306" s="3">
        <f>IFERROR(D306/L306,0)</f>
        <v>0.72727272727272729</v>
      </c>
      <c r="O306" t="str">
        <f>TEXT(UnusedDays[[#This Row],[discharge_date]],"mmmm")</f>
        <v>January</v>
      </c>
    </row>
    <row r="307" spans="1:15" x14ac:dyDescent="0.3">
      <c r="A307" t="s">
        <v>212</v>
      </c>
      <c r="B307">
        <v>499</v>
      </c>
      <c r="C307" t="s">
        <v>185</v>
      </c>
      <c r="D307">
        <v>25</v>
      </c>
      <c r="E307" s="1">
        <v>45740</v>
      </c>
      <c r="F307" t="s">
        <v>8</v>
      </c>
      <c r="G307" t="s">
        <v>93</v>
      </c>
      <c r="H307" t="s">
        <v>215</v>
      </c>
      <c r="I307">
        <v>0</v>
      </c>
      <c r="J307">
        <v>25</v>
      </c>
      <c r="K307">
        <v>0</v>
      </c>
      <c r="L307">
        <v>25</v>
      </c>
      <c r="M307">
        <f>L307-D307</f>
        <v>0</v>
      </c>
      <c r="N307" s="3">
        <f>IFERROR(D307/L307,0)</f>
        <v>1</v>
      </c>
      <c r="O307" t="str">
        <f>TEXT(UnusedDays[[#This Row],[discharge_date]],"mmmm")</f>
        <v>March</v>
      </c>
    </row>
    <row r="308" spans="1:15" x14ac:dyDescent="0.3">
      <c r="A308" t="s">
        <v>212</v>
      </c>
      <c r="B308">
        <v>1847</v>
      </c>
      <c r="C308" t="s">
        <v>185</v>
      </c>
      <c r="D308">
        <v>0</v>
      </c>
      <c r="E308" s="1">
        <v>45714</v>
      </c>
      <c r="F308" t="s">
        <v>11</v>
      </c>
      <c r="G308" t="s">
        <v>17</v>
      </c>
      <c r="H308" t="s">
        <v>215</v>
      </c>
      <c r="I308">
        <v>0</v>
      </c>
      <c r="J308">
        <v>0</v>
      </c>
      <c r="K308">
        <v>0</v>
      </c>
      <c r="L308">
        <v>0</v>
      </c>
      <c r="M308">
        <f>L308-D308</f>
        <v>0</v>
      </c>
      <c r="N308" s="3">
        <f>IFERROR(D308/L308,0)</f>
        <v>0</v>
      </c>
      <c r="O308" t="str">
        <f>TEXT(UnusedDays[[#This Row],[discharge_date]],"mmmm")</f>
        <v>February</v>
      </c>
    </row>
    <row r="309" spans="1:15" x14ac:dyDescent="0.3">
      <c r="A309" t="s">
        <v>212</v>
      </c>
      <c r="B309">
        <v>1253</v>
      </c>
      <c r="C309" t="s">
        <v>188</v>
      </c>
      <c r="D309">
        <v>33</v>
      </c>
      <c r="E309" s="1">
        <v>45720</v>
      </c>
      <c r="F309" t="s">
        <v>8</v>
      </c>
      <c r="G309" t="s">
        <v>99</v>
      </c>
      <c r="H309" t="s">
        <v>215</v>
      </c>
      <c r="I309">
        <v>0</v>
      </c>
      <c r="J309">
        <v>33</v>
      </c>
      <c r="K309">
        <v>0</v>
      </c>
      <c r="L309">
        <v>33</v>
      </c>
      <c r="M309">
        <f>L309-D309</f>
        <v>0</v>
      </c>
      <c r="N309" s="3">
        <f>IFERROR(D309/L309,0)</f>
        <v>1</v>
      </c>
      <c r="O309" t="str">
        <f>TEXT(UnusedDays[[#This Row],[discharge_date]],"mmmm")</f>
        <v>March</v>
      </c>
    </row>
    <row r="310" spans="1:15" x14ac:dyDescent="0.3">
      <c r="A310" t="s">
        <v>212</v>
      </c>
      <c r="B310">
        <v>2716</v>
      </c>
      <c r="C310" t="s">
        <v>191</v>
      </c>
      <c r="D310">
        <v>35</v>
      </c>
      <c r="E310" s="1">
        <v>45689</v>
      </c>
      <c r="F310" t="s">
        <v>8</v>
      </c>
      <c r="G310" t="s">
        <v>106</v>
      </c>
      <c r="H310" t="s">
        <v>215</v>
      </c>
      <c r="I310">
        <v>4</v>
      </c>
      <c r="J310">
        <v>31</v>
      </c>
      <c r="K310">
        <v>0</v>
      </c>
      <c r="L310">
        <v>35</v>
      </c>
      <c r="M310">
        <f>L310-D310</f>
        <v>0</v>
      </c>
      <c r="N310" s="3">
        <f>IFERROR(D310/L310,0)</f>
        <v>1</v>
      </c>
      <c r="O310" t="str">
        <f>TEXT(UnusedDays[[#This Row],[discharge_date]],"mmmm")</f>
        <v>February</v>
      </c>
    </row>
    <row r="311" spans="1:15" x14ac:dyDescent="0.3">
      <c r="A311" t="s">
        <v>212</v>
      </c>
      <c r="B311">
        <v>569</v>
      </c>
      <c r="C311" t="s">
        <v>194</v>
      </c>
      <c r="D311">
        <v>35</v>
      </c>
      <c r="E311" s="1">
        <v>45729</v>
      </c>
      <c r="F311" t="s">
        <v>8</v>
      </c>
      <c r="G311" t="s">
        <v>114</v>
      </c>
      <c r="H311" t="s">
        <v>215</v>
      </c>
      <c r="I311">
        <v>5</v>
      </c>
      <c r="J311">
        <v>14</v>
      </c>
      <c r="K311">
        <v>16</v>
      </c>
      <c r="L311">
        <v>35</v>
      </c>
      <c r="M311">
        <f>L311-D311</f>
        <v>0</v>
      </c>
      <c r="N311" s="3">
        <f>IFERROR(D311/L311,0)</f>
        <v>1</v>
      </c>
      <c r="O311" t="str">
        <f>TEXT(UnusedDays[[#This Row],[discharge_date]],"mmmm")</f>
        <v>March</v>
      </c>
    </row>
    <row r="312" spans="1:15" x14ac:dyDescent="0.3">
      <c r="A312" t="s">
        <v>212</v>
      </c>
      <c r="B312">
        <v>100</v>
      </c>
      <c r="C312" t="s">
        <v>194</v>
      </c>
      <c r="D312">
        <v>11</v>
      </c>
      <c r="E312" s="1">
        <v>45737</v>
      </c>
      <c r="F312" t="s">
        <v>14</v>
      </c>
      <c r="G312" t="s">
        <v>120</v>
      </c>
      <c r="H312" t="s">
        <v>215</v>
      </c>
      <c r="I312">
        <v>4</v>
      </c>
      <c r="J312">
        <v>7</v>
      </c>
      <c r="K312">
        <v>0</v>
      </c>
      <c r="L312">
        <v>11</v>
      </c>
      <c r="M312">
        <f>L312-D312</f>
        <v>0</v>
      </c>
      <c r="N312" s="3">
        <f>IFERROR(D312/L312,0)</f>
        <v>1</v>
      </c>
      <c r="O312" t="str">
        <f>TEXT(UnusedDays[[#This Row],[discharge_date]],"mmmm")</f>
        <v>March</v>
      </c>
    </row>
    <row r="313" spans="1:15" x14ac:dyDescent="0.3">
      <c r="A313" t="s">
        <v>212</v>
      </c>
      <c r="B313">
        <v>473</v>
      </c>
      <c r="C313" t="s">
        <v>188</v>
      </c>
      <c r="D313">
        <v>27</v>
      </c>
      <c r="E313" s="1">
        <v>45717</v>
      </c>
      <c r="F313" t="s">
        <v>8</v>
      </c>
      <c r="G313" t="s">
        <v>101</v>
      </c>
      <c r="H313" t="s">
        <v>215</v>
      </c>
      <c r="I313">
        <v>4</v>
      </c>
      <c r="J313">
        <v>23</v>
      </c>
      <c r="K313">
        <v>0</v>
      </c>
      <c r="L313">
        <v>27</v>
      </c>
      <c r="M313">
        <f>L313-D313</f>
        <v>0</v>
      </c>
      <c r="N313" s="3">
        <f>IFERROR(D313/L313,0)</f>
        <v>1</v>
      </c>
      <c r="O313" t="str">
        <f>TEXT(UnusedDays[[#This Row],[discharge_date]],"mmmm")</f>
        <v>March</v>
      </c>
    </row>
    <row r="314" spans="1:15" x14ac:dyDescent="0.3">
      <c r="A314" t="s">
        <v>212</v>
      </c>
      <c r="B314">
        <v>57</v>
      </c>
      <c r="C314" t="s">
        <v>188</v>
      </c>
      <c r="D314">
        <v>32</v>
      </c>
      <c r="E314" s="1">
        <v>45679</v>
      </c>
      <c r="F314" t="s">
        <v>8</v>
      </c>
      <c r="G314" t="s">
        <v>97</v>
      </c>
      <c r="H314" t="s">
        <v>215</v>
      </c>
      <c r="I314">
        <v>3</v>
      </c>
      <c r="J314">
        <v>30</v>
      </c>
      <c r="K314">
        <v>0</v>
      </c>
      <c r="L314">
        <v>33</v>
      </c>
      <c r="M314">
        <f>L314-D314</f>
        <v>1</v>
      </c>
      <c r="N314" s="3">
        <f>IFERROR(D314/L314,0)</f>
        <v>0.96969696969696972</v>
      </c>
      <c r="O314" t="str">
        <f>TEXT(UnusedDays[[#This Row],[discharge_date]],"mmmm")</f>
        <v>January</v>
      </c>
    </row>
    <row r="315" spans="1:15" x14ac:dyDescent="0.3">
      <c r="A315" t="s">
        <v>212</v>
      </c>
      <c r="B315">
        <v>2707</v>
      </c>
      <c r="C315" t="s">
        <v>185</v>
      </c>
      <c r="D315">
        <v>4</v>
      </c>
      <c r="E315" s="1">
        <v>45670</v>
      </c>
      <c r="F315" t="s">
        <v>11</v>
      </c>
      <c r="G315" t="s">
        <v>139</v>
      </c>
      <c r="H315" t="s">
        <v>215</v>
      </c>
      <c r="I315">
        <v>4</v>
      </c>
      <c r="J315">
        <v>14</v>
      </c>
      <c r="K315">
        <v>0</v>
      </c>
      <c r="L315">
        <v>18</v>
      </c>
      <c r="M315">
        <f>L315-D315</f>
        <v>14</v>
      </c>
      <c r="N315" s="3">
        <f>IFERROR(D315/L315,0)</f>
        <v>0.22222222222222221</v>
      </c>
      <c r="O315" t="str">
        <f>TEXT(UnusedDays[[#This Row],[discharge_date]],"mmmm")</f>
        <v>January</v>
      </c>
    </row>
    <row r="316" spans="1:15" x14ac:dyDescent="0.3">
      <c r="A316" t="s">
        <v>212</v>
      </c>
      <c r="B316">
        <v>151</v>
      </c>
      <c r="C316" t="s">
        <v>191</v>
      </c>
      <c r="D316">
        <v>30</v>
      </c>
      <c r="E316" s="1">
        <v>45693</v>
      </c>
      <c r="F316" t="s">
        <v>8</v>
      </c>
      <c r="G316" t="s">
        <v>154</v>
      </c>
      <c r="H316" t="s">
        <v>215</v>
      </c>
      <c r="I316">
        <v>4</v>
      </c>
      <c r="J316">
        <v>26</v>
      </c>
      <c r="K316">
        <v>0</v>
      </c>
      <c r="L316">
        <v>30</v>
      </c>
      <c r="M316">
        <f>L316-D316</f>
        <v>0</v>
      </c>
      <c r="N316" s="3">
        <f>IFERROR(D316/L316,0)</f>
        <v>1</v>
      </c>
      <c r="O316" t="str">
        <f>TEXT(UnusedDays[[#This Row],[discharge_date]],"mmmm")</f>
        <v>February</v>
      </c>
    </row>
    <row r="317" spans="1:15" x14ac:dyDescent="0.3">
      <c r="A317" t="s">
        <v>212</v>
      </c>
      <c r="B317">
        <v>1499</v>
      </c>
      <c r="C317" t="s">
        <v>191</v>
      </c>
      <c r="D317">
        <v>30</v>
      </c>
      <c r="E317" s="1">
        <v>45674</v>
      </c>
      <c r="F317" t="s">
        <v>8</v>
      </c>
      <c r="G317" t="s">
        <v>158</v>
      </c>
      <c r="H317" t="s">
        <v>215</v>
      </c>
      <c r="I317">
        <v>0</v>
      </c>
      <c r="J317">
        <v>23</v>
      </c>
      <c r="K317">
        <v>7</v>
      </c>
      <c r="L317">
        <v>30</v>
      </c>
      <c r="M317">
        <f>L317-D317</f>
        <v>0</v>
      </c>
      <c r="N317" s="3">
        <f>IFERROR(D317/L317,0)</f>
        <v>1</v>
      </c>
      <c r="O317" t="str">
        <f>TEXT(UnusedDays[[#This Row],[discharge_date]],"mmmm")</f>
        <v>January</v>
      </c>
    </row>
    <row r="318" spans="1:15" x14ac:dyDescent="0.3">
      <c r="A318" t="s">
        <v>212</v>
      </c>
      <c r="B318">
        <v>1180</v>
      </c>
      <c r="C318" t="s">
        <v>200</v>
      </c>
      <c r="D318">
        <v>36</v>
      </c>
      <c r="E318" s="1">
        <v>45666</v>
      </c>
      <c r="F318" t="s">
        <v>8</v>
      </c>
      <c r="G318" t="s">
        <v>179</v>
      </c>
      <c r="H318" t="s">
        <v>215</v>
      </c>
      <c r="I318">
        <v>6</v>
      </c>
      <c r="J318">
        <v>7</v>
      </c>
      <c r="K318">
        <v>0</v>
      </c>
      <c r="L318">
        <v>30</v>
      </c>
      <c r="M318">
        <f>L318-D318</f>
        <v>-6</v>
      </c>
      <c r="N318" s="3">
        <f>IFERROR(D318/L318,0)</f>
        <v>1.2</v>
      </c>
      <c r="O318" t="str">
        <f>TEXT(UnusedDays[[#This Row],[discharge_date]],"mmmm")</f>
        <v>January</v>
      </c>
    </row>
    <row r="319" spans="1:15" x14ac:dyDescent="0.3">
      <c r="A319" t="s">
        <v>212</v>
      </c>
      <c r="B319">
        <v>187</v>
      </c>
      <c r="C319" t="s">
        <v>188</v>
      </c>
      <c r="D319">
        <v>4</v>
      </c>
      <c r="E319" s="1">
        <v>45703</v>
      </c>
      <c r="F319" t="s">
        <v>11</v>
      </c>
      <c r="G319" t="s">
        <v>146</v>
      </c>
      <c r="H319" t="s">
        <v>215</v>
      </c>
      <c r="I319">
        <v>4</v>
      </c>
      <c r="J319">
        <v>0</v>
      </c>
      <c r="K319">
        <v>0</v>
      </c>
      <c r="L319">
        <v>4</v>
      </c>
      <c r="M319">
        <f>L319-D319</f>
        <v>0</v>
      </c>
      <c r="N319" s="3">
        <f>IFERROR(D319/L319,0)</f>
        <v>1</v>
      </c>
      <c r="O319" t="str">
        <f>TEXT(UnusedDays[[#This Row],[discharge_date]],"mmmm")</f>
        <v>February</v>
      </c>
    </row>
    <row r="320" spans="1:15" x14ac:dyDescent="0.3">
      <c r="A320" t="s">
        <v>212</v>
      </c>
      <c r="B320">
        <v>229</v>
      </c>
      <c r="C320" t="s">
        <v>188</v>
      </c>
      <c r="D320">
        <v>30</v>
      </c>
      <c r="E320" s="1">
        <v>45667</v>
      </c>
      <c r="F320" t="s">
        <v>8</v>
      </c>
      <c r="G320" t="s">
        <v>146</v>
      </c>
      <c r="H320" t="s">
        <v>215</v>
      </c>
      <c r="I320">
        <v>0</v>
      </c>
      <c r="J320">
        <v>30</v>
      </c>
      <c r="K320">
        <v>0</v>
      </c>
      <c r="L320">
        <v>30</v>
      </c>
      <c r="M320">
        <f>L320-D320</f>
        <v>0</v>
      </c>
      <c r="N320" s="3">
        <f>IFERROR(D320/L320,0)</f>
        <v>1</v>
      </c>
      <c r="O320" t="str">
        <f>TEXT(UnusedDays[[#This Row],[discharge_date]],"mmmm")</f>
        <v>January</v>
      </c>
    </row>
    <row r="321" spans="1:15" x14ac:dyDescent="0.3">
      <c r="A321" t="s">
        <v>212</v>
      </c>
      <c r="B321">
        <v>1020</v>
      </c>
      <c r="C321" t="s">
        <v>194</v>
      </c>
      <c r="D321">
        <v>14</v>
      </c>
      <c r="E321" s="1">
        <v>45722</v>
      </c>
      <c r="F321" t="s">
        <v>11</v>
      </c>
      <c r="G321" t="s">
        <v>115</v>
      </c>
      <c r="H321" t="s">
        <v>215</v>
      </c>
      <c r="I321">
        <v>7</v>
      </c>
      <c r="J321">
        <v>13</v>
      </c>
      <c r="K321">
        <v>0</v>
      </c>
      <c r="L321">
        <v>20</v>
      </c>
      <c r="M321" s="2">
        <f>L321-D321</f>
        <v>6</v>
      </c>
      <c r="N321" s="3">
        <f>IFERROR(D321/L321,0)</f>
        <v>0.7</v>
      </c>
      <c r="O321" t="str">
        <f>TEXT(UnusedDays[[#This Row],[discharge_date]],"mmmm")</f>
        <v>March</v>
      </c>
    </row>
    <row r="322" spans="1:15" x14ac:dyDescent="0.3">
      <c r="A322" t="s">
        <v>212</v>
      </c>
      <c r="B322">
        <v>55</v>
      </c>
      <c r="C322" t="s">
        <v>200</v>
      </c>
      <c r="D322">
        <v>31</v>
      </c>
      <c r="E322" s="1">
        <v>45725</v>
      </c>
      <c r="F322" t="s">
        <v>8</v>
      </c>
      <c r="G322" t="s">
        <v>132</v>
      </c>
      <c r="H322" t="s">
        <v>215</v>
      </c>
      <c r="I322">
        <v>7</v>
      </c>
      <c r="J322">
        <v>29</v>
      </c>
      <c r="K322">
        <v>0</v>
      </c>
      <c r="L322">
        <v>36</v>
      </c>
      <c r="M322" s="2">
        <f>L322-D322</f>
        <v>5</v>
      </c>
      <c r="N322" s="3">
        <f>IFERROR(D322/L322,0)</f>
        <v>0.86111111111111116</v>
      </c>
      <c r="O322" t="str">
        <f>TEXT(UnusedDays[[#This Row],[discharge_date]],"mmmm")</f>
        <v>March</v>
      </c>
    </row>
    <row r="323" spans="1:15" x14ac:dyDescent="0.3">
      <c r="A323" t="s">
        <v>212</v>
      </c>
      <c r="B323">
        <v>704</v>
      </c>
      <c r="C323" t="s">
        <v>200</v>
      </c>
      <c r="D323">
        <v>31</v>
      </c>
      <c r="E323" s="1">
        <v>45725</v>
      </c>
      <c r="F323" t="s">
        <v>8</v>
      </c>
      <c r="G323" t="s">
        <v>132</v>
      </c>
      <c r="H323" t="s">
        <v>215</v>
      </c>
      <c r="I323">
        <v>7</v>
      </c>
      <c r="J323">
        <v>29</v>
      </c>
      <c r="K323">
        <v>0</v>
      </c>
      <c r="L323">
        <v>36</v>
      </c>
      <c r="M323" s="2">
        <v>5</v>
      </c>
      <c r="N323" s="3">
        <f>IFERROR(D323/L323,0)</f>
        <v>0.86111111111111116</v>
      </c>
      <c r="O323" t="str">
        <f>TEXT(UnusedDays[[#This Row],[discharge_date]],"mmmm")</f>
        <v>March</v>
      </c>
    </row>
    <row r="324" spans="1:15" x14ac:dyDescent="0.3">
      <c r="A324" t="s">
        <v>212</v>
      </c>
      <c r="B324">
        <v>930</v>
      </c>
      <c r="C324" t="s">
        <v>194</v>
      </c>
      <c r="D324">
        <v>13</v>
      </c>
      <c r="E324" s="1">
        <v>45712</v>
      </c>
      <c r="F324" t="s">
        <v>14</v>
      </c>
      <c r="G324" t="s">
        <v>163</v>
      </c>
      <c r="H324" t="s">
        <v>215</v>
      </c>
      <c r="I324">
        <v>0</v>
      </c>
      <c r="J324">
        <v>0</v>
      </c>
      <c r="K324">
        <v>14</v>
      </c>
      <c r="L324">
        <v>14</v>
      </c>
      <c r="M324">
        <f>L324-D324</f>
        <v>1</v>
      </c>
      <c r="N324" s="3">
        <f>IFERROR(D324/L324,0)</f>
        <v>0.9285714285714286</v>
      </c>
      <c r="O324" t="str">
        <f>TEXT(UnusedDays[[#This Row],[discharge_date]],"mmmm")</f>
        <v>February</v>
      </c>
    </row>
    <row r="325" spans="1:15" x14ac:dyDescent="0.3">
      <c r="A325" t="s">
        <v>212</v>
      </c>
      <c r="B325">
        <v>2490</v>
      </c>
      <c r="C325" t="s">
        <v>194</v>
      </c>
      <c r="D325">
        <v>23</v>
      </c>
      <c r="E325" s="1">
        <v>45718</v>
      </c>
      <c r="F325" t="s">
        <v>8</v>
      </c>
      <c r="G325" t="s">
        <v>119</v>
      </c>
      <c r="H325" t="s">
        <v>215</v>
      </c>
      <c r="I325">
        <v>3</v>
      </c>
      <c r="J325">
        <v>21</v>
      </c>
      <c r="K325">
        <v>0</v>
      </c>
      <c r="L325">
        <v>24</v>
      </c>
      <c r="M325">
        <f>L325-D325</f>
        <v>1</v>
      </c>
      <c r="N325" s="3">
        <f>IFERROR(D325/L325,0)</f>
        <v>0.95833333333333337</v>
      </c>
      <c r="O325" t="str">
        <f>TEXT(UnusedDays[[#This Row],[discharge_date]],"mmmm")</f>
        <v>March</v>
      </c>
    </row>
    <row r="326" spans="1:15" x14ac:dyDescent="0.3">
      <c r="A326" t="s">
        <v>212</v>
      </c>
      <c r="B326">
        <v>1742</v>
      </c>
      <c r="C326" t="s">
        <v>194</v>
      </c>
      <c r="D326">
        <v>14</v>
      </c>
      <c r="E326" s="1">
        <v>45726</v>
      </c>
      <c r="F326" t="s">
        <v>14</v>
      </c>
      <c r="G326" t="s">
        <v>116</v>
      </c>
      <c r="H326" t="s">
        <v>215</v>
      </c>
      <c r="I326">
        <v>4</v>
      </c>
      <c r="J326">
        <v>14</v>
      </c>
      <c r="K326">
        <v>0</v>
      </c>
      <c r="L326">
        <v>18</v>
      </c>
      <c r="M326" s="2">
        <f>L326-D326</f>
        <v>4</v>
      </c>
      <c r="N326" s="3">
        <f>IFERROR(D326/L326,0)</f>
        <v>0.77777777777777779</v>
      </c>
      <c r="O326" t="str">
        <f>TEXT(UnusedDays[[#This Row],[discharge_date]],"mmmm")</f>
        <v>March</v>
      </c>
    </row>
    <row r="327" spans="1:15" x14ac:dyDescent="0.3">
      <c r="A327" t="s">
        <v>212</v>
      </c>
      <c r="B327">
        <v>1815</v>
      </c>
      <c r="C327" t="s">
        <v>194</v>
      </c>
      <c r="D327">
        <v>20</v>
      </c>
      <c r="E327" s="1">
        <v>45675</v>
      </c>
      <c r="F327" t="s">
        <v>8</v>
      </c>
      <c r="G327" t="s">
        <v>115</v>
      </c>
      <c r="H327" t="s">
        <v>215</v>
      </c>
      <c r="I327">
        <v>5</v>
      </c>
      <c r="J327">
        <v>15</v>
      </c>
      <c r="K327">
        <v>0</v>
      </c>
      <c r="L327">
        <v>20</v>
      </c>
      <c r="M327">
        <f>L327-D327</f>
        <v>0</v>
      </c>
      <c r="N327" s="3">
        <f>IFERROR(D327/L327,0)</f>
        <v>1</v>
      </c>
      <c r="O327" t="str">
        <f>TEXT(UnusedDays[[#This Row],[discharge_date]],"mmmm")</f>
        <v>January</v>
      </c>
    </row>
    <row r="328" spans="1:15" x14ac:dyDescent="0.3">
      <c r="A328" t="s">
        <v>212</v>
      </c>
      <c r="B328">
        <v>1142</v>
      </c>
      <c r="C328" t="s">
        <v>197</v>
      </c>
      <c r="D328">
        <v>30</v>
      </c>
      <c r="E328" s="1">
        <v>45702</v>
      </c>
      <c r="F328" t="s">
        <v>8</v>
      </c>
      <c r="G328" t="s">
        <v>123</v>
      </c>
      <c r="H328" t="s">
        <v>215</v>
      </c>
      <c r="I328">
        <v>0</v>
      </c>
      <c r="J328">
        <v>0</v>
      </c>
      <c r="K328">
        <v>23</v>
      </c>
      <c r="L328">
        <v>23</v>
      </c>
      <c r="M328">
        <f>L328-D328</f>
        <v>-7</v>
      </c>
      <c r="N328" s="3">
        <f>IFERROR(D328/L328,0)</f>
        <v>1.3043478260869565</v>
      </c>
      <c r="O328" t="str">
        <f>TEXT(UnusedDays[[#This Row],[discharge_date]],"mmmm")</f>
        <v>February</v>
      </c>
    </row>
    <row r="329" spans="1:15" x14ac:dyDescent="0.3">
      <c r="A329" t="s">
        <v>212</v>
      </c>
      <c r="B329">
        <v>247</v>
      </c>
      <c r="C329" t="s">
        <v>197</v>
      </c>
      <c r="D329">
        <v>14</v>
      </c>
      <c r="E329" s="1">
        <v>45666</v>
      </c>
      <c r="F329" t="s">
        <v>8</v>
      </c>
      <c r="G329" t="s">
        <v>171</v>
      </c>
      <c r="H329" t="s">
        <v>215</v>
      </c>
      <c r="I329">
        <v>0</v>
      </c>
      <c r="J329">
        <v>0</v>
      </c>
      <c r="K329">
        <v>30</v>
      </c>
      <c r="L329">
        <v>14</v>
      </c>
      <c r="M329">
        <f>L329-D329</f>
        <v>0</v>
      </c>
      <c r="N329" s="3">
        <f>IFERROR(D329/L329,0)</f>
        <v>1</v>
      </c>
      <c r="O329" t="str">
        <f>TEXT(UnusedDays[[#This Row],[discharge_date]],"mmmm")</f>
        <v>January</v>
      </c>
    </row>
    <row r="330" spans="1:15" x14ac:dyDescent="0.3">
      <c r="A330" t="s">
        <v>212</v>
      </c>
      <c r="B330">
        <v>1683</v>
      </c>
      <c r="C330" t="s">
        <v>197</v>
      </c>
      <c r="D330">
        <v>14</v>
      </c>
      <c r="E330" s="1">
        <v>45666</v>
      </c>
      <c r="F330" t="s">
        <v>8</v>
      </c>
      <c r="G330" t="s">
        <v>171</v>
      </c>
      <c r="H330" t="s">
        <v>215</v>
      </c>
      <c r="I330">
        <v>0</v>
      </c>
      <c r="J330">
        <v>0</v>
      </c>
      <c r="K330">
        <v>7</v>
      </c>
      <c r="L330">
        <v>7</v>
      </c>
      <c r="M330">
        <f>L330-D330</f>
        <v>-7</v>
      </c>
      <c r="N330" s="3">
        <f>IFERROR(D330/L330,0)</f>
        <v>2</v>
      </c>
      <c r="O330" t="str">
        <f>TEXT(UnusedDays[[#This Row],[discharge_date]],"mmmm")</f>
        <v>January</v>
      </c>
    </row>
    <row r="331" spans="1:15" x14ac:dyDescent="0.3">
      <c r="A331" t="s">
        <v>212</v>
      </c>
      <c r="B331">
        <v>955</v>
      </c>
      <c r="C331" t="s">
        <v>197</v>
      </c>
      <c r="D331">
        <v>29</v>
      </c>
      <c r="E331" s="1">
        <v>45709</v>
      </c>
      <c r="F331" t="s">
        <v>8</v>
      </c>
      <c r="G331" t="s">
        <v>173</v>
      </c>
      <c r="H331" t="s">
        <v>215</v>
      </c>
      <c r="I331">
        <v>0</v>
      </c>
      <c r="J331">
        <v>14</v>
      </c>
      <c r="K331">
        <v>14</v>
      </c>
      <c r="L331">
        <v>28</v>
      </c>
      <c r="M331">
        <f>L331-D331</f>
        <v>-1</v>
      </c>
      <c r="N331" s="3">
        <f>IFERROR(D331/L331,0)</f>
        <v>1.0357142857142858</v>
      </c>
      <c r="O331" t="str">
        <f>TEXT(UnusedDays[[#This Row],[discharge_date]],"mmmm")</f>
        <v>February</v>
      </c>
    </row>
    <row r="332" spans="1:15" x14ac:dyDescent="0.3">
      <c r="A332" t="s">
        <v>212</v>
      </c>
      <c r="B332">
        <v>1107</v>
      </c>
      <c r="C332" t="s">
        <v>197</v>
      </c>
      <c r="D332">
        <v>29</v>
      </c>
      <c r="E332" s="1">
        <v>45674</v>
      </c>
      <c r="F332" t="s">
        <v>8</v>
      </c>
      <c r="G332" t="s">
        <v>173</v>
      </c>
      <c r="H332" t="s">
        <v>215</v>
      </c>
      <c r="I332">
        <v>0</v>
      </c>
      <c r="J332">
        <v>21</v>
      </c>
      <c r="K332">
        <v>8</v>
      </c>
      <c r="L332">
        <v>29</v>
      </c>
      <c r="M332">
        <f>L332-D332</f>
        <v>0</v>
      </c>
      <c r="N332" s="3">
        <f>IFERROR(D332/L332,0)</f>
        <v>1</v>
      </c>
      <c r="O332" t="str">
        <f>TEXT(UnusedDays[[#This Row],[discharge_date]],"mmmm")</f>
        <v>January</v>
      </c>
    </row>
    <row r="333" spans="1:15" x14ac:dyDescent="0.3">
      <c r="A333" t="s">
        <v>212</v>
      </c>
      <c r="B333">
        <v>2047</v>
      </c>
      <c r="C333" t="s">
        <v>197</v>
      </c>
      <c r="D333">
        <v>3</v>
      </c>
      <c r="E333" s="1">
        <v>45726</v>
      </c>
      <c r="F333" t="s">
        <v>20</v>
      </c>
      <c r="G333" t="s">
        <v>121</v>
      </c>
      <c r="H333" t="s">
        <v>215</v>
      </c>
      <c r="I333">
        <v>0</v>
      </c>
      <c r="J333">
        <v>0</v>
      </c>
      <c r="K333">
        <v>0</v>
      </c>
      <c r="L333">
        <v>0</v>
      </c>
      <c r="M333">
        <f>L333-D333</f>
        <v>-3</v>
      </c>
      <c r="N333" s="3">
        <f>IFERROR(D333/L333,0)</f>
        <v>0</v>
      </c>
      <c r="O333" t="str">
        <f>TEXT(UnusedDays[[#This Row],[discharge_date]],"mmmm")</f>
        <v>March</v>
      </c>
    </row>
    <row r="334" spans="1:15" x14ac:dyDescent="0.3">
      <c r="A334" t="s">
        <v>212</v>
      </c>
      <c r="B334">
        <v>1866</v>
      </c>
      <c r="C334" t="s">
        <v>197</v>
      </c>
      <c r="D334">
        <v>14</v>
      </c>
      <c r="E334" s="1">
        <v>45739</v>
      </c>
      <c r="F334" t="s">
        <v>14</v>
      </c>
      <c r="G334" t="s">
        <v>124</v>
      </c>
      <c r="H334" t="s">
        <v>215</v>
      </c>
      <c r="I334">
        <v>5</v>
      </c>
      <c r="J334">
        <v>10</v>
      </c>
      <c r="K334">
        <v>0</v>
      </c>
      <c r="L334">
        <v>15</v>
      </c>
      <c r="M334">
        <f>L334-D334</f>
        <v>1</v>
      </c>
      <c r="N334" s="3">
        <f>IFERROR(D334/L334,0)</f>
        <v>0.93333333333333335</v>
      </c>
      <c r="O334" t="str">
        <f>TEXT(UnusedDays[[#This Row],[discharge_date]],"mmmm")</f>
        <v>March</v>
      </c>
    </row>
    <row r="335" spans="1:15" x14ac:dyDescent="0.3">
      <c r="A335" t="s">
        <v>212</v>
      </c>
      <c r="B335">
        <v>59</v>
      </c>
      <c r="C335" t="s">
        <v>197</v>
      </c>
      <c r="D335">
        <v>30</v>
      </c>
      <c r="E335" s="1">
        <v>45719</v>
      </c>
      <c r="F335" t="s">
        <v>8</v>
      </c>
      <c r="G335" t="s">
        <v>128</v>
      </c>
      <c r="H335" t="s">
        <v>215</v>
      </c>
      <c r="I335">
        <v>0</v>
      </c>
      <c r="J335">
        <v>0</v>
      </c>
      <c r="K335">
        <v>20</v>
      </c>
      <c r="L335">
        <v>20</v>
      </c>
      <c r="M335">
        <f>L335-D335</f>
        <v>-10</v>
      </c>
      <c r="N335" s="3">
        <f>IFERROR(D335/L335,0)</f>
        <v>1.5</v>
      </c>
      <c r="O335" t="str">
        <f>TEXT(UnusedDays[[#This Row],[discharge_date]],"mmmm")</f>
        <v>March</v>
      </c>
    </row>
    <row r="336" spans="1:15" x14ac:dyDescent="0.3">
      <c r="A336" t="s">
        <v>212</v>
      </c>
      <c r="B336">
        <v>409</v>
      </c>
      <c r="C336" t="s">
        <v>200</v>
      </c>
      <c r="D336">
        <v>31</v>
      </c>
      <c r="E336" s="1">
        <v>45673</v>
      </c>
      <c r="F336" t="s">
        <v>8</v>
      </c>
      <c r="G336" t="s">
        <v>179</v>
      </c>
      <c r="H336" t="s">
        <v>215</v>
      </c>
      <c r="I336">
        <v>7</v>
      </c>
      <c r="J336">
        <v>14</v>
      </c>
      <c r="K336">
        <v>0</v>
      </c>
      <c r="L336">
        <v>21</v>
      </c>
      <c r="M336">
        <f>L336-D336</f>
        <v>-10</v>
      </c>
      <c r="N336" s="3">
        <f>IFERROR(D336/L336,0)</f>
        <v>1.4761904761904763</v>
      </c>
      <c r="O336" t="str">
        <f>TEXT(UnusedDays[[#This Row],[discharge_date]],"mmmm")</f>
        <v>January</v>
      </c>
    </row>
    <row r="337" spans="1:15" x14ac:dyDescent="0.3">
      <c r="A337" t="s">
        <v>212</v>
      </c>
      <c r="B337">
        <v>1248</v>
      </c>
      <c r="C337" t="s">
        <v>188</v>
      </c>
      <c r="D337">
        <v>11</v>
      </c>
      <c r="E337" s="1">
        <v>45660</v>
      </c>
      <c r="F337" t="s">
        <v>8</v>
      </c>
      <c r="G337" t="s">
        <v>146</v>
      </c>
      <c r="H337" t="s">
        <v>215</v>
      </c>
      <c r="I337">
        <v>0</v>
      </c>
      <c r="J337">
        <v>0</v>
      </c>
      <c r="K337">
        <v>0</v>
      </c>
      <c r="L337">
        <v>0</v>
      </c>
      <c r="M337">
        <f>L337-D337</f>
        <v>-11</v>
      </c>
      <c r="N337" s="3">
        <f>IFERROR(D337/L337,0)</f>
        <v>0</v>
      </c>
      <c r="O337" t="str">
        <f>TEXT(UnusedDays[[#This Row],[discharge_date]],"mmmm")</f>
        <v>January</v>
      </c>
    </row>
    <row r="338" spans="1:15" x14ac:dyDescent="0.3">
      <c r="A338" t="s">
        <v>212</v>
      </c>
      <c r="B338">
        <v>2805</v>
      </c>
      <c r="C338" t="s">
        <v>194</v>
      </c>
      <c r="D338">
        <v>32</v>
      </c>
      <c r="E338" s="1">
        <v>45737</v>
      </c>
      <c r="F338" t="s">
        <v>8</v>
      </c>
      <c r="G338" t="s">
        <v>116</v>
      </c>
      <c r="H338" t="s">
        <v>215</v>
      </c>
      <c r="I338">
        <v>8</v>
      </c>
      <c r="J338">
        <v>17</v>
      </c>
      <c r="K338">
        <v>7</v>
      </c>
      <c r="L338">
        <v>32</v>
      </c>
      <c r="M338">
        <f>L338-D338</f>
        <v>0</v>
      </c>
      <c r="N338" s="3">
        <f>IFERROR(D338/L338,0)</f>
        <v>1</v>
      </c>
      <c r="O338" t="str">
        <f>TEXT(UnusedDays[[#This Row],[discharge_date]],"mmmm")</f>
        <v>March</v>
      </c>
    </row>
    <row r="339" spans="1:15" x14ac:dyDescent="0.3">
      <c r="A339" t="s">
        <v>212</v>
      </c>
      <c r="B339">
        <v>847</v>
      </c>
      <c r="C339" t="s">
        <v>200</v>
      </c>
      <c r="D339">
        <v>30</v>
      </c>
      <c r="E339" s="1">
        <v>45734</v>
      </c>
      <c r="F339" t="s">
        <v>8</v>
      </c>
      <c r="G339" t="s">
        <v>129</v>
      </c>
      <c r="H339" t="s">
        <v>215</v>
      </c>
      <c r="I339">
        <v>7</v>
      </c>
      <c r="J339">
        <v>23</v>
      </c>
      <c r="K339">
        <v>0</v>
      </c>
      <c r="L339">
        <v>30</v>
      </c>
      <c r="M339">
        <f>L339-D339</f>
        <v>0</v>
      </c>
      <c r="N339" s="3">
        <f>IFERROR(D339/L339,0)</f>
        <v>1</v>
      </c>
      <c r="O339" t="str">
        <f>TEXT(UnusedDays[[#This Row],[discharge_date]],"mmmm")</f>
        <v>March</v>
      </c>
    </row>
    <row r="340" spans="1:15" x14ac:dyDescent="0.3">
      <c r="A340" t="s">
        <v>212</v>
      </c>
      <c r="B340">
        <v>2473</v>
      </c>
      <c r="C340" t="s">
        <v>200</v>
      </c>
      <c r="D340">
        <v>30</v>
      </c>
      <c r="E340" s="1">
        <v>45734</v>
      </c>
      <c r="F340" t="s">
        <v>8</v>
      </c>
      <c r="G340" t="s">
        <v>129</v>
      </c>
      <c r="H340" t="s">
        <v>215</v>
      </c>
      <c r="I340">
        <v>7</v>
      </c>
      <c r="J340">
        <v>23</v>
      </c>
      <c r="K340">
        <v>0</v>
      </c>
      <c r="L340">
        <v>30</v>
      </c>
      <c r="M340">
        <v>0</v>
      </c>
      <c r="N340" s="3">
        <f>IFERROR(D340/L340,0)</f>
        <v>1</v>
      </c>
      <c r="O340" t="str">
        <f>TEXT(UnusedDays[[#This Row],[discharge_date]],"mmmm")</f>
        <v>March</v>
      </c>
    </row>
    <row r="341" spans="1:15" x14ac:dyDescent="0.3">
      <c r="A341" t="s">
        <v>212</v>
      </c>
      <c r="B341">
        <v>1568</v>
      </c>
      <c r="C341" t="s">
        <v>185</v>
      </c>
      <c r="D341">
        <v>16</v>
      </c>
      <c r="E341" s="1">
        <v>45672</v>
      </c>
      <c r="F341" t="s">
        <v>8</v>
      </c>
      <c r="G341" t="s">
        <v>141</v>
      </c>
      <c r="H341" t="s">
        <v>215</v>
      </c>
      <c r="I341">
        <v>4</v>
      </c>
      <c r="J341">
        <v>13</v>
      </c>
      <c r="K341">
        <v>0</v>
      </c>
      <c r="L341">
        <v>17</v>
      </c>
      <c r="M341">
        <f>L341-D341</f>
        <v>1</v>
      </c>
      <c r="N341" s="3">
        <f>IFERROR(D341/L341,0)</f>
        <v>0.94117647058823528</v>
      </c>
      <c r="O341" t="str">
        <f>TEXT(UnusedDays[[#This Row],[discharge_date]],"mmmm")</f>
        <v>January</v>
      </c>
    </row>
    <row r="342" spans="1:15" x14ac:dyDescent="0.3">
      <c r="A342" t="s">
        <v>212</v>
      </c>
      <c r="B342">
        <v>471</v>
      </c>
      <c r="C342" t="s">
        <v>194</v>
      </c>
      <c r="D342">
        <v>40</v>
      </c>
      <c r="E342" s="1">
        <v>45708</v>
      </c>
      <c r="F342" t="s">
        <v>8</v>
      </c>
      <c r="G342" t="s">
        <v>168</v>
      </c>
      <c r="H342" t="s">
        <v>215</v>
      </c>
      <c r="I342">
        <v>5</v>
      </c>
      <c r="J342">
        <v>14</v>
      </c>
      <c r="K342">
        <v>21</v>
      </c>
      <c r="L342">
        <v>40</v>
      </c>
      <c r="M342">
        <f>L342-D342</f>
        <v>0</v>
      </c>
      <c r="N342" s="3">
        <f>IFERROR(D342/L342,0)</f>
        <v>1</v>
      </c>
      <c r="O342" t="str">
        <f>TEXT(UnusedDays[[#This Row],[discharge_date]],"mmmm")</f>
        <v>February</v>
      </c>
    </row>
    <row r="343" spans="1:15" x14ac:dyDescent="0.3">
      <c r="A343" t="s">
        <v>212</v>
      </c>
      <c r="B343">
        <v>2171</v>
      </c>
      <c r="C343" t="s">
        <v>200</v>
      </c>
      <c r="D343">
        <v>30</v>
      </c>
      <c r="E343" s="1">
        <v>45723</v>
      </c>
      <c r="F343" t="s">
        <v>8</v>
      </c>
      <c r="G343" t="s">
        <v>130</v>
      </c>
      <c r="H343" t="s">
        <v>215</v>
      </c>
      <c r="I343">
        <v>0</v>
      </c>
      <c r="J343">
        <v>30</v>
      </c>
      <c r="K343">
        <v>0</v>
      </c>
      <c r="L343">
        <v>30</v>
      </c>
      <c r="M343">
        <f>L343-D343</f>
        <v>0</v>
      </c>
      <c r="N343" s="3">
        <f>IFERROR(D343/L343,0)</f>
        <v>1</v>
      </c>
      <c r="O343" t="str">
        <f>TEXT(UnusedDays[[#This Row],[discharge_date]],"mmmm")</f>
        <v>March</v>
      </c>
    </row>
    <row r="344" spans="1:15" x14ac:dyDescent="0.3">
      <c r="A344" t="s">
        <v>212</v>
      </c>
      <c r="B344">
        <v>2396</v>
      </c>
      <c r="C344" t="s">
        <v>200</v>
      </c>
      <c r="D344">
        <v>30</v>
      </c>
      <c r="E344" s="1">
        <v>45723</v>
      </c>
      <c r="F344" t="s">
        <v>8</v>
      </c>
      <c r="G344" t="s">
        <v>130</v>
      </c>
      <c r="H344" t="s">
        <v>215</v>
      </c>
      <c r="I344">
        <v>0</v>
      </c>
      <c r="J344">
        <v>30</v>
      </c>
      <c r="K344">
        <v>0</v>
      </c>
      <c r="L344">
        <v>30</v>
      </c>
      <c r="M344">
        <v>0</v>
      </c>
      <c r="N344" s="3">
        <f>IFERROR(D344/L344,0)</f>
        <v>1</v>
      </c>
      <c r="O344" t="str">
        <f>TEXT(UnusedDays[[#This Row],[discharge_date]],"mmmm")</f>
        <v>March</v>
      </c>
    </row>
    <row r="345" spans="1:15" x14ac:dyDescent="0.3">
      <c r="A345" t="s">
        <v>212</v>
      </c>
      <c r="B345">
        <v>1467</v>
      </c>
      <c r="C345" t="s">
        <v>200</v>
      </c>
      <c r="D345">
        <v>10</v>
      </c>
      <c r="E345" s="1">
        <v>45719</v>
      </c>
      <c r="F345" t="s">
        <v>13</v>
      </c>
      <c r="G345" t="s">
        <v>131</v>
      </c>
      <c r="H345" t="s">
        <v>215</v>
      </c>
      <c r="I345">
        <v>0</v>
      </c>
      <c r="J345">
        <v>21</v>
      </c>
      <c r="K345">
        <v>0</v>
      </c>
      <c r="L345">
        <v>31</v>
      </c>
      <c r="M345" s="2">
        <f>L345-D345</f>
        <v>21</v>
      </c>
      <c r="N345" s="3">
        <f>IFERROR(D345/L345,0)</f>
        <v>0.32258064516129031</v>
      </c>
      <c r="O345" t="str">
        <f>TEXT(UnusedDays[[#This Row],[discharge_date]],"mmmm")</f>
        <v>March</v>
      </c>
    </row>
    <row r="346" spans="1:15" x14ac:dyDescent="0.3">
      <c r="A346" t="s">
        <v>212</v>
      </c>
      <c r="B346">
        <v>2398</v>
      </c>
      <c r="C346" t="s">
        <v>191</v>
      </c>
      <c r="D346">
        <v>25</v>
      </c>
      <c r="E346" s="1">
        <v>45678</v>
      </c>
      <c r="F346" t="s">
        <v>8</v>
      </c>
      <c r="G346" t="s">
        <v>161</v>
      </c>
      <c r="H346" t="s">
        <v>215</v>
      </c>
      <c r="I346">
        <v>0</v>
      </c>
      <c r="J346">
        <v>25</v>
      </c>
      <c r="K346">
        <v>0</v>
      </c>
      <c r="L346">
        <v>25</v>
      </c>
      <c r="M346">
        <f>L346-D346</f>
        <v>0</v>
      </c>
      <c r="N346" s="3">
        <f>IFERROR(D346/L346,0)</f>
        <v>1</v>
      </c>
      <c r="O346" t="str">
        <f>TEXT(UnusedDays[[#This Row],[discharge_date]],"mmmm")</f>
        <v>January</v>
      </c>
    </row>
    <row r="347" spans="1:15" x14ac:dyDescent="0.3">
      <c r="A347" t="s">
        <v>212</v>
      </c>
      <c r="B347">
        <v>1078</v>
      </c>
      <c r="C347" t="s">
        <v>185</v>
      </c>
      <c r="D347">
        <v>30</v>
      </c>
      <c r="E347" s="1">
        <v>45698</v>
      </c>
      <c r="F347" t="s">
        <v>8</v>
      </c>
      <c r="G347" t="s">
        <v>144</v>
      </c>
      <c r="H347" t="s">
        <v>215</v>
      </c>
      <c r="I347">
        <v>0</v>
      </c>
      <c r="J347">
        <v>30</v>
      </c>
      <c r="K347">
        <v>0</v>
      </c>
      <c r="L347">
        <v>30</v>
      </c>
      <c r="M347">
        <f>L347-D347</f>
        <v>0</v>
      </c>
      <c r="N347" s="3">
        <f>IFERROR(D347/L347,0)</f>
        <v>1</v>
      </c>
      <c r="O347" t="str">
        <f>TEXT(UnusedDays[[#This Row],[discharge_date]],"mmmm")</f>
        <v>February</v>
      </c>
    </row>
    <row r="348" spans="1:15" x14ac:dyDescent="0.3">
      <c r="A348" t="s">
        <v>212</v>
      </c>
      <c r="B348">
        <v>2350</v>
      </c>
      <c r="C348" t="s">
        <v>185</v>
      </c>
      <c r="D348">
        <v>30</v>
      </c>
      <c r="E348" s="1">
        <v>45700</v>
      </c>
      <c r="F348" t="s">
        <v>8</v>
      </c>
      <c r="G348" t="s">
        <v>144</v>
      </c>
      <c r="H348" t="s">
        <v>215</v>
      </c>
      <c r="I348">
        <v>3</v>
      </c>
      <c r="J348">
        <v>27</v>
      </c>
      <c r="K348">
        <v>0</v>
      </c>
      <c r="L348">
        <v>30</v>
      </c>
      <c r="M348">
        <f>L348-D348</f>
        <v>0</v>
      </c>
      <c r="N348" s="3">
        <f>IFERROR(D348/L348,0)</f>
        <v>1</v>
      </c>
      <c r="O348" t="str">
        <f>TEXT(UnusedDays[[#This Row],[discharge_date]],"mmmm")</f>
        <v>February</v>
      </c>
    </row>
    <row r="349" spans="1:15" x14ac:dyDescent="0.3">
      <c r="A349" t="s">
        <v>212</v>
      </c>
      <c r="B349">
        <v>66</v>
      </c>
      <c r="C349" t="s">
        <v>185</v>
      </c>
      <c r="D349">
        <v>32</v>
      </c>
      <c r="E349" s="1">
        <v>45698</v>
      </c>
      <c r="F349" t="s">
        <v>8</v>
      </c>
      <c r="G349" t="s">
        <v>144</v>
      </c>
      <c r="H349" t="s">
        <v>215</v>
      </c>
      <c r="I349">
        <v>4</v>
      </c>
      <c r="J349">
        <v>28</v>
      </c>
      <c r="K349">
        <v>0</v>
      </c>
      <c r="L349">
        <v>32</v>
      </c>
      <c r="M349">
        <f>L349-D349</f>
        <v>0</v>
      </c>
      <c r="N349" s="3">
        <f>IFERROR(D349/L349,0)</f>
        <v>1</v>
      </c>
      <c r="O349" t="str">
        <f>TEXT(UnusedDays[[#This Row],[discharge_date]],"mmmm")</f>
        <v>February</v>
      </c>
    </row>
    <row r="350" spans="1:15" x14ac:dyDescent="0.3">
      <c r="A350" t="s">
        <v>212</v>
      </c>
      <c r="B350">
        <v>1074</v>
      </c>
      <c r="C350" t="s">
        <v>185</v>
      </c>
      <c r="D350">
        <v>22</v>
      </c>
      <c r="E350" s="1">
        <v>45700</v>
      </c>
      <c r="F350" t="s">
        <v>8</v>
      </c>
      <c r="G350" t="s">
        <v>144</v>
      </c>
      <c r="H350" t="s">
        <v>215</v>
      </c>
      <c r="I350">
        <v>0</v>
      </c>
      <c r="J350">
        <v>22</v>
      </c>
      <c r="K350">
        <v>0</v>
      </c>
      <c r="L350">
        <v>22</v>
      </c>
      <c r="M350">
        <f>L350-D350</f>
        <v>0</v>
      </c>
      <c r="N350" s="3">
        <f>IFERROR(D350/L350,0)</f>
        <v>1</v>
      </c>
      <c r="O350" t="str">
        <f>TEXT(UnusedDays[[#This Row],[discharge_date]],"mmmm")</f>
        <v>February</v>
      </c>
    </row>
    <row r="351" spans="1:15" x14ac:dyDescent="0.3">
      <c r="A351" t="s">
        <v>212</v>
      </c>
      <c r="B351">
        <v>2132</v>
      </c>
      <c r="C351" t="s">
        <v>185</v>
      </c>
      <c r="D351">
        <v>25</v>
      </c>
      <c r="E351" s="1">
        <v>45666</v>
      </c>
      <c r="F351" t="s">
        <v>8</v>
      </c>
      <c r="G351" t="s">
        <v>144</v>
      </c>
      <c r="H351" t="s">
        <v>215</v>
      </c>
      <c r="I351">
        <v>3</v>
      </c>
      <c r="J351">
        <v>22</v>
      </c>
      <c r="K351">
        <v>0</v>
      </c>
      <c r="L351">
        <v>25</v>
      </c>
      <c r="M351">
        <f>L351-D351</f>
        <v>0</v>
      </c>
      <c r="N351" s="3">
        <f>IFERROR(D351/L351,0)</f>
        <v>1</v>
      </c>
      <c r="O351" t="str">
        <f>TEXT(UnusedDays[[#This Row],[discharge_date]],"mmmm")</f>
        <v>January</v>
      </c>
    </row>
    <row r="352" spans="1:15" x14ac:dyDescent="0.3">
      <c r="A352" t="s">
        <v>212</v>
      </c>
      <c r="B352">
        <v>1544</v>
      </c>
      <c r="C352" t="s">
        <v>185</v>
      </c>
      <c r="D352">
        <v>15</v>
      </c>
      <c r="E352" s="1">
        <v>45739</v>
      </c>
      <c r="F352" t="s">
        <v>14</v>
      </c>
      <c r="G352" t="s">
        <v>92</v>
      </c>
      <c r="H352" t="s">
        <v>215</v>
      </c>
      <c r="I352">
        <v>1</v>
      </c>
      <c r="J352">
        <v>15</v>
      </c>
      <c r="K352">
        <v>0</v>
      </c>
      <c r="L352">
        <v>16</v>
      </c>
      <c r="M352">
        <f>L352-D352</f>
        <v>1</v>
      </c>
      <c r="N352" s="3">
        <f>IFERROR(D352/L352,0)</f>
        <v>0.9375</v>
      </c>
      <c r="O352" t="str">
        <f>TEXT(UnusedDays[[#This Row],[discharge_date]],"mmmm")</f>
        <v>March</v>
      </c>
    </row>
    <row r="353" spans="1:15" x14ac:dyDescent="0.3">
      <c r="A353" t="s">
        <v>212</v>
      </c>
      <c r="B353">
        <v>1000</v>
      </c>
      <c r="C353" t="s">
        <v>185</v>
      </c>
      <c r="D353">
        <v>29</v>
      </c>
      <c r="E353" s="1">
        <v>45741</v>
      </c>
      <c r="F353" t="s">
        <v>8</v>
      </c>
      <c r="G353" t="s">
        <v>92</v>
      </c>
      <c r="H353" t="s">
        <v>215</v>
      </c>
      <c r="I353">
        <v>6</v>
      </c>
      <c r="J353">
        <v>23</v>
      </c>
      <c r="K353">
        <v>0</v>
      </c>
      <c r="L353">
        <v>29</v>
      </c>
      <c r="M353">
        <f>L353-D353</f>
        <v>0</v>
      </c>
      <c r="N353" s="3">
        <f>IFERROR(D353/L353,0)</f>
        <v>1</v>
      </c>
      <c r="O353" t="str">
        <f>TEXT(UnusedDays[[#This Row],[discharge_date]],"mmmm")</f>
        <v>March</v>
      </c>
    </row>
    <row r="354" spans="1:15" x14ac:dyDescent="0.3">
      <c r="A354" t="s">
        <v>212</v>
      </c>
      <c r="B354">
        <v>2634</v>
      </c>
      <c r="C354" t="s">
        <v>185</v>
      </c>
      <c r="D354">
        <v>2</v>
      </c>
      <c r="E354" s="1">
        <v>45723</v>
      </c>
      <c r="F354" t="s">
        <v>11</v>
      </c>
      <c r="G354" t="s">
        <v>94</v>
      </c>
      <c r="H354" t="s">
        <v>215</v>
      </c>
      <c r="I354">
        <v>1</v>
      </c>
      <c r="J354">
        <v>22</v>
      </c>
      <c r="K354">
        <v>0</v>
      </c>
      <c r="L354">
        <v>23</v>
      </c>
      <c r="M354" s="2">
        <f>L354-D354</f>
        <v>21</v>
      </c>
      <c r="N354" s="3">
        <f>IFERROR(D354/L354,0)</f>
        <v>8.6956521739130432E-2</v>
      </c>
      <c r="O354" t="str">
        <f>TEXT(UnusedDays[[#This Row],[discharge_date]],"mmmm")</f>
        <v>March</v>
      </c>
    </row>
    <row r="355" spans="1:15" x14ac:dyDescent="0.3">
      <c r="A355" t="s">
        <v>212</v>
      </c>
      <c r="B355">
        <v>2453</v>
      </c>
      <c r="C355" t="s">
        <v>185</v>
      </c>
      <c r="D355">
        <v>28</v>
      </c>
      <c r="E355" s="1">
        <v>45736</v>
      </c>
      <c r="F355" t="s">
        <v>8</v>
      </c>
      <c r="G355" t="s">
        <v>89</v>
      </c>
      <c r="H355" t="s">
        <v>215</v>
      </c>
      <c r="I355">
        <v>0</v>
      </c>
      <c r="J355">
        <v>28</v>
      </c>
      <c r="K355">
        <v>0</v>
      </c>
      <c r="L355">
        <v>28</v>
      </c>
      <c r="M355">
        <f>L355-D355</f>
        <v>0</v>
      </c>
      <c r="N355" s="3">
        <f>IFERROR(D355/L355,0)</f>
        <v>1</v>
      </c>
      <c r="O355" t="str">
        <f>TEXT(UnusedDays[[#This Row],[discharge_date]],"mmmm")</f>
        <v>March</v>
      </c>
    </row>
    <row r="356" spans="1:15" x14ac:dyDescent="0.3">
      <c r="A356" t="s">
        <v>212</v>
      </c>
      <c r="B356">
        <v>919</v>
      </c>
      <c r="C356" t="s">
        <v>185</v>
      </c>
      <c r="D356">
        <v>27</v>
      </c>
      <c r="E356" s="1">
        <v>45687</v>
      </c>
      <c r="F356" t="s">
        <v>8</v>
      </c>
      <c r="G356" t="s">
        <v>138</v>
      </c>
      <c r="H356" t="s">
        <v>215</v>
      </c>
      <c r="I356">
        <v>5</v>
      </c>
      <c r="J356">
        <v>22</v>
      </c>
      <c r="K356">
        <v>0</v>
      </c>
      <c r="L356">
        <v>27</v>
      </c>
      <c r="M356">
        <f>L356-D356</f>
        <v>0</v>
      </c>
      <c r="N356" s="3">
        <f>IFERROR(D356/L356,0)</f>
        <v>1</v>
      </c>
      <c r="O356" t="str">
        <f>TEXT(UnusedDays[[#This Row],[discharge_date]],"mmmm")</f>
        <v>January</v>
      </c>
    </row>
    <row r="357" spans="1:15" x14ac:dyDescent="0.3">
      <c r="A357" t="s">
        <v>212</v>
      </c>
      <c r="B357">
        <v>103</v>
      </c>
      <c r="C357" t="s">
        <v>185</v>
      </c>
      <c r="D357">
        <v>14</v>
      </c>
      <c r="E357" s="1">
        <v>45675</v>
      </c>
      <c r="F357" t="s">
        <v>11</v>
      </c>
      <c r="G357" t="s">
        <v>138</v>
      </c>
      <c r="H357" t="s">
        <v>215</v>
      </c>
      <c r="I357">
        <v>3</v>
      </c>
      <c r="J357">
        <v>15</v>
      </c>
      <c r="K357">
        <v>0</v>
      </c>
      <c r="L357">
        <v>18</v>
      </c>
      <c r="M357">
        <f>L357-D357</f>
        <v>4</v>
      </c>
      <c r="N357" s="3">
        <f>IFERROR(D357/L357,0)</f>
        <v>0.77777777777777779</v>
      </c>
      <c r="O357" t="str">
        <f>TEXT(UnusedDays[[#This Row],[discharge_date]],"mmmm")</f>
        <v>January</v>
      </c>
    </row>
    <row r="358" spans="1:15" x14ac:dyDescent="0.3">
      <c r="A358" t="s">
        <v>212</v>
      </c>
      <c r="B358">
        <v>1516</v>
      </c>
      <c r="C358" t="s">
        <v>185</v>
      </c>
      <c r="D358">
        <v>26</v>
      </c>
      <c r="E358" s="1">
        <v>45660</v>
      </c>
      <c r="F358" t="s">
        <v>8</v>
      </c>
      <c r="G358" t="s">
        <v>138</v>
      </c>
      <c r="H358" t="s">
        <v>215</v>
      </c>
      <c r="I358">
        <v>4</v>
      </c>
      <c r="J358">
        <v>22</v>
      </c>
      <c r="K358">
        <v>0</v>
      </c>
      <c r="L358">
        <v>26</v>
      </c>
      <c r="M358">
        <f>L358-D358</f>
        <v>0</v>
      </c>
      <c r="N358" s="3">
        <f>IFERROR(D358/L358,0)</f>
        <v>1</v>
      </c>
      <c r="O358" t="str">
        <f>TEXT(UnusedDays[[#This Row],[discharge_date]],"mmmm")</f>
        <v>January</v>
      </c>
    </row>
    <row r="359" spans="1:15" x14ac:dyDescent="0.3">
      <c r="A359" t="s">
        <v>212</v>
      </c>
      <c r="B359">
        <v>418</v>
      </c>
      <c r="C359" t="s">
        <v>185</v>
      </c>
      <c r="D359">
        <v>22</v>
      </c>
      <c r="E359" s="1">
        <v>45661</v>
      </c>
      <c r="F359" t="s">
        <v>8</v>
      </c>
      <c r="G359" t="s">
        <v>138</v>
      </c>
      <c r="H359" t="s">
        <v>215</v>
      </c>
      <c r="I359">
        <v>0</v>
      </c>
      <c r="J359">
        <v>22</v>
      </c>
      <c r="K359">
        <v>0</v>
      </c>
      <c r="L359">
        <v>22</v>
      </c>
      <c r="M359">
        <f>L359-D359</f>
        <v>0</v>
      </c>
      <c r="N359" s="3">
        <f>IFERROR(D359/L359,0)</f>
        <v>1</v>
      </c>
      <c r="O359" t="str">
        <f>TEXT(UnusedDays[[#This Row],[discharge_date]],"mmmm")</f>
        <v>January</v>
      </c>
    </row>
    <row r="360" spans="1:15" x14ac:dyDescent="0.3">
      <c r="A360" t="s">
        <v>212</v>
      </c>
      <c r="B360">
        <v>2765</v>
      </c>
      <c r="C360" t="s">
        <v>185</v>
      </c>
      <c r="D360">
        <v>1</v>
      </c>
      <c r="E360" s="1">
        <v>45745</v>
      </c>
      <c r="F360" t="s">
        <v>13</v>
      </c>
      <c r="G360" t="s">
        <v>95</v>
      </c>
      <c r="H360" t="s">
        <v>215</v>
      </c>
      <c r="I360">
        <v>21</v>
      </c>
      <c r="J360">
        <v>0</v>
      </c>
      <c r="K360">
        <v>0</v>
      </c>
      <c r="L360">
        <v>21</v>
      </c>
      <c r="M360" s="2">
        <f>L360-D360</f>
        <v>20</v>
      </c>
      <c r="N360" s="3">
        <f>IFERROR(D360/L360,0)</f>
        <v>4.7619047619047616E-2</v>
      </c>
      <c r="O360" t="str">
        <f>TEXT(UnusedDays[[#This Row],[discharge_date]],"mmmm")</f>
        <v>March</v>
      </c>
    </row>
    <row r="361" spans="1:15" x14ac:dyDescent="0.3">
      <c r="A361" t="s">
        <v>212</v>
      </c>
      <c r="B361">
        <v>1738</v>
      </c>
      <c r="C361" t="s">
        <v>185</v>
      </c>
      <c r="D361">
        <v>2</v>
      </c>
      <c r="E361" s="1">
        <v>45724</v>
      </c>
      <c r="F361" t="s">
        <v>11</v>
      </c>
      <c r="G361" t="s">
        <v>95</v>
      </c>
      <c r="H361" t="s">
        <v>215</v>
      </c>
      <c r="I361">
        <v>21</v>
      </c>
      <c r="J361">
        <v>0</v>
      </c>
      <c r="K361">
        <v>0</v>
      </c>
      <c r="L361">
        <v>21</v>
      </c>
      <c r="M361" s="2">
        <f>L361-D361</f>
        <v>19</v>
      </c>
      <c r="N361" s="3">
        <f>IFERROR(D361/L361,0)</f>
        <v>9.5238095238095233E-2</v>
      </c>
      <c r="O361" t="str">
        <f>TEXT(UnusedDays[[#This Row],[discharge_date]],"mmmm")</f>
        <v>March</v>
      </c>
    </row>
    <row r="362" spans="1:15" x14ac:dyDescent="0.3">
      <c r="A362" t="s">
        <v>212</v>
      </c>
      <c r="B362">
        <v>1209</v>
      </c>
      <c r="C362" t="s">
        <v>185</v>
      </c>
      <c r="D362">
        <v>9</v>
      </c>
      <c r="E362" s="1">
        <v>45719</v>
      </c>
      <c r="F362" t="s">
        <v>8</v>
      </c>
      <c r="G362" t="s">
        <v>95</v>
      </c>
      <c r="H362" t="s">
        <v>215</v>
      </c>
      <c r="I362">
        <v>21</v>
      </c>
      <c r="J362">
        <v>0</v>
      </c>
      <c r="K362">
        <v>0</v>
      </c>
      <c r="L362">
        <v>21</v>
      </c>
      <c r="M362" s="2">
        <f>L362-D362</f>
        <v>12</v>
      </c>
      <c r="N362" s="3">
        <f>IFERROR(D362/L362,0)</f>
        <v>0.42857142857142855</v>
      </c>
      <c r="O362" t="str">
        <f>TEXT(UnusedDays[[#This Row],[discharge_date]],"mmmm")</f>
        <v>March</v>
      </c>
    </row>
    <row r="363" spans="1:15" x14ac:dyDescent="0.3">
      <c r="A363" t="s">
        <v>212</v>
      </c>
      <c r="B363">
        <v>458</v>
      </c>
      <c r="C363" t="s">
        <v>185</v>
      </c>
      <c r="D363">
        <v>21</v>
      </c>
      <c r="E363" s="1">
        <v>45702</v>
      </c>
      <c r="F363" t="s">
        <v>8</v>
      </c>
      <c r="G363" t="s">
        <v>89</v>
      </c>
      <c r="H363" t="s">
        <v>215</v>
      </c>
      <c r="I363">
        <v>0</v>
      </c>
      <c r="J363">
        <v>22</v>
      </c>
      <c r="K363">
        <v>0</v>
      </c>
      <c r="L363">
        <v>22</v>
      </c>
      <c r="M363">
        <f>L363-D363</f>
        <v>1</v>
      </c>
      <c r="N363" s="3">
        <f>IFERROR(D363/L363,0)</f>
        <v>0.95454545454545459</v>
      </c>
      <c r="O363" t="str">
        <f>TEXT(UnusedDays[[#This Row],[discharge_date]],"mmmm")</f>
        <v>February</v>
      </c>
    </row>
    <row r="364" spans="1:15" x14ac:dyDescent="0.3">
      <c r="A364" t="s">
        <v>212</v>
      </c>
      <c r="B364">
        <v>2516</v>
      </c>
      <c r="C364" t="s">
        <v>185</v>
      </c>
      <c r="D364">
        <v>21</v>
      </c>
      <c r="E364" s="1">
        <v>45692</v>
      </c>
      <c r="F364" t="s">
        <v>11</v>
      </c>
      <c r="G364" t="s">
        <v>89</v>
      </c>
      <c r="H364" t="s">
        <v>215</v>
      </c>
      <c r="I364">
        <v>4</v>
      </c>
      <c r="J364">
        <v>22</v>
      </c>
      <c r="K364">
        <v>0</v>
      </c>
      <c r="L364">
        <v>26</v>
      </c>
      <c r="M364">
        <f>L364-D364</f>
        <v>5</v>
      </c>
      <c r="N364" s="3">
        <f>IFERROR(D364/L364,0)</f>
        <v>0.80769230769230771</v>
      </c>
      <c r="O364" t="str">
        <f>TEXT(UnusedDays[[#This Row],[discharge_date]],"mmmm")</f>
        <v>February</v>
      </c>
    </row>
    <row r="365" spans="1:15" x14ac:dyDescent="0.3">
      <c r="A365" t="s">
        <v>212</v>
      </c>
      <c r="B365">
        <v>998</v>
      </c>
      <c r="C365" t="s">
        <v>185</v>
      </c>
      <c r="D365">
        <v>15</v>
      </c>
      <c r="E365" s="1">
        <v>45688</v>
      </c>
      <c r="F365" t="s">
        <v>14</v>
      </c>
      <c r="G365" t="s">
        <v>89</v>
      </c>
      <c r="H365" t="s">
        <v>215</v>
      </c>
      <c r="I365">
        <v>4</v>
      </c>
      <c r="J365">
        <v>22</v>
      </c>
      <c r="K365">
        <v>0</v>
      </c>
      <c r="L365">
        <v>26</v>
      </c>
      <c r="M365">
        <f>L365-D365</f>
        <v>11</v>
      </c>
      <c r="N365" s="3">
        <f>IFERROR(D365/L365,0)</f>
        <v>0.57692307692307687</v>
      </c>
      <c r="O365" t="str">
        <f>TEXT(UnusedDays[[#This Row],[discharge_date]],"mmmm")</f>
        <v>January</v>
      </c>
    </row>
    <row r="366" spans="1:15" x14ac:dyDescent="0.3">
      <c r="A366" t="s">
        <v>212</v>
      </c>
      <c r="B366">
        <v>2575</v>
      </c>
      <c r="C366" t="s">
        <v>185</v>
      </c>
      <c r="D366">
        <v>32</v>
      </c>
      <c r="E366" s="1">
        <v>45671</v>
      </c>
      <c r="F366" t="s">
        <v>8</v>
      </c>
      <c r="G366" t="s">
        <v>89</v>
      </c>
      <c r="H366" t="s">
        <v>215</v>
      </c>
      <c r="I366">
        <v>3</v>
      </c>
      <c r="J366">
        <v>29</v>
      </c>
      <c r="K366">
        <v>0</v>
      </c>
      <c r="L366">
        <v>32</v>
      </c>
      <c r="M366">
        <f>L366-D366</f>
        <v>0</v>
      </c>
      <c r="N366" s="3">
        <f>IFERROR(D366/L366,0)</f>
        <v>1</v>
      </c>
      <c r="O366" t="str">
        <f>TEXT(UnusedDays[[#This Row],[discharge_date]],"mmmm")</f>
        <v>January</v>
      </c>
    </row>
    <row r="367" spans="1:15" x14ac:dyDescent="0.3">
      <c r="A367" t="s">
        <v>212</v>
      </c>
      <c r="B367">
        <v>595</v>
      </c>
      <c r="C367" t="s">
        <v>185</v>
      </c>
      <c r="D367">
        <v>11</v>
      </c>
      <c r="E367" s="1">
        <v>45738</v>
      </c>
      <c r="F367" t="s">
        <v>11</v>
      </c>
      <c r="G367" t="s">
        <v>88</v>
      </c>
      <c r="H367" t="s">
        <v>215</v>
      </c>
      <c r="I367">
        <v>3</v>
      </c>
      <c r="J367">
        <v>11</v>
      </c>
      <c r="K367">
        <v>0</v>
      </c>
      <c r="L367">
        <v>14</v>
      </c>
      <c r="M367" s="2">
        <f>L367-D367</f>
        <v>3</v>
      </c>
      <c r="N367" s="3">
        <f>IFERROR(D367/L367,0)</f>
        <v>0.7857142857142857</v>
      </c>
      <c r="O367" t="str">
        <f>TEXT(UnusedDays[[#This Row],[discharge_date]],"mmmm")</f>
        <v>March</v>
      </c>
    </row>
    <row r="368" spans="1:15" x14ac:dyDescent="0.3">
      <c r="A368" t="s">
        <v>212</v>
      </c>
      <c r="B368">
        <v>2959</v>
      </c>
      <c r="C368" t="s">
        <v>185</v>
      </c>
      <c r="D368">
        <v>14</v>
      </c>
      <c r="E368" s="1">
        <v>45706</v>
      </c>
      <c r="F368" t="s">
        <v>13</v>
      </c>
      <c r="G368" t="s">
        <v>91</v>
      </c>
      <c r="H368" t="s">
        <v>215</v>
      </c>
      <c r="I368">
        <v>2</v>
      </c>
      <c r="J368">
        <v>22</v>
      </c>
      <c r="K368">
        <v>0</v>
      </c>
      <c r="L368">
        <v>24</v>
      </c>
      <c r="M368">
        <f>L368-D368</f>
        <v>10</v>
      </c>
      <c r="N368" s="3">
        <f>IFERROR(D368/L368,0)</f>
        <v>0.58333333333333337</v>
      </c>
      <c r="O368" t="str">
        <f>TEXT(UnusedDays[[#This Row],[discharge_date]],"mmmm")</f>
        <v>February</v>
      </c>
    </row>
    <row r="369" spans="1:15" x14ac:dyDescent="0.3">
      <c r="A369" t="s">
        <v>212</v>
      </c>
      <c r="B369">
        <v>2382</v>
      </c>
      <c r="C369" t="s">
        <v>185</v>
      </c>
      <c r="D369">
        <v>13</v>
      </c>
      <c r="E369" s="1">
        <v>45696</v>
      </c>
      <c r="F369" t="s">
        <v>8</v>
      </c>
      <c r="G369" t="s">
        <v>91</v>
      </c>
      <c r="H369" t="s">
        <v>215</v>
      </c>
      <c r="I369">
        <v>3</v>
      </c>
      <c r="J369">
        <v>22</v>
      </c>
      <c r="K369">
        <v>0</v>
      </c>
      <c r="L369">
        <v>25</v>
      </c>
      <c r="M369">
        <f>L369-D369</f>
        <v>12</v>
      </c>
      <c r="N369" s="3">
        <f>IFERROR(D369/L369,0)</f>
        <v>0.52</v>
      </c>
      <c r="O369" t="str">
        <f>TEXT(UnusedDays[[#This Row],[discharge_date]],"mmmm")</f>
        <v>February</v>
      </c>
    </row>
    <row r="370" spans="1:15" x14ac:dyDescent="0.3">
      <c r="A370" t="s">
        <v>212</v>
      </c>
      <c r="B370">
        <v>1508</v>
      </c>
      <c r="C370" t="s">
        <v>185</v>
      </c>
      <c r="D370">
        <v>15</v>
      </c>
      <c r="E370" s="1">
        <v>45699</v>
      </c>
      <c r="F370" t="s">
        <v>8</v>
      </c>
      <c r="G370" t="s">
        <v>142</v>
      </c>
      <c r="H370" t="s">
        <v>215</v>
      </c>
      <c r="I370">
        <v>0</v>
      </c>
      <c r="J370">
        <v>8</v>
      </c>
      <c r="K370">
        <v>0</v>
      </c>
      <c r="L370">
        <v>15</v>
      </c>
      <c r="M370">
        <f>L370-D370</f>
        <v>0</v>
      </c>
      <c r="N370" s="3">
        <f>IFERROR(D370/L370,0)</f>
        <v>1</v>
      </c>
      <c r="O370" t="str">
        <f>TEXT(UnusedDays[[#This Row],[discharge_date]],"mmmm")</f>
        <v>February</v>
      </c>
    </row>
    <row r="371" spans="1:15" x14ac:dyDescent="0.3">
      <c r="A371" t="s">
        <v>212</v>
      </c>
      <c r="B371">
        <v>189</v>
      </c>
      <c r="C371" t="s">
        <v>185</v>
      </c>
      <c r="D371">
        <v>26</v>
      </c>
      <c r="E371" s="1">
        <v>45693</v>
      </c>
      <c r="F371" t="s">
        <v>8</v>
      </c>
      <c r="G371" t="s">
        <v>142</v>
      </c>
      <c r="H371" t="s">
        <v>215</v>
      </c>
      <c r="I371">
        <v>4</v>
      </c>
      <c r="J371">
        <v>22</v>
      </c>
      <c r="K371">
        <v>0</v>
      </c>
      <c r="L371">
        <v>26</v>
      </c>
      <c r="M371">
        <f>L371-D371</f>
        <v>0</v>
      </c>
      <c r="N371" s="3">
        <f>IFERROR(D371/L371,0)</f>
        <v>1</v>
      </c>
      <c r="O371" t="str">
        <f>TEXT(UnusedDays[[#This Row],[discharge_date]],"mmmm")</f>
        <v>February</v>
      </c>
    </row>
    <row r="372" spans="1:15" x14ac:dyDescent="0.3">
      <c r="A372" t="s">
        <v>212</v>
      </c>
      <c r="B372">
        <v>1367</v>
      </c>
      <c r="C372" t="s">
        <v>185</v>
      </c>
      <c r="D372">
        <v>18</v>
      </c>
      <c r="E372" s="1">
        <v>45706</v>
      </c>
      <c r="F372" t="s">
        <v>11</v>
      </c>
      <c r="G372" t="s">
        <v>141</v>
      </c>
      <c r="H372" t="s">
        <v>215</v>
      </c>
      <c r="I372">
        <v>0</v>
      </c>
      <c r="J372">
        <v>22</v>
      </c>
      <c r="K372">
        <v>0</v>
      </c>
      <c r="L372">
        <v>22</v>
      </c>
      <c r="M372">
        <f>L372-D372</f>
        <v>4</v>
      </c>
      <c r="N372" s="3">
        <f>IFERROR(D372/L372,0)</f>
        <v>0.81818181818181823</v>
      </c>
      <c r="O372" t="str">
        <f>TEXT(UnusedDays[[#This Row],[discharge_date]],"mmmm")</f>
        <v>February</v>
      </c>
    </row>
    <row r="373" spans="1:15" x14ac:dyDescent="0.3">
      <c r="A373" t="s">
        <v>212</v>
      </c>
      <c r="B373">
        <v>2880</v>
      </c>
      <c r="C373" t="s">
        <v>185</v>
      </c>
      <c r="D373">
        <v>29</v>
      </c>
      <c r="E373" s="1">
        <v>45694</v>
      </c>
      <c r="F373" t="s">
        <v>8</v>
      </c>
      <c r="G373" t="s">
        <v>141</v>
      </c>
      <c r="H373" t="s">
        <v>215</v>
      </c>
      <c r="I373">
        <v>7</v>
      </c>
      <c r="J373">
        <v>22</v>
      </c>
      <c r="K373">
        <v>0</v>
      </c>
      <c r="L373">
        <v>29</v>
      </c>
      <c r="M373">
        <f>L373-D373</f>
        <v>0</v>
      </c>
      <c r="N373" s="3">
        <f>IFERROR(D373/L373,0)</f>
        <v>1</v>
      </c>
      <c r="O373" t="str">
        <f>TEXT(UnusedDays[[#This Row],[discharge_date]],"mmmm")</f>
        <v>February</v>
      </c>
    </row>
    <row r="374" spans="1:15" x14ac:dyDescent="0.3">
      <c r="A374" t="s">
        <v>212</v>
      </c>
      <c r="B374">
        <v>707</v>
      </c>
      <c r="C374" t="s">
        <v>185</v>
      </c>
      <c r="D374">
        <v>9</v>
      </c>
      <c r="E374" s="1">
        <v>45665</v>
      </c>
      <c r="F374" t="s">
        <v>11</v>
      </c>
      <c r="G374" t="s">
        <v>141</v>
      </c>
      <c r="H374" t="s">
        <v>215</v>
      </c>
      <c r="I374">
        <v>21</v>
      </c>
      <c r="J374">
        <v>0</v>
      </c>
      <c r="K374">
        <v>0</v>
      </c>
      <c r="L374">
        <v>21</v>
      </c>
      <c r="M374">
        <f>L374-D374</f>
        <v>12</v>
      </c>
      <c r="N374" s="3">
        <f>IFERROR(D374/L374,0)</f>
        <v>0.42857142857142855</v>
      </c>
      <c r="O374" t="str">
        <f>TEXT(UnusedDays[[#This Row],[discharge_date]],"mmmm")</f>
        <v>January</v>
      </c>
    </row>
    <row r="375" spans="1:15" x14ac:dyDescent="0.3">
      <c r="A375" t="s">
        <v>212</v>
      </c>
      <c r="B375">
        <v>1187</v>
      </c>
      <c r="C375" t="s">
        <v>185</v>
      </c>
      <c r="D375">
        <v>26</v>
      </c>
      <c r="E375" s="1">
        <v>45661</v>
      </c>
      <c r="F375" t="s">
        <v>8</v>
      </c>
      <c r="G375" t="s">
        <v>141</v>
      </c>
      <c r="H375" t="s">
        <v>215</v>
      </c>
      <c r="I375">
        <v>5</v>
      </c>
      <c r="J375">
        <v>22</v>
      </c>
      <c r="K375">
        <v>0</v>
      </c>
      <c r="L375">
        <v>27</v>
      </c>
      <c r="M375">
        <f>L375-D375</f>
        <v>1</v>
      </c>
      <c r="N375" s="3">
        <f>IFERROR(D375/L375,0)</f>
        <v>0.96296296296296291</v>
      </c>
      <c r="O375" t="str">
        <f>TEXT(UnusedDays[[#This Row],[discharge_date]],"mmmm")</f>
        <v>January</v>
      </c>
    </row>
    <row r="376" spans="1:15" x14ac:dyDescent="0.3">
      <c r="A376" t="s">
        <v>212</v>
      </c>
      <c r="B376">
        <v>613</v>
      </c>
      <c r="C376" t="s">
        <v>185</v>
      </c>
      <c r="D376">
        <v>27</v>
      </c>
      <c r="E376" s="1">
        <v>45659</v>
      </c>
      <c r="F376" t="s">
        <v>8</v>
      </c>
      <c r="G376" t="s">
        <v>141</v>
      </c>
      <c r="H376" t="s">
        <v>215</v>
      </c>
      <c r="I376">
        <v>0</v>
      </c>
      <c r="J376">
        <v>27</v>
      </c>
      <c r="K376">
        <v>0</v>
      </c>
      <c r="L376">
        <v>27</v>
      </c>
      <c r="M376">
        <f>L376-D376</f>
        <v>0</v>
      </c>
      <c r="N376" s="3">
        <f>IFERROR(D376/L376,0)</f>
        <v>1</v>
      </c>
      <c r="O376" t="str">
        <f>TEXT(UnusedDays[[#This Row],[discharge_date]],"mmmm")</f>
        <v>January</v>
      </c>
    </row>
    <row r="377" spans="1:15" x14ac:dyDescent="0.3">
      <c r="A377" t="s">
        <v>212</v>
      </c>
      <c r="B377">
        <v>1642</v>
      </c>
      <c r="C377" t="s">
        <v>185</v>
      </c>
      <c r="D377">
        <v>26</v>
      </c>
      <c r="E377" s="1">
        <v>45706</v>
      </c>
      <c r="F377" t="s">
        <v>8</v>
      </c>
      <c r="G377" t="s">
        <v>140</v>
      </c>
      <c r="H377" t="s">
        <v>215</v>
      </c>
      <c r="I377">
        <v>4</v>
      </c>
      <c r="J377">
        <v>22</v>
      </c>
      <c r="K377">
        <v>0</v>
      </c>
      <c r="L377">
        <v>26</v>
      </c>
      <c r="M377">
        <f>L377-D377</f>
        <v>0</v>
      </c>
      <c r="N377" s="3">
        <f>IFERROR(D377/L377,0)</f>
        <v>1</v>
      </c>
      <c r="O377" t="str">
        <f>TEXT(UnusedDays[[#This Row],[discharge_date]],"mmmm")</f>
        <v>February</v>
      </c>
    </row>
    <row r="378" spans="1:15" x14ac:dyDescent="0.3">
      <c r="A378" t="s">
        <v>212</v>
      </c>
      <c r="B378">
        <v>672</v>
      </c>
      <c r="C378" t="s">
        <v>185</v>
      </c>
      <c r="D378">
        <v>25</v>
      </c>
      <c r="E378" s="1">
        <v>45700</v>
      </c>
      <c r="F378" t="s">
        <v>8</v>
      </c>
      <c r="G378" t="s">
        <v>140</v>
      </c>
      <c r="H378" t="s">
        <v>215</v>
      </c>
      <c r="I378">
        <v>3</v>
      </c>
      <c r="J378">
        <v>22</v>
      </c>
      <c r="K378">
        <v>0</v>
      </c>
      <c r="L378">
        <v>25</v>
      </c>
      <c r="M378">
        <f>L378-D378</f>
        <v>0</v>
      </c>
      <c r="N378" s="3">
        <f>IFERROR(D378/L378,0)</f>
        <v>1</v>
      </c>
      <c r="O378" t="str">
        <f>TEXT(UnusedDays[[#This Row],[discharge_date]],"mmmm")</f>
        <v>February</v>
      </c>
    </row>
    <row r="379" spans="1:15" x14ac:dyDescent="0.3">
      <c r="A379" t="s">
        <v>212</v>
      </c>
      <c r="B379">
        <v>824</v>
      </c>
      <c r="C379" t="s">
        <v>185</v>
      </c>
      <c r="D379">
        <v>21</v>
      </c>
      <c r="E379" s="1">
        <v>45688</v>
      </c>
      <c r="F379" t="s">
        <v>11</v>
      </c>
      <c r="G379" t="s">
        <v>140</v>
      </c>
      <c r="H379" t="s">
        <v>215</v>
      </c>
      <c r="I379">
        <v>2</v>
      </c>
      <c r="J379">
        <v>22</v>
      </c>
      <c r="K379">
        <v>0</v>
      </c>
      <c r="L379">
        <v>24</v>
      </c>
      <c r="M379">
        <f>L379-D379</f>
        <v>3</v>
      </c>
      <c r="N379" s="3">
        <f>IFERROR(D379/L379,0)</f>
        <v>0.875</v>
      </c>
      <c r="O379" t="str">
        <f>TEXT(UnusedDays[[#This Row],[discharge_date]],"mmmm")</f>
        <v>January</v>
      </c>
    </row>
    <row r="380" spans="1:15" x14ac:dyDescent="0.3">
      <c r="A380" t="s">
        <v>212</v>
      </c>
      <c r="B380">
        <v>2529</v>
      </c>
      <c r="C380" t="s">
        <v>185</v>
      </c>
      <c r="D380">
        <v>26</v>
      </c>
      <c r="E380" s="1">
        <v>45692</v>
      </c>
      <c r="F380" t="s">
        <v>8</v>
      </c>
      <c r="G380" t="s">
        <v>140</v>
      </c>
      <c r="H380" t="s">
        <v>215</v>
      </c>
      <c r="I380">
        <v>4</v>
      </c>
      <c r="J380">
        <v>22</v>
      </c>
      <c r="K380">
        <v>0</v>
      </c>
      <c r="L380">
        <v>26</v>
      </c>
      <c r="M380">
        <f>L380-D380</f>
        <v>0</v>
      </c>
      <c r="N380" s="3">
        <f>IFERROR(D380/L380,0)</f>
        <v>1</v>
      </c>
      <c r="O380" t="str">
        <f>TEXT(UnusedDays[[#This Row],[discharge_date]],"mmmm")</f>
        <v>February</v>
      </c>
    </row>
    <row r="381" spans="1:15" x14ac:dyDescent="0.3">
      <c r="A381" t="s">
        <v>212</v>
      </c>
      <c r="B381">
        <v>2883</v>
      </c>
      <c r="C381" t="s">
        <v>185</v>
      </c>
      <c r="D381">
        <v>12</v>
      </c>
      <c r="E381" s="1">
        <v>45736</v>
      </c>
      <c r="F381" t="s">
        <v>11</v>
      </c>
      <c r="G381" t="s">
        <v>93</v>
      </c>
      <c r="H381" t="s">
        <v>215</v>
      </c>
      <c r="I381">
        <v>5</v>
      </c>
      <c r="J381">
        <v>22</v>
      </c>
      <c r="K381">
        <v>0</v>
      </c>
      <c r="L381">
        <v>27</v>
      </c>
      <c r="M381" s="2">
        <f>L381-D381</f>
        <v>15</v>
      </c>
      <c r="N381" s="3">
        <f>IFERROR(D381/L381,0)</f>
        <v>0.44444444444444442</v>
      </c>
      <c r="O381" t="str">
        <f>TEXT(UnusedDays[[#This Row],[discharge_date]],"mmmm")</f>
        <v>March</v>
      </c>
    </row>
    <row r="382" spans="1:15" x14ac:dyDescent="0.3">
      <c r="A382" t="s">
        <v>212</v>
      </c>
      <c r="B382">
        <v>2656</v>
      </c>
      <c r="C382" t="s">
        <v>185</v>
      </c>
      <c r="D382">
        <v>8</v>
      </c>
      <c r="E382" s="1">
        <v>45729</v>
      </c>
      <c r="F382" t="s">
        <v>11</v>
      </c>
      <c r="G382" t="s">
        <v>93</v>
      </c>
      <c r="H382" t="s">
        <v>215</v>
      </c>
      <c r="I382">
        <v>4</v>
      </c>
      <c r="J382">
        <v>22</v>
      </c>
      <c r="K382">
        <v>0</v>
      </c>
      <c r="L382">
        <v>26</v>
      </c>
      <c r="M382" s="2">
        <f>L382-D382</f>
        <v>18</v>
      </c>
      <c r="N382" s="3">
        <f>IFERROR(D382/L382,0)</f>
        <v>0.30769230769230771</v>
      </c>
      <c r="O382" t="str">
        <f>TEXT(UnusedDays[[#This Row],[discharge_date]],"mmmm")</f>
        <v>March</v>
      </c>
    </row>
    <row r="383" spans="1:15" x14ac:dyDescent="0.3">
      <c r="A383" t="s">
        <v>212</v>
      </c>
      <c r="B383">
        <v>809</v>
      </c>
      <c r="C383" t="s">
        <v>185</v>
      </c>
      <c r="D383">
        <v>31</v>
      </c>
      <c r="E383" s="1">
        <v>45747</v>
      </c>
      <c r="F383" t="s">
        <v>8</v>
      </c>
      <c r="G383" t="s">
        <v>93</v>
      </c>
      <c r="H383" t="s">
        <v>215</v>
      </c>
      <c r="I383">
        <v>4</v>
      </c>
      <c r="J383">
        <v>27</v>
      </c>
      <c r="K383">
        <v>0</v>
      </c>
      <c r="L383">
        <v>31</v>
      </c>
      <c r="M383">
        <f>L383-D383</f>
        <v>0</v>
      </c>
      <c r="N383" s="3">
        <f>IFERROR(D383/L383,0)</f>
        <v>1</v>
      </c>
      <c r="O383" t="str">
        <f>TEXT(UnusedDays[[#This Row],[discharge_date]],"mmmm")</f>
        <v>March</v>
      </c>
    </row>
    <row r="384" spans="1:15" x14ac:dyDescent="0.3">
      <c r="A384" t="s">
        <v>212</v>
      </c>
      <c r="B384">
        <v>1567</v>
      </c>
      <c r="C384" t="s">
        <v>185</v>
      </c>
      <c r="D384">
        <v>26</v>
      </c>
      <c r="E384" s="1">
        <v>45719</v>
      </c>
      <c r="F384" t="s">
        <v>8</v>
      </c>
      <c r="G384" t="s">
        <v>93</v>
      </c>
      <c r="H384" t="s">
        <v>215</v>
      </c>
      <c r="I384">
        <v>4</v>
      </c>
      <c r="J384">
        <v>22</v>
      </c>
      <c r="K384">
        <v>0</v>
      </c>
      <c r="L384">
        <v>26</v>
      </c>
      <c r="M384">
        <f>L384-D384</f>
        <v>0</v>
      </c>
      <c r="N384" s="3">
        <f>IFERROR(D384/L384,0)</f>
        <v>1</v>
      </c>
      <c r="O384" t="str">
        <f>TEXT(UnusedDays[[#This Row],[discharge_date]],"mmmm")</f>
        <v>March</v>
      </c>
    </row>
    <row r="385" spans="1:15" x14ac:dyDescent="0.3">
      <c r="A385" t="s">
        <v>212</v>
      </c>
      <c r="B385">
        <v>60</v>
      </c>
      <c r="C385" t="s">
        <v>185</v>
      </c>
      <c r="D385">
        <v>4</v>
      </c>
      <c r="E385" s="1">
        <v>45711</v>
      </c>
      <c r="F385" t="s">
        <v>11</v>
      </c>
      <c r="G385" t="s">
        <v>139</v>
      </c>
      <c r="H385" t="s">
        <v>215</v>
      </c>
      <c r="I385">
        <v>21</v>
      </c>
      <c r="J385">
        <v>0</v>
      </c>
      <c r="K385">
        <v>0</v>
      </c>
      <c r="L385">
        <v>21</v>
      </c>
      <c r="M385">
        <f>L385-D385</f>
        <v>17</v>
      </c>
      <c r="N385" s="3">
        <f>IFERROR(D385/L385,0)</f>
        <v>0.19047619047619047</v>
      </c>
      <c r="O385" t="str">
        <f>TEXT(UnusedDays[[#This Row],[discharge_date]],"mmmm")</f>
        <v>February</v>
      </c>
    </row>
    <row r="386" spans="1:15" x14ac:dyDescent="0.3">
      <c r="A386" t="s">
        <v>212</v>
      </c>
      <c r="B386">
        <v>2828</v>
      </c>
      <c r="C386" t="s">
        <v>185</v>
      </c>
      <c r="D386">
        <v>4</v>
      </c>
      <c r="E386" s="1">
        <v>45704</v>
      </c>
      <c r="F386" t="s">
        <v>8</v>
      </c>
      <c r="G386" t="s">
        <v>139</v>
      </c>
      <c r="H386" t="s">
        <v>215</v>
      </c>
      <c r="I386">
        <v>21</v>
      </c>
      <c r="J386">
        <v>0</v>
      </c>
      <c r="K386">
        <v>0</v>
      </c>
      <c r="L386">
        <v>21</v>
      </c>
      <c r="M386">
        <f>L386-D386</f>
        <v>17</v>
      </c>
      <c r="N386" s="3">
        <f>IFERROR(D386/L386,0)</f>
        <v>0.19047619047619047</v>
      </c>
      <c r="O386" t="str">
        <f>TEXT(UnusedDays[[#This Row],[discharge_date]],"mmmm")</f>
        <v>February</v>
      </c>
    </row>
    <row r="387" spans="1:15" x14ac:dyDescent="0.3">
      <c r="A387" t="s">
        <v>212</v>
      </c>
      <c r="B387">
        <v>999</v>
      </c>
      <c r="C387" t="s">
        <v>185</v>
      </c>
      <c r="D387">
        <v>3</v>
      </c>
      <c r="E387" s="1">
        <v>45688</v>
      </c>
      <c r="F387" t="s">
        <v>11</v>
      </c>
      <c r="G387" t="s">
        <v>139</v>
      </c>
      <c r="H387" t="s">
        <v>215</v>
      </c>
      <c r="I387">
        <v>21</v>
      </c>
      <c r="J387">
        <v>0</v>
      </c>
      <c r="K387">
        <v>0</v>
      </c>
      <c r="L387">
        <v>21</v>
      </c>
      <c r="M387">
        <f>L387-D387</f>
        <v>18</v>
      </c>
      <c r="N387" s="3">
        <f>IFERROR(D387/L387,0)</f>
        <v>0.14285714285714285</v>
      </c>
      <c r="O387" t="str">
        <f>TEXT(UnusedDays[[#This Row],[discharge_date]],"mmmm")</f>
        <v>January</v>
      </c>
    </row>
    <row r="388" spans="1:15" x14ac:dyDescent="0.3">
      <c r="A388" t="s">
        <v>212</v>
      </c>
      <c r="B388">
        <v>1160</v>
      </c>
      <c r="C388" t="s">
        <v>185</v>
      </c>
      <c r="D388">
        <v>4</v>
      </c>
      <c r="E388" s="1">
        <v>45688</v>
      </c>
      <c r="F388" t="s">
        <v>8</v>
      </c>
      <c r="G388" t="s">
        <v>139</v>
      </c>
      <c r="H388" t="s">
        <v>215</v>
      </c>
      <c r="I388">
        <v>4</v>
      </c>
      <c r="J388">
        <v>0</v>
      </c>
      <c r="K388">
        <v>0</v>
      </c>
      <c r="L388">
        <v>4</v>
      </c>
      <c r="M388">
        <f>L388-D388</f>
        <v>0</v>
      </c>
      <c r="N388" s="3">
        <f>IFERROR(D388/L388,0)</f>
        <v>1</v>
      </c>
      <c r="O388" t="str">
        <f>TEXT(UnusedDays[[#This Row],[discharge_date]],"mmmm")</f>
        <v>January</v>
      </c>
    </row>
    <row r="389" spans="1:15" x14ac:dyDescent="0.3">
      <c r="A389" t="s">
        <v>212</v>
      </c>
      <c r="B389">
        <v>2054</v>
      </c>
      <c r="C389" t="s">
        <v>185</v>
      </c>
      <c r="D389">
        <v>5</v>
      </c>
      <c r="E389" s="1">
        <v>45675</v>
      </c>
      <c r="F389" t="s">
        <v>11</v>
      </c>
      <c r="G389" t="s">
        <v>139</v>
      </c>
      <c r="H389" t="s">
        <v>215</v>
      </c>
      <c r="I389">
        <v>5</v>
      </c>
      <c r="J389">
        <v>0</v>
      </c>
      <c r="K389">
        <v>0</v>
      </c>
      <c r="L389">
        <v>5</v>
      </c>
      <c r="M389">
        <f>L389-D389</f>
        <v>0</v>
      </c>
      <c r="N389" s="3">
        <f>IFERROR(D389/L389,0)</f>
        <v>1</v>
      </c>
      <c r="O389" t="str">
        <f>TEXT(UnusedDays[[#This Row],[discharge_date]],"mmmm")</f>
        <v>January</v>
      </c>
    </row>
    <row r="390" spans="1:15" x14ac:dyDescent="0.3">
      <c r="A390" t="s">
        <v>212</v>
      </c>
      <c r="B390">
        <v>2824</v>
      </c>
      <c r="C390" t="s">
        <v>185</v>
      </c>
      <c r="D390">
        <v>0</v>
      </c>
      <c r="E390" s="1">
        <v>45688</v>
      </c>
      <c r="F390" t="s">
        <v>18</v>
      </c>
      <c r="G390" t="s">
        <v>17</v>
      </c>
      <c r="H390" t="s">
        <v>215</v>
      </c>
      <c r="I390">
        <v>21</v>
      </c>
      <c r="J390">
        <v>0</v>
      </c>
      <c r="K390">
        <v>0</v>
      </c>
      <c r="L390">
        <v>21</v>
      </c>
      <c r="M390">
        <f>L390-D390</f>
        <v>21</v>
      </c>
      <c r="N390" s="3">
        <f>IFERROR(D390/L390,0)</f>
        <v>0</v>
      </c>
      <c r="O390" t="str">
        <f>TEXT(UnusedDays[[#This Row],[discharge_date]],"mmmm")</f>
        <v>January</v>
      </c>
    </row>
    <row r="391" spans="1:15" x14ac:dyDescent="0.3">
      <c r="A391" t="s">
        <v>212</v>
      </c>
      <c r="B391">
        <v>833</v>
      </c>
      <c r="C391" t="s">
        <v>185</v>
      </c>
      <c r="D391">
        <v>1</v>
      </c>
      <c r="E391" s="1">
        <v>45672</v>
      </c>
      <c r="F391" t="s">
        <v>11</v>
      </c>
      <c r="G391" t="s">
        <v>17</v>
      </c>
      <c r="H391" t="s">
        <v>215</v>
      </c>
      <c r="I391">
        <v>21</v>
      </c>
      <c r="J391">
        <v>0</v>
      </c>
      <c r="K391">
        <v>0</v>
      </c>
      <c r="L391">
        <v>21</v>
      </c>
      <c r="M391">
        <f>L391-D391</f>
        <v>20</v>
      </c>
      <c r="N391" s="3">
        <f>IFERROR(D391/L391,0)</f>
        <v>4.7619047619047616E-2</v>
      </c>
      <c r="O391" t="str">
        <f>TEXT(UnusedDays[[#This Row],[discharge_date]],"mmmm")</f>
        <v>January</v>
      </c>
    </row>
    <row r="392" spans="1:15" x14ac:dyDescent="0.3">
      <c r="A392" t="s">
        <v>212</v>
      </c>
      <c r="B392">
        <v>860</v>
      </c>
      <c r="C392" t="s">
        <v>188</v>
      </c>
      <c r="D392">
        <v>33</v>
      </c>
      <c r="E392" s="1">
        <v>45737</v>
      </c>
      <c r="F392" t="s">
        <v>8</v>
      </c>
      <c r="G392" t="s">
        <v>96</v>
      </c>
      <c r="H392" t="s">
        <v>215</v>
      </c>
      <c r="I392">
        <v>5</v>
      </c>
      <c r="J392">
        <v>28</v>
      </c>
      <c r="K392">
        <v>0</v>
      </c>
      <c r="L392">
        <v>33</v>
      </c>
      <c r="M392">
        <f>L392-D392</f>
        <v>0</v>
      </c>
      <c r="N392" s="3">
        <f>IFERROR(D392/L392,0)</f>
        <v>1</v>
      </c>
      <c r="O392" t="str">
        <f>TEXT(UnusedDays[[#This Row],[discharge_date]],"mmmm")</f>
        <v>March</v>
      </c>
    </row>
    <row r="393" spans="1:15" x14ac:dyDescent="0.3">
      <c r="A393" t="s">
        <v>212</v>
      </c>
      <c r="B393">
        <v>963</v>
      </c>
      <c r="C393" t="s">
        <v>188</v>
      </c>
      <c r="D393">
        <v>30</v>
      </c>
      <c r="E393" s="1">
        <v>45737</v>
      </c>
      <c r="F393" t="s">
        <v>8</v>
      </c>
      <c r="G393" t="s">
        <v>96</v>
      </c>
      <c r="H393" t="s">
        <v>215</v>
      </c>
      <c r="I393">
        <v>3</v>
      </c>
      <c r="J393">
        <v>27</v>
      </c>
      <c r="K393">
        <v>0</v>
      </c>
      <c r="L393">
        <v>30</v>
      </c>
      <c r="M393">
        <f>L393-D393</f>
        <v>0</v>
      </c>
      <c r="N393" s="3">
        <f>IFERROR(D393/L393,0)</f>
        <v>1</v>
      </c>
      <c r="O393" t="str">
        <f>TEXT(UnusedDays[[#This Row],[discharge_date]],"mmmm")</f>
        <v>March</v>
      </c>
    </row>
    <row r="394" spans="1:15" x14ac:dyDescent="0.3">
      <c r="A394" t="s">
        <v>212</v>
      </c>
      <c r="B394">
        <v>2897</v>
      </c>
      <c r="C394" t="s">
        <v>188</v>
      </c>
      <c r="D394">
        <v>28</v>
      </c>
      <c r="E394" s="1">
        <v>45716</v>
      </c>
      <c r="F394" t="s">
        <v>8</v>
      </c>
      <c r="G394" t="s">
        <v>145</v>
      </c>
      <c r="H394" t="s">
        <v>215</v>
      </c>
      <c r="I394">
        <v>2</v>
      </c>
      <c r="J394">
        <v>26</v>
      </c>
      <c r="K394">
        <v>0</v>
      </c>
      <c r="L394">
        <v>28</v>
      </c>
      <c r="M394">
        <f>L394-D394</f>
        <v>0</v>
      </c>
      <c r="N394" s="3">
        <f>IFERROR(D394/L394,0)</f>
        <v>1</v>
      </c>
      <c r="O394" t="str">
        <f>TEXT(UnusedDays[[#This Row],[discharge_date]],"mmmm")</f>
        <v>February</v>
      </c>
    </row>
    <row r="395" spans="1:15" x14ac:dyDescent="0.3">
      <c r="A395" t="s">
        <v>212</v>
      </c>
      <c r="B395">
        <v>896</v>
      </c>
      <c r="C395" t="s">
        <v>188</v>
      </c>
      <c r="D395">
        <v>21</v>
      </c>
      <c r="E395" s="1">
        <v>45712</v>
      </c>
      <c r="F395" t="s">
        <v>8</v>
      </c>
      <c r="G395" t="s">
        <v>145</v>
      </c>
      <c r="H395" t="s">
        <v>215</v>
      </c>
      <c r="I395">
        <v>5</v>
      </c>
      <c r="J395">
        <v>17</v>
      </c>
      <c r="K395">
        <v>0</v>
      </c>
      <c r="L395">
        <v>22</v>
      </c>
      <c r="M395">
        <f>L395-D395</f>
        <v>1</v>
      </c>
      <c r="N395" s="3">
        <f>IFERROR(D395/L395,0)</f>
        <v>0.95454545454545459</v>
      </c>
      <c r="O395" t="str">
        <f>TEXT(UnusedDays[[#This Row],[discharge_date]],"mmmm")</f>
        <v>February</v>
      </c>
    </row>
    <row r="396" spans="1:15" x14ac:dyDescent="0.3">
      <c r="A396" t="s">
        <v>212</v>
      </c>
      <c r="B396">
        <v>1094</v>
      </c>
      <c r="C396" t="s">
        <v>188</v>
      </c>
      <c r="D396">
        <v>27</v>
      </c>
      <c r="E396" s="1">
        <v>45671</v>
      </c>
      <c r="F396" t="s">
        <v>8</v>
      </c>
      <c r="G396" t="s">
        <v>145</v>
      </c>
      <c r="H396" t="s">
        <v>215</v>
      </c>
      <c r="I396">
        <v>5</v>
      </c>
      <c r="J396">
        <v>22</v>
      </c>
      <c r="K396">
        <v>0</v>
      </c>
      <c r="L396">
        <v>27</v>
      </c>
      <c r="M396">
        <f>L396-D396</f>
        <v>0</v>
      </c>
      <c r="N396" s="3">
        <f>IFERROR(D396/L396,0)</f>
        <v>1</v>
      </c>
      <c r="O396" t="str">
        <f>TEXT(UnusedDays[[#This Row],[discharge_date]],"mmmm")</f>
        <v>January</v>
      </c>
    </row>
    <row r="397" spans="1:15" x14ac:dyDescent="0.3">
      <c r="A397" t="s">
        <v>212</v>
      </c>
      <c r="B397">
        <v>193</v>
      </c>
      <c r="C397" t="s">
        <v>188</v>
      </c>
      <c r="D397">
        <v>24</v>
      </c>
      <c r="E397" s="1">
        <v>45702</v>
      </c>
      <c r="F397" t="s">
        <v>8</v>
      </c>
      <c r="G397" t="s">
        <v>102</v>
      </c>
      <c r="H397" t="s">
        <v>215</v>
      </c>
      <c r="I397">
        <v>0</v>
      </c>
      <c r="J397">
        <v>25</v>
      </c>
      <c r="K397">
        <v>0</v>
      </c>
      <c r="L397">
        <v>25</v>
      </c>
      <c r="M397">
        <f>L397-D397</f>
        <v>1</v>
      </c>
      <c r="N397" s="3">
        <f>IFERROR(D397/L397,0)</f>
        <v>0.96</v>
      </c>
      <c r="O397" t="str">
        <f>TEXT(UnusedDays[[#This Row],[discharge_date]],"mmmm")</f>
        <v>February</v>
      </c>
    </row>
    <row r="398" spans="1:15" x14ac:dyDescent="0.3">
      <c r="A398" t="s">
        <v>212</v>
      </c>
      <c r="B398">
        <v>2608</v>
      </c>
      <c r="C398" t="s">
        <v>188</v>
      </c>
      <c r="D398">
        <v>29</v>
      </c>
      <c r="E398" s="1">
        <v>45672</v>
      </c>
      <c r="F398" t="s">
        <v>8</v>
      </c>
      <c r="G398" t="s">
        <v>102</v>
      </c>
      <c r="H398" t="s">
        <v>215</v>
      </c>
      <c r="I398">
        <v>0</v>
      </c>
      <c r="J398">
        <v>30</v>
      </c>
      <c r="K398">
        <v>0</v>
      </c>
      <c r="L398">
        <v>30</v>
      </c>
      <c r="M398">
        <f>L398-D398</f>
        <v>1</v>
      </c>
      <c r="N398" s="3">
        <f>IFERROR(D398/L398,0)</f>
        <v>0.96666666666666667</v>
      </c>
      <c r="O398" t="str">
        <f>TEXT(UnusedDays[[#This Row],[discharge_date]],"mmmm")</f>
        <v>January</v>
      </c>
    </row>
    <row r="399" spans="1:15" x14ac:dyDescent="0.3">
      <c r="A399" t="s">
        <v>212</v>
      </c>
      <c r="B399">
        <v>8</v>
      </c>
      <c r="C399" t="s">
        <v>188</v>
      </c>
      <c r="D399">
        <v>30</v>
      </c>
      <c r="E399" s="1">
        <v>45667</v>
      </c>
      <c r="F399" t="s">
        <v>8</v>
      </c>
      <c r="G399" t="s">
        <v>102</v>
      </c>
      <c r="H399" t="s">
        <v>215</v>
      </c>
      <c r="I399">
        <v>0</v>
      </c>
      <c r="J399">
        <v>30</v>
      </c>
      <c r="K399">
        <v>0</v>
      </c>
      <c r="L399">
        <v>30</v>
      </c>
      <c r="M399">
        <f>L399-D399</f>
        <v>0</v>
      </c>
      <c r="N399" s="3">
        <f>IFERROR(D399/L399,0)</f>
        <v>1</v>
      </c>
      <c r="O399" t="str">
        <f>TEXT(UnusedDays[[#This Row],[discharge_date]],"mmmm")</f>
        <v>January</v>
      </c>
    </row>
    <row r="400" spans="1:15" x14ac:dyDescent="0.3">
      <c r="A400" t="s">
        <v>212</v>
      </c>
      <c r="B400">
        <v>1439</v>
      </c>
      <c r="C400" t="s">
        <v>194</v>
      </c>
      <c r="D400">
        <v>14</v>
      </c>
      <c r="E400" s="1">
        <v>45711</v>
      </c>
      <c r="F400" t="s">
        <v>14</v>
      </c>
      <c r="G400" t="s">
        <v>163</v>
      </c>
      <c r="H400" t="s">
        <v>215</v>
      </c>
      <c r="I400">
        <v>7</v>
      </c>
      <c r="J400">
        <v>0</v>
      </c>
      <c r="K400">
        <v>5</v>
      </c>
      <c r="L400">
        <v>12</v>
      </c>
      <c r="M400">
        <f>L400-D400</f>
        <v>-2</v>
      </c>
      <c r="N400" s="3">
        <f>IFERROR(D400/L400,0)</f>
        <v>1.1666666666666667</v>
      </c>
      <c r="O400" t="str">
        <f>TEXT(UnusedDays[[#This Row],[discharge_date]],"mmmm")</f>
        <v>February</v>
      </c>
    </row>
    <row r="401" spans="1:15" x14ac:dyDescent="0.3">
      <c r="A401" t="s">
        <v>212</v>
      </c>
      <c r="B401">
        <v>2902</v>
      </c>
      <c r="C401" t="s">
        <v>194</v>
      </c>
      <c r="D401">
        <v>30</v>
      </c>
      <c r="E401" s="1">
        <v>45738</v>
      </c>
      <c r="F401" t="s">
        <v>8</v>
      </c>
      <c r="G401" t="s">
        <v>116</v>
      </c>
      <c r="H401" t="s">
        <v>215</v>
      </c>
      <c r="I401">
        <v>0</v>
      </c>
      <c r="J401">
        <v>20</v>
      </c>
      <c r="K401">
        <v>10</v>
      </c>
      <c r="L401">
        <v>30</v>
      </c>
      <c r="M401">
        <f>L401-D401</f>
        <v>0</v>
      </c>
      <c r="N401" s="3">
        <f>IFERROR(D401/L401,0)</f>
        <v>1</v>
      </c>
      <c r="O401" t="str">
        <f>TEXT(UnusedDays[[#This Row],[discharge_date]],"mmmm")</f>
        <v>March</v>
      </c>
    </row>
    <row r="402" spans="1:15" x14ac:dyDescent="0.3">
      <c r="A402" t="s">
        <v>212</v>
      </c>
      <c r="B402">
        <v>2555</v>
      </c>
      <c r="C402" t="s">
        <v>194</v>
      </c>
      <c r="D402">
        <v>14</v>
      </c>
      <c r="E402" s="1">
        <v>45712</v>
      </c>
      <c r="F402" t="s">
        <v>14</v>
      </c>
      <c r="G402" t="s">
        <v>165</v>
      </c>
      <c r="H402" t="s">
        <v>215</v>
      </c>
      <c r="I402">
        <v>0</v>
      </c>
      <c r="J402">
        <v>0</v>
      </c>
      <c r="K402">
        <v>14</v>
      </c>
      <c r="L402">
        <v>14</v>
      </c>
      <c r="M402">
        <f>L402-D402</f>
        <v>0</v>
      </c>
      <c r="N402" s="3">
        <f>IFERROR(D402/L402,0)</f>
        <v>1</v>
      </c>
      <c r="O402" t="str">
        <f>TEXT(UnusedDays[[#This Row],[discharge_date]],"mmmm")</f>
        <v>February</v>
      </c>
    </row>
    <row r="403" spans="1:15" x14ac:dyDescent="0.3">
      <c r="A403" t="s">
        <v>212</v>
      </c>
      <c r="B403">
        <v>1786</v>
      </c>
      <c r="C403" t="s">
        <v>194</v>
      </c>
      <c r="D403">
        <v>11</v>
      </c>
      <c r="E403" s="1">
        <v>45715</v>
      </c>
      <c r="F403" s="23" t="s">
        <v>11</v>
      </c>
      <c r="G403" t="s">
        <v>167</v>
      </c>
      <c r="H403" t="s">
        <v>215</v>
      </c>
      <c r="I403">
        <v>0</v>
      </c>
      <c r="J403">
        <v>0</v>
      </c>
      <c r="K403">
        <v>17</v>
      </c>
      <c r="L403">
        <v>17</v>
      </c>
      <c r="M403">
        <f>L403-D403</f>
        <v>6</v>
      </c>
      <c r="N403" s="3">
        <f>IFERROR(D403/L403,0)</f>
        <v>0.6470588235294118</v>
      </c>
      <c r="O403" t="str">
        <f>TEXT(UnusedDays[[#This Row],[discharge_date]],"mmmm")</f>
        <v>February</v>
      </c>
    </row>
    <row r="404" spans="1:15" x14ac:dyDescent="0.3">
      <c r="A404" t="s">
        <v>212</v>
      </c>
      <c r="B404">
        <v>672</v>
      </c>
      <c r="C404" t="s">
        <v>194</v>
      </c>
      <c r="D404">
        <v>15</v>
      </c>
      <c r="E404" s="1">
        <v>45663</v>
      </c>
      <c r="F404" t="s">
        <v>13</v>
      </c>
      <c r="G404" t="s">
        <v>167</v>
      </c>
      <c r="H404" t="s">
        <v>215</v>
      </c>
      <c r="I404">
        <v>5</v>
      </c>
      <c r="J404">
        <v>14</v>
      </c>
      <c r="K404">
        <v>0</v>
      </c>
      <c r="L404">
        <v>19</v>
      </c>
      <c r="M404">
        <f>L404-D404</f>
        <v>4</v>
      </c>
      <c r="N404" s="3">
        <f>IFERROR(D404/L404,0)</f>
        <v>0.78947368421052633</v>
      </c>
      <c r="O404" t="str">
        <f>TEXT(UnusedDays[[#This Row],[discharge_date]],"mmmm")</f>
        <v>January</v>
      </c>
    </row>
    <row r="405" spans="1:15" x14ac:dyDescent="0.3">
      <c r="A405" t="s">
        <v>212</v>
      </c>
      <c r="B405">
        <v>2591</v>
      </c>
      <c r="C405" t="s">
        <v>194</v>
      </c>
      <c r="D405">
        <v>27</v>
      </c>
      <c r="E405" s="1">
        <v>45729</v>
      </c>
      <c r="F405" t="s">
        <v>8</v>
      </c>
      <c r="G405" t="s">
        <v>117</v>
      </c>
      <c r="H405" t="s">
        <v>216</v>
      </c>
      <c r="I405">
        <v>0</v>
      </c>
      <c r="J405">
        <v>18</v>
      </c>
      <c r="K405">
        <v>9</v>
      </c>
      <c r="L405">
        <v>27</v>
      </c>
      <c r="M405">
        <f>L405-D405</f>
        <v>0</v>
      </c>
      <c r="N405" s="3">
        <f>IFERROR(D405/L405,0)</f>
        <v>1</v>
      </c>
      <c r="O405" t="str">
        <f>TEXT(UnusedDays[[#This Row],[discharge_date]],"mmmm")</f>
        <v>March</v>
      </c>
    </row>
    <row r="406" spans="1:15" x14ac:dyDescent="0.3">
      <c r="A406" t="s">
        <v>212</v>
      </c>
      <c r="B406">
        <v>1749</v>
      </c>
      <c r="C406" t="s">
        <v>197</v>
      </c>
      <c r="D406">
        <v>6</v>
      </c>
      <c r="E406" s="1">
        <v>45698</v>
      </c>
      <c r="F406" t="s">
        <v>8</v>
      </c>
      <c r="G406" t="s">
        <v>122</v>
      </c>
      <c r="H406" t="s">
        <v>216</v>
      </c>
      <c r="I406">
        <v>0</v>
      </c>
      <c r="J406">
        <v>14</v>
      </c>
      <c r="K406">
        <v>0</v>
      </c>
      <c r="L406">
        <v>14</v>
      </c>
      <c r="M406">
        <f>L406-D406</f>
        <v>8</v>
      </c>
      <c r="N406" s="3">
        <f>IFERROR(D406/L406,0)</f>
        <v>0.42857142857142855</v>
      </c>
      <c r="O406" t="str">
        <f>TEXT(UnusedDays[[#This Row],[discharge_date]],"mmmm")</f>
        <v>February</v>
      </c>
    </row>
    <row r="407" spans="1:15" x14ac:dyDescent="0.3">
      <c r="A407" t="s">
        <v>212</v>
      </c>
      <c r="B407">
        <v>617</v>
      </c>
      <c r="C407" t="s">
        <v>200</v>
      </c>
      <c r="D407">
        <v>29</v>
      </c>
      <c r="E407" s="1">
        <v>45745</v>
      </c>
      <c r="F407" t="s">
        <v>8</v>
      </c>
      <c r="G407" t="s">
        <v>131</v>
      </c>
      <c r="H407" t="s">
        <v>216</v>
      </c>
      <c r="I407">
        <v>0</v>
      </c>
      <c r="J407">
        <v>29</v>
      </c>
      <c r="K407">
        <v>0</v>
      </c>
      <c r="L407">
        <v>29</v>
      </c>
      <c r="M407">
        <f>L407-D407</f>
        <v>0</v>
      </c>
      <c r="N407" s="3">
        <f>IFERROR(D407/L407,0)</f>
        <v>1</v>
      </c>
      <c r="O407" t="str">
        <f>TEXT(UnusedDays[[#This Row],[discharge_date]],"mmmm")</f>
        <v>March</v>
      </c>
    </row>
    <row r="408" spans="1:15" x14ac:dyDescent="0.3">
      <c r="A408" t="s">
        <v>212</v>
      </c>
      <c r="B408">
        <v>2986</v>
      </c>
      <c r="C408" t="s">
        <v>200</v>
      </c>
      <c r="D408">
        <v>29</v>
      </c>
      <c r="E408" s="1">
        <v>45745</v>
      </c>
      <c r="F408" t="s">
        <v>8</v>
      </c>
      <c r="G408" t="s">
        <v>131</v>
      </c>
      <c r="H408" t="s">
        <v>216</v>
      </c>
      <c r="I408">
        <v>0</v>
      </c>
      <c r="J408">
        <v>29</v>
      </c>
      <c r="K408">
        <v>0</v>
      </c>
      <c r="L408">
        <v>29</v>
      </c>
      <c r="M408">
        <v>0</v>
      </c>
      <c r="N408" s="3">
        <f>IFERROR(D408/L408,0)</f>
        <v>1</v>
      </c>
      <c r="O408" t="str">
        <f>TEXT(UnusedDays[[#This Row],[discharge_date]],"mmmm")</f>
        <v>March</v>
      </c>
    </row>
    <row r="409" spans="1:15" x14ac:dyDescent="0.3">
      <c r="A409" t="s">
        <v>212</v>
      </c>
      <c r="B409">
        <v>941</v>
      </c>
      <c r="C409" t="s">
        <v>203</v>
      </c>
      <c r="D409">
        <v>25</v>
      </c>
      <c r="E409" s="1">
        <v>45721</v>
      </c>
      <c r="F409" t="s">
        <v>8</v>
      </c>
      <c r="G409" t="s">
        <v>133</v>
      </c>
      <c r="H409" t="s">
        <v>216</v>
      </c>
      <c r="I409">
        <v>0</v>
      </c>
      <c r="J409">
        <v>13</v>
      </c>
      <c r="K409">
        <v>12</v>
      </c>
      <c r="L409">
        <v>25</v>
      </c>
      <c r="M409">
        <f>L409-D409</f>
        <v>0</v>
      </c>
      <c r="N409" s="3">
        <f>IFERROR(D409/L409,0)</f>
        <v>1</v>
      </c>
      <c r="O409" t="str">
        <f>TEXT(UnusedDays[[#This Row],[discharge_date]],"mmmm")</f>
        <v>March</v>
      </c>
    </row>
    <row r="410" spans="1:15" x14ac:dyDescent="0.3">
      <c r="A410" t="s">
        <v>212</v>
      </c>
      <c r="B410">
        <v>27</v>
      </c>
      <c r="C410" t="s">
        <v>209</v>
      </c>
      <c r="D410">
        <v>6</v>
      </c>
      <c r="E410" s="1">
        <v>45670</v>
      </c>
      <c r="F410" t="s">
        <v>61</v>
      </c>
      <c r="G410" t="s">
        <v>183</v>
      </c>
      <c r="H410" t="s">
        <v>216</v>
      </c>
      <c r="I410">
        <v>0</v>
      </c>
      <c r="J410">
        <v>7</v>
      </c>
      <c r="K410">
        <v>0</v>
      </c>
      <c r="L410">
        <v>7</v>
      </c>
      <c r="M410">
        <f>L410-D410</f>
        <v>1</v>
      </c>
      <c r="N410" s="3">
        <f>IFERROR(D410/L410,0)</f>
        <v>0.8571428571428571</v>
      </c>
      <c r="O410" t="str">
        <f>TEXT(UnusedDays[[#This Row],[discharge_date]],"mmmm")</f>
        <v>January</v>
      </c>
    </row>
    <row r="411" spans="1:15" x14ac:dyDescent="0.3">
      <c r="A411" t="s">
        <v>212</v>
      </c>
      <c r="B411">
        <v>328</v>
      </c>
      <c r="C411" t="s">
        <v>188</v>
      </c>
      <c r="D411">
        <v>33</v>
      </c>
      <c r="E411" s="1">
        <v>45742</v>
      </c>
      <c r="F411" t="s">
        <v>8</v>
      </c>
      <c r="G411" t="s">
        <v>98</v>
      </c>
      <c r="H411" t="s">
        <v>216</v>
      </c>
      <c r="I411">
        <v>3</v>
      </c>
      <c r="J411">
        <v>30</v>
      </c>
      <c r="K411">
        <v>0</v>
      </c>
      <c r="L411">
        <v>33</v>
      </c>
      <c r="M411">
        <f>L411-D411</f>
        <v>0</v>
      </c>
      <c r="N411" s="3">
        <f>IFERROR(D411/L411,0)</f>
        <v>1</v>
      </c>
      <c r="O411" t="str">
        <f>TEXT(UnusedDays[[#This Row],[discharge_date]],"mmmm")</f>
        <v>March</v>
      </c>
    </row>
    <row r="412" spans="1:15" x14ac:dyDescent="0.3">
      <c r="A412" t="s">
        <v>212</v>
      </c>
      <c r="B412">
        <v>2913</v>
      </c>
      <c r="C412" t="s">
        <v>188</v>
      </c>
      <c r="D412">
        <v>33</v>
      </c>
      <c r="E412" s="1">
        <v>45747</v>
      </c>
      <c r="F412" t="s">
        <v>8</v>
      </c>
      <c r="G412" t="s">
        <v>98</v>
      </c>
      <c r="H412" t="s">
        <v>216</v>
      </c>
      <c r="I412">
        <v>5</v>
      </c>
      <c r="J412">
        <v>28</v>
      </c>
      <c r="K412">
        <v>0</v>
      </c>
      <c r="L412">
        <v>33</v>
      </c>
      <c r="M412">
        <f>L412-D412</f>
        <v>0</v>
      </c>
      <c r="N412" s="3">
        <f>IFERROR(D412/L412,0)</f>
        <v>1</v>
      </c>
      <c r="O412" t="str">
        <f>TEXT(UnusedDays[[#This Row],[discharge_date]],"mmmm")</f>
        <v>March</v>
      </c>
    </row>
    <row r="413" spans="1:15" x14ac:dyDescent="0.3">
      <c r="A413" t="s">
        <v>212</v>
      </c>
      <c r="B413">
        <v>1804</v>
      </c>
      <c r="C413" t="s">
        <v>188</v>
      </c>
      <c r="D413">
        <v>31</v>
      </c>
      <c r="E413" s="1">
        <v>45737</v>
      </c>
      <c r="F413" t="s">
        <v>8</v>
      </c>
      <c r="G413" t="s">
        <v>98</v>
      </c>
      <c r="H413" t="s">
        <v>216</v>
      </c>
      <c r="I413">
        <v>3</v>
      </c>
      <c r="J413">
        <v>28</v>
      </c>
      <c r="K413">
        <v>0</v>
      </c>
      <c r="L413">
        <v>31</v>
      </c>
      <c r="M413">
        <f>L413-D413</f>
        <v>0</v>
      </c>
      <c r="N413" s="3">
        <f>IFERROR(D413/L413,0)</f>
        <v>1</v>
      </c>
      <c r="O413" t="str">
        <f>TEXT(UnusedDays[[#This Row],[discharge_date]],"mmmm")</f>
        <v>March</v>
      </c>
    </row>
    <row r="414" spans="1:15" x14ac:dyDescent="0.3">
      <c r="A414" t="s">
        <v>212</v>
      </c>
      <c r="B414">
        <v>2247</v>
      </c>
      <c r="C414" t="s">
        <v>188</v>
      </c>
      <c r="D414">
        <v>29</v>
      </c>
      <c r="E414" s="1">
        <v>45727</v>
      </c>
      <c r="F414" t="s">
        <v>8</v>
      </c>
      <c r="G414" t="s">
        <v>98</v>
      </c>
      <c r="H414" t="s">
        <v>216</v>
      </c>
      <c r="I414">
        <v>0</v>
      </c>
      <c r="J414">
        <v>29</v>
      </c>
      <c r="K414">
        <v>0</v>
      </c>
      <c r="L414">
        <v>29</v>
      </c>
      <c r="M414">
        <f>L414-D414</f>
        <v>0</v>
      </c>
      <c r="N414" s="3">
        <f>IFERROR(D414/L414,0)</f>
        <v>1</v>
      </c>
      <c r="O414" t="str">
        <f>TEXT(UnusedDays[[#This Row],[discharge_date]],"mmmm")</f>
        <v>March</v>
      </c>
    </row>
    <row r="415" spans="1:15" x14ac:dyDescent="0.3">
      <c r="A415" t="s">
        <v>212</v>
      </c>
      <c r="B415">
        <v>2769</v>
      </c>
      <c r="C415" t="s">
        <v>188</v>
      </c>
      <c r="D415">
        <v>27</v>
      </c>
      <c r="E415" s="1">
        <v>45741</v>
      </c>
      <c r="F415" t="s">
        <v>8</v>
      </c>
      <c r="G415" t="s">
        <v>98</v>
      </c>
      <c r="H415" t="s">
        <v>216</v>
      </c>
      <c r="I415">
        <v>10</v>
      </c>
      <c r="J415">
        <v>17</v>
      </c>
      <c r="K415">
        <v>0</v>
      </c>
      <c r="L415">
        <v>27</v>
      </c>
      <c r="M415">
        <f>L415-D415</f>
        <v>0</v>
      </c>
      <c r="N415" s="3">
        <f>IFERROR(D415/L415,0)</f>
        <v>1</v>
      </c>
      <c r="O415" t="str">
        <f>TEXT(UnusedDays[[#This Row],[discharge_date]],"mmmm")</f>
        <v>March</v>
      </c>
    </row>
    <row r="416" spans="1:15" x14ac:dyDescent="0.3">
      <c r="A416" t="s">
        <v>212</v>
      </c>
      <c r="B416">
        <v>1735</v>
      </c>
      <c r="C416" t="s">
        <v>188</v>
      </c>
      <c r="D416">
        <v>33</v>
      </c>
      <c r="E416" s="1">
        <v>45712</v>
      </c>
      <c r="F416" t="s">
        <v>8</v>
      </c>
      <c r="G416" t="s">
        <v>97</v>
      </c>
      <c r="H416" t="s">
        <v>216</v>
      </c>
      <c r="I416">
        <v>4</v>
      </c>
      <c r="J416">
        <v>29</v>
      </c>
      <c r="K416">
        <v>0</v>
      </c>
      <c r="L416">
        <v>33</v>
      </c>
      <c r="M416">
        <f>L416-D416</f>
        <v>0</v>
      </c>
      <c r="N416" s="3">
        <f>IFERROR(D416/L416,0)</f>
        <v>1</v>
      </c>
      <c r="O416" t="str">
        <f>TEXT(UnusedDays[[#This Row],[discharge_date]],"mmmm")</f>
        <v>February</v>
      </c>
    </row>
    <row r="417" spans="1:15" x14ac:dyDescent="0.3">
      <c r="A417" t="s">
        <v>212</v>
      </c>
      <c r="B417">
        <v>2510</v>
      </c>
      <c r="C417" t="s">
        <v>188</v>
      </c>
      <c r="D417">
        <v>17</v>
      </c>
      <c r="E417" s="1">
        <v>45716</v>
      </c>
      <c r="F417" t="s">
        <v>8</v>
      </c>
      <c r="G417" t="s">
        <v>146</v>
      </c>
      <c r="H417" t="s">
        <v>216</v>
      </c>
      <c r="I417">
        <v>3</v>
      </c>
      <c r="J417">
        <v>14</v>
      </c>
      <c r="K417">
        <v>0</v>
      </c>
      <c r="L417">
        <v>17</v>
      </c>
      <c r="M417">
        <f>L417-D417</f>
        <v>0</v>
      </c>
      <c r="N417" s="3">
        <f>IFERROR(D417/L417,0)</f>
        <v>1</v>
      </c>
      <c r="O417" t="str">
        <f>TEXT(UnusedDays[[#This Row],[discharge_date]],"mmmm")</f>
        <v>February</v>
      </c>
    </row>
    <row r="418" spans="1:15" x14ac:dyDescent="0.3">
      <c r="A418" t="s">
        <v>212</v>
      </c>
      <c r="B418">
        <v>616</v>
      </c>
      <c r="C418" t="s">
        <v>188</v>
      </c>
      <c r="D418">
        <v>35</v>
      </c>
      <c r="E418" s="1">
        <v>45709</v>
      </c>
      <c r="F418" t="s">
        <v>8</v>
      </c>
      <c r="G418" t="s">
        <v>146</v>
      </c>
      <c r="H418" t="s">
        <v>216</v>
      </c>
      <c r="I418">
        <v>0</v>
      </c>
      <c r="J418">
        <v>35</v>
      </c>
      <c r="K418">
        <v>0</v>
      </c>
      <c r="L418">
        <v>35</v>
      </c>
      <c r="M418">
        <f>L418-D418</f>
        <v>0</v>
      </c>
      <c r="N418" s="3">
        <f>IFERROR(D418/L418,0)</f>
        <v>1</v>
      </c>
      <c r="O418" t="str">
        <f>TEXT(UnusedDays[[#This Row],[discharge_date]],"mmmm")</f>
        <v>February</v>
      </c>
    </row>
    <row r="419" spans="1:15" x14ac:dyDescent="0.3">
      <c r="A419" t="s">
        <v>212</v>
      </c>
      <c r="B419">
        <v>2453</v>
      </c>
      <c r="C419" t="s">
        <v>188</v>
      </c>
      <c r="D419">
        <v>29</v>
      </c>
      <c r="E419" s="1">
        <v>45685</v>
      </c>
      <c r="F419" t="s">
        <v>8</v>
      </c>
      <c r="G419" t="s">
        <v>146</v>
      </c>
      <c r="H419" t="s">
        <v>216</v>
      </c>
      <c r="I419">
        <v>0</v>
      </c>
      <c r="J419">
        <v>30</v>
      </c>
      <c r="K419">
        <v>0</v>
      </c>
      <c r="L419">
        <v>30</v>
      </c>
      <c r="M419">
        <f>L419-D419</f>
        <v>1</v>
      </c>
      <c r="N419" s="3">
        <f>IFERROR(D419/L419,0)</f>
        <v>0.96666666666666667</v>
      </c>
      <c r="O419" t="str">
        <f>TEXT(UnusedDays[[#This Row],[discharge_date]],"mmmm")</f>
        <v>January</v>
      </c>
    </row>
    <row r="420" spans="1:15" x14ac:dyDescent="0.3">
      <c r="A420" t="s">
        <v>212</v>
      </c>
      <c r="B420">
        <v>2761</v>
      </c>
      <c r="C420" t="s">
        <v>188</v>
      </c>
      <c r="D420">
        <v>28</v>
      </c>
      <c r="E420" s="1">
        <v>45665</v>
      </c>
      <c r="F420" t="s">
        <v>8</v>
      </c>
      <c r="G420" t="s">
        <v>146</v>
      </c>
      <c r="H420" t="s">
        <v>216</v>
      </c>
      <c r="I420">
        <v>3</v>
      </c>
      <c r="J420">
        <v>25</v>
      </c>
      <c r="K420">
        <v>0</v>
      </c>
      <c r="L420">
        <v>28</v>
      </c>
      <c r="M420">
        <f>L420-D420</f>
        <v>0</v>
      </c>
      <c r="N420" s="3">
        <f>IFERROR(D420/L420,0)</f>
        <v>1</v>
      </c>
      <c r="O420" t="str">
        <f>TEXT(UnusedDays[[#This Row],[discharge_date]],"mmmm")</f>
        <v>January</v>
      </c>
    </row>
    <row r="421" spans="1:15" x14ac:dyDescent="0.3">
      <c r="A421" t="s">
        <v>212</v>
      </c>
      <c r="B421">
        <v>1053</v>
      </c>
      <c r="C421" t="s">
        <v>188</v>
      </c>
      <c r="D421">
        <v>26</v>
      </c>
      <c r="E421" s="1">
        <v>45710</v>
      </c>
      <c r="F421" t="s">
        <v>8</v>
      </c>
      <c r="G421" t="s">
        <v>147</v>
      </c>
      <c r="H421" t="s">
        <v>216</v>
      </c>
      <c r="I421">
        <v>0</v>
      </c>
      <c r="J421">
        <v>26</v>
      </c>
      <c r="K421">
        <v>0</v>
      </c>
      <c r="L421">
        <v>26</v>
      </c>
      <c r="M421">
        <f>L421-D421</f>
        <v>0</v>
      </c>
      <c r="N421" s="3">
        <f>IFERROR(D421/L421,0)</f>
        <v>1</v>
      </c>
      <c r="O421" t="str">
        <f>TEXT(UnusedDays[[#This Row],[discharge_date]],"mmmm")</f>
        <v>February</v>
      </c>
    </row>
    <row r="422" spans="1:15" x14ac:dyDescent="0.3">
      <c r="A422" t="s">
        <v>212</v>
      </c>
      <c r="B422">
        <v>82</v>
      </c>
      <c r="C422" t="s">
        <v>188</v>
      </c>
      <c r="D422">
        <v>30</v>
      </c>
      <c r="E422" s="1">
        <v>45688</v>
      </c>
      <c r="F422" t="s">
        <v>8</v>
      </c>
      <c r="G422" t="s">
        <v>147</v>
      </c>
      <c r="H422" t="s">
        <v>216</v>
      </c>
      <c r="I422">
        <v>0</v>
      </c>
      <c r="J422">
        <v>30</v>
      </c>
      <c r="K422">
        <v>0</v>
      </c>
      <c r="L422">
        <v>30</v>
      </c>
      <c r="M422">
        <f>L422-D422</f>
        <v>0</v>
      </c>
      <c r="N422" s="3">
        <f>IFERROR(D422/L422,0)</f>
        <v>1</v>
      </c>
      <c r="O422" t="str">
        <f>TEXT(UnusedDays[[#This Row],[discharge_date]],"mmmm")</f>
        <v>January</v>
      </c>
    </row>
    <row r="423" spans="1:15" x14ac:dyDescent="0.3">
      <c r="A423" t="s">
        <v>212</v>
      </c>
      <c r="B423">
        <v>1500</v>
      </c>
      <c r="C423" t="s">
        <v>188</v>
      </c>
      <c r="D423">
        <v>10</v>
      </c>
      <c r="E423" s="1">
        <v>45712</v>
      </c>
      <c r="F423" t="s">
        <v>18</v>
      </c>
      <c r="G423" t="s">
        <v>148</v>
      </c>
      <c r="H423" t="s">
        <v>216</v>
      </c>
      <c r="I423">
        <v>3</v>
      </c>
      <c r="J423">
        <v>14</v>
      </c>
      <c r="K423">
        <v>0</v>
      </c>
      <c r="L423">
        <v>17</v>
      </c>
      <c r="M423">
        <f>L423-D423</f>
        <v>7</v>
      </c>
      <c r="N423" s="3">
        <f>IFERROR(D423/L423,0)</f>
        <v>0.58823529411764708</v>
      </c>
      <c r="O423" t="str">
        <f>TEXT(UnusedDays[[#This Row],[discharge_date]],"mmmm")</f>
        <v>February</v>
      </c>
    </row>
    <row r="424" spans="1:15" x14ac:dyDescent="0.3">
      <c r="A424" t="s">
        <v>212</v>
      </c>
      <c r="B424">
        <v>2968</v>
      </c>
      <c r="C424" t="s">
        <v>185</v>
      </c>
      <c r="D424">
        <v>23</v>
      </c>
      <c r="E424" s="1">
        <v>45695</v>
      </c>
      <c r="F424" t="s">
        <v>11</v>
      </c>
      <c r="G424" t="s">
        <v>89</v>
      </c>
      <c r="H424" t="s">
        <v>216</v>
      </c>
      <c r="I424">
        <v>3</v>
      </c>
      <c r="J424">
        <v>21</v>
      </c>
      <c r="K424">
        <v>0</v>
      </c>
      <c r="L424">
        <v>24</v>
      </c>
      <c r="M424">
        <f>L424-D424</f>
        <v>1</v>
      </c>
      <c r="N424" s="3">
        <f>IFERROR(D424/L424,0)</f>
        <v>0.95833333333333337</v>
      </c>
      <c r="O424" t="str">
        <f>TEXT(UnusedDays[[#This Row],[discharge_date]],"mmmm")</f>
        <v>February</v>
      </c>
    </row>
    <row r="425" spans="1:15" x14ac:dyDescent="0.3">
      <c r="A425" t="s">
        <v>212</v>
      </c>
      <c r="B425">
        <v>2322</v>
      </c>
      <c r="C425" t="s">
        <v>194</v>
      </c>
      <c r="D425">
        <v>35</v>
      </c>
      <c r="E425" s="1">
        <v>45720</v>
      </c>
      <c r="F425" t="s">
        <v>8</v>
      </c>
      <c r="G425" t="s">
        <v>119</v>
      </c>
      <c r="H425" t="s">
        <v>216</v>
      </c>
      <c r="I425">
        <v>7</v>
      </c>
      <c r="J425">
        <v>16</v>
      </c>
      <c r="K425">
        <v>15</v>
      </c>
      <c r="L425">
        <v>38</v>
      </c>
      <c r="M425" s="2">
        <f>L425-D425</f>
        <v>3</v>
      </c>
      <c r="N425" s="3">
        <f>IFERROR(D425/L425,0)</f>
        <v>0.92105263157894735</v>
      </c>
      <c r="O425" t="str">
        <f>TEXT(UnusedDays[[#This Row],[discharge_date]],"mmmm")</f>
        <v>March</v>
      </c>
    </row>
    <row r="426" spans="1:15" x14ac:dyDescent="0.3">
      <c r="A426" t="s">
        <v>212</v>
      </c>
      <c r="B426">
        <v>2235</v>
      </c>
      <c r="C426" t="s">
        <v>191</v>
      </c>
      <c r="D426">
        <v>4</v>
      </c>
      <c r="E426" s="1">
        <v>45712</v>
      </c>
      <c r="F426" t="s">
        <v>13</v>
      </c>
      <c r="G426" t="s">
        <v>160</v>
      </c>
      <c r="H426" t="s">
        <v>216</v>
      </c>
      <c r="I426">
        <v>0</v>
      </c>
      <c r="J426">
        <v>14</v>
      </c>
      <c r="K426">
        <v>0</v>
      </c>
      <c r="L426">
        <v>14</v>
      </c>
      <c r="M426">
        <f>L426-D426</f>
        <v>10</v>
      </c>
      <c r="N426" s="3">
        <f>IFERROR(D426/L426,0)</f>
        <v>0.2857142857142857</v>
      </c>
      <c r="O426" t="str">
        <f>TEXT(UnusedDays[[#This Row],[discharge_date]],"mmmm")</f>
        <v>February</v>
      </c>
    </row>
    <row r="427" spans="1:15" x14ac:dyDescent="0.3">
      <c r="A427" t="s">
        <v>212</v>
      </c>
      <c r="B427">
        <v>2808</v>
      </c>
      <c r="C427" t="s">
        <v>185</v>
      </c>
      <c r="D427">
        <v>28</v>
      </c>
      <c r="E427" s="1">
        <v>45658</v>
      </c>
      <c r="F427" t="s">
        <v>8</v>
      </c>
      <c r="G427" t="s">
        <v>144</v>
      </c>
      <c r="H427" t="s">
        <v>216</v>
      </c>
      <c r="I427">
        <v>7</v>
      </c>
      <c r="J427">
        <v>21</v>
      </c>
      <c r="K427">
        <v>0</v>
      </c>
      <c r="L427">
        <v>28</v>
      </c>
      <c r="M427">
        <f>L427-D427</f>
        <v>0</v>
      </c>
      <c r="N427" s="3">
        <f>IFERROR(D427/L427,0)</f>
        <v>1</v>
      </c>
      <c r="O427" t="str">
        <f>TEXT(UnusedDays[[#This Row],[discharge_date]],"mmmm")</f>
        <v>January</v>
      </c>
    </row>
    <row r="428" spans="1:15" x14ac:dyDescent="0.3">
      <c r="A428" t="s">
        <v>212</v>
      </c>
      <c r="B428">
        <v>315</v>
      </c>
      <c r="C428" t="s">
        <v>185</v>
      </c>
      <c r="D428">
        <v>20</v>
      </c>
      <c r="E428" s="1">
        <v>45740</v>
      </c>
      <c r="F428" t="s">
        <v>8</v>
      </c>
      <c r="G428" t="s">
        <v>92</v>
      </c>
      <c r="H428" t="s">
        <v>216</v>
      </c>
      <c r="I428">
        <v>3</v>
      </c>
      <c r="J428">
        <v>17</v>
      </c>
      <c r="K428">
        <v>0</v>
      </c>
      <c r="L428">
        <v>20</v>
      </c>
      <c r="M428">
        <f>L428-D428</f>
        <v>0</v>
      </c>
      <c r="N428" s="3">
        <f>IFERROR(D428/L428,0)</f>
        <v>1</v>
      </c>
      <c r="O428" t="str">
        <f>TEXT(UnusedDays[[#This Row],[discharge_date]],"mmmm")</f>
        <v>March</v>
      </c>
    </row>
    <row r="429" spans="1:15" x14ac:dyDescent="0.3">
      <c r="A429" t="s">
        <v>212</v>
      </c>
      <c r="B429">
        <v>1831</v>
      </c>
      <c r="C429" t="s">
        <v>185</v>
      </c>
      <c r="D429">
        <v>28</v>
      </c>
      <c r="E429" s="1">
        <v>45731</v>
      </c>
      <c r="F429" t="s">
        <v>8</v>
      </c>
      <c r="G429" t="s">
        <v>89</v>
      </c>
      <c r="H429" t="s">
        <v>216</v>
      </c>
      <c r="I429">
        <v>0</v>
      </c>
      <c r="J429">
        <v>28</v>
      </c>
      <c r="K429">
        <v>0</v>
      </c>
      <c r="L429">
        <v>28</v>
      </c>
      <c r="M429">
        <f>L429-D429</f>
        <v>0</v>
      </c>
      <c r="N429" s="3">
        <f>IFERROR(D429/L429,0)</f>
        <v>1</v>
      </c>
      <c r="O429" t="str">
        <f>TEXT(UnusedDays[[#This Row],[discharge_date]],"mmmm")</f>
        <v>March</v>
      </c>
    </row>
    <row r="430" spans="1:15" x14ac:dyDescent="0.3">
      <c r="A430" t="s">
        <v>212</v>
      </c>
      <c r="B430">
        <v>2999</v>
      </c>
      <c r="C430" t="s">
        <v>209</v>
      </c>
      <c r="D430">
        <v>1</v>
      </c>
      <c r="E430" s="1">
        <v>45724</v>
      </c>
      <c r="F430" t="s">
        <v>11</v>
      </c>
      <c r="G430" t="s">
        <v>137</v>
      </c>
      <c r="H430" t="s">
        <v>216</v>
      </c>
      <c r="I430">
        <v>0</v>
      </c>
      <c r="J430">
        <v>14</v>
      </c>
      <c r="K430">
        <v>0</v>
      </c>
      <c r="L430">
        <v>14</v>
      </c>
      <c r="M430">
        <f>L430-D430</f>
        <v>13</v>
      </c>
      <c r="N430" s="3">
        <f>IFERROR(D430/L430,0)</f>
        <v>7.1428571428571425E-2</v>
      </c>
      <c r="O430" t="str">
        <f>TEXT(UnusedDays[[#This Row],[discharge_date]],"mmmm")</f>
        <v>March</v>
      </c>
    </row>
    <row r="431" spans="1:15" x14ac:dyDescent="0.3">
      <c r="A431" t="s">
        <v>212</v>
      </c>
      <c r="B431">
        <v>2189</v>
      </c>
      <c r="C431" t="s">
        <v>185</v>
      </c>
      <c r="D431">
        <v>12</v>
      </c>
      <c r="E431" s="1">
        <v>45665</v>
      </c>
      <c r="F431" t="s">
        <v>11</v>
      </c>
      <c r="G431" t="s">
        <v>88</v>
      </c>
      <c r="H431" t="s">
        <v>216</v>
      </c>
      <c r="I431">
        <v>3</v>
      </c>
      <c r="J431">
        <v>17</v>
      </c>
      <c r="K431">
        <v>0</v>
      </c>
      <c r="L431">
        <v>20</v>
      </c>
      <c r="M431">
        <f>L431-D431</f>
        <v>8</v>
      </c>
      <c r="N431" s="3">
        <f>IFERROR(D431/L431,0)</f>
        <v>0.6</v>
      </c>
      <c r="O431" t="str">
        <f>TEXT(UnusedDays[[#This Row],[discharge_date]],"mmmm")</f>
        <v>January</v>
      </c>
    </row>
    <row r="432" spans="1:15" x14ac:dyDescent="0.3">
      <c r="A432" t="s">
        <v>212</v>
      </c>
      <c r="B432">
        <v>2147</v>
      </c>
      <c r="C432" t="s">
        <v>185</v>
      </c>
      <c r="D432">
        <v>29</v>
      </c>
      <c r="E432" s="1">
        <v>45669</v>
      </c>
      <c r="F432" t="s">
        <v>8</v>
      </c>
      <c r="G432" t="s">
        <v>89</v>
      </c>
      <c r="H432" t="s">
        <v>216</v>
      </c>
      <c r="I432">
        <v>3</v>
      </c>
      <c r="J432">
        <v>28</v>
      </c>
      <c r="K432">
        <v>0</v>
      </c>
      <c r="L432">
        <v>31</v>
      </c>
      <c r="M432">
        <f>L432-D432</f>
        <v>2</v>
      </c>
      <c r="N432" s="3">
        <f>IFERROR(D432/L432,0)</f>
        <v>0.93548387096774188</v>
      </c>
      <c r="O432" t="str">
        <f>TEXT(UnusedDays[[#This Row],[discharge_date]],"mmmm")</f>
        <v>January</v>
      </c>
    </row>
    <row r="433" spans="1:15" x14ac:dyDescent="0.3">
      <c r="A433" t="s">
        <v>212</v>
      </c>
      <c r="B433">
        <v>2394</v>
      </c>
      <c r="C433" t="s">
        <v>185</v>
      </c>
      <c r="D433">
        <v>25</v>
      </c>
      <c r="E433" s="1">
        <v>45712</v>
      </c>
      <c r="F433" t="s">
        <v>8</v>
      </c>
      <c r="G433" t="s">
        <v>142</v>
      </c>
      <c r="H433" t="s">
        <v>216</v>
      </c>
      <c r="I433">
        <v>0</v>
      </c>
      <c r="J433">
        <v>25</v>
      </c>
      <c r="K433">
        <v>0</v>
      </c>
      <c r="L433">
        <v>25</v>
      </c>
      <c r="M433">
        <f>L433-D433</f>
        <v>0</v>
      </c>
      <c r="N433" s="3">
        <f>IFERROR(D433/L433,0)</f>
        <v>1</v>
      </c>
      <c r="O433" t="str">
        <f>TEXT(UnusedDays[[#This Row],[discharge_date]],"mmmm")</f>
        <v>February</v>
      </c>
    </row>
    <row r="434" spans="1:15" x14ac:dyDescent="0.3">
      <c r="A434" t="s">
        <v>212</v>
      </c>
      <c r="B434">
        <v>1545</v>
      </c>
      <c r="C434" t="s">
        <v>185</v>
      </c>
      <c r="D434">
        <v>14</v>
      </c>
      <c r="E434" s="1">
        <v>45685</v>
      </c>
      <c r="F434" t="s">
        <v>14</v>
      </c>
      <c r="G434" t="s">
        <v>142</v>
      </c>
      <c r="H434" t="s">
        <v>216</v>
      </c>
      <c r="I434">
        <v>6</v>
      </c>
      <c r="J434">
        <v>10</v>
      </c>
      <c r="K434">
        <v>0</v>
      </c>
      <c r="L434">
        <v>16</v>
      </c>
      <c r="M434">
        <f>L434-D434</f>
        <v>2</v>
      </c>
      <c r="N434" s="3">
        <f>IFERROR(D434/L434,0)</f>
        <v>0.875</v>
      </c>
      <c r="O434" t="str">
        <f>TEXT(UnusedDays[[#This Row],[discharge_date]],"mmmm")</f>
        <v>January</v>
      </c>
    </row>
    <row r="435" spans="1:15" x14ac:dyDescent="0.3">
      <c r="A435" t="s">
        <v>212</v>
      </c>
      <c r="B435">
        <v>2150</v>
      </c>
      <c r="C435" t="s">
        <v>185</v>
      </c>
      <c r="D435">
        <v>24</v>
      </c>
      <c r="E435" s="1">
        <v>45715</v>
      </c>
      <c r="F435" t="s">
        <v>8</v>
      </c>
      <c r="G435" t="s">
        <v>140</v>
      </c>
      <c r="H435" t="s">
        <v>216</v>
      </c>
      <c r="I435">
        <v>3</v>
      </c>
      <c r="J435">
        <v>21</v>
      </c>
      <c r="K435">
        <v>0</v>
      </c>
      <c r="L435">
        <v>24</v>
      </c>
      <c r="M435">
        <f>L435-D435</f>
        <v>0</v>
      </c>
      <c r="N435" s="3">
        <f>IFERROR(D435/L435,0)</f>
        <v>1</v>
      </c>
      <c r="O435" t="str">
        <f>TEXT(UnusedDays[[#This Row],[discharge_date]],"mmmm")</f>
        <v>February</v>
      </c>
    </row>
    <row r="436" spans="1:15" x14ac:dyDescent="0.3">
      <c r="A436" t="s">
        <v>212</v>
      </c>
      <c r="B436">
        <v>1365</v>
      </c>
      <c r="C436" t="s">
        <v>185</v>
      </c>
      <c r="D436">
        <v>11</v>
      </c>
      <c r="E436" s="1">
        <v>45698</v>
      </c>
      <c r="F436" t="s">
        <v>11</v>
      </c>
      <c r="G436" t="s">
        <v>140</v>
      </c>
      <c r="H436" t="s">
        <v>216</v>
      </c>
      <c r="I436">
        <v>0</v>
      </c>
      <c r="J436">
        <v>14</v>
      </c>
      <c r="K436">
        <v>0</v>
      </c>
      <c r="L436">
        <v>14</v>
      </c>
      <c r="M436">
        <f>L436-D436</f>
        <v>3</v>
      </c>
      <c r="N436" s="3">
        <f>IFERROR(D436/L436,0)</f>
        <v>0.7857142857142857</v>
      </c>
      <c r="O436" t="str">
        <f>TEXT(UnusedDays[[#This Row],[discharge_date]],"mmmm")</f>
        <v>February</v>
      </c>
    </row>
    <row r="437" spans="1:15" x14ac:dyDescent="0.3">
      <c r="A437" t="s">
        <v>212</v>
      </c>
      <c r="B437">
        <v>1491</v>
      </c>
      <c r="C437" t="s">
        <v>185</v>
      </c>
      <c r="D437">
        <v>21</v>
      </c>
      <c r="E437" s="1">
        <v>45680</v>
      </c>
      <c r="F437" t="s">
        <v>8</v>
      </c>
      <c r="G437" t="s">
        <v>140</v>
      </c>
      <c r="H437" t="s">
        <v>216</v>
      </c>
      <c r="I437">
        <v>3</v>
      </c>
      <c r="J437">
        <v>18</v>
      </c>
      <c r="K437">
        <v>0</v>
      </c>
      <c r="L437">
        <v>21</v>
      </c>
      <c r="M437">
        <f>L437-D437</f>
        <v>0</v>
      </c>
      <c r="N437" s="3">
        <f>IFERROR(D437/L437,0)</f>
        <v>1</v>
      </c>
      <c r="O437" t="str">
        <f>TEXT(UnusedDays[[#This Row],[discharge_date]],"mmmm")</f>
        <v>January</v>
      </c>
    </row>
    <row r="438" spans="1:15" x14ac:dyDescent="0.3">
      <c r="A438" t="s">
        <v>212</v>
      </c>
      <c r="B438">
        <v>1098</v>
      </c>
      <c r="C438" t="s">
        <v>185</v>
      </c>
      <c r="D438">
        <v>3</v>
      </c>
      <c r="E438" s="1">
        <v>45695</v>
      </c>
      <c r="F438" t="s">
        <v>8</v>
      </c>
      <c r="G438" t="s">
        <v>139</v>
      </c>
      <c r="H438" t="s">
        <v>216</v>
      </c>
      <c r="I438">
        <v>2</v>
      </c>
      <c r="J438">
        <v>14</v>
      </c>
      <c r="K438">
        <v>0</v>
      </c>
      <c r="L438">
        <v>16</v>
      </c>
      <c r="M438">
        <f>L438-D438</f>
        <v>13</v>
      </c>
      <c r="N438" s="3">
        <f>IFERROR(D438/L438,0)</f>
        <v>0.1875</v>
      </c>
      <c r="O438" t="str">
        <f>TEXT(UnusedDays[[#This Row],[discharge_date]],"mmmm")</f>
        <v>February</v>
      </c>
    </row>
    <row r="439" spans="1:15" x14ac:dyDescent="0.3">
      <c r="A439" t="s">
        <v>212</v>
      </c>
      <c r="B439">
        <v>1308</v>
      </c>
      <c r="C439" t="s">
        <v>185</v>
      </c>
      <c r="D439">
        <v>21</v>
      </c>
      <c r="E439" s="1">
        <v>45712</v>
      </c>
      <c r="F439" t="s">
        <v>8</v>
      </c>
      <c r="G439" t="s">
        <v>138</v>
      </c>
      <c r="H439" t="s">
        <v>216</v>
      </c>
      <c r="I439">
        <v>0</v>
      </c>
      <c r="J439">
        <v>21</v>
      </c>
      <c r="K439">
        <v>0</v>
      </c>
      <c r="L439">
        <v>21</v>
      </c>
      <c r="M439">
        <f>L439-D439</f>
        <v>0</v>
      </c>
      <c r="N439" s="3">
        <f>IFERROR(D439/L439,0)</f>
        <v>1</v>
      </c>
      <c r="O439" t="str">
        <f>TEXT(UnusedDays[[#This Row],[discharge_date]],"mmmm")</f>
        <v>February</v>
      </c>
    </row>
    <row r="440" spans="1:15" x14ac:dyDescent="0.3">
      <c r="A440" t="s">
        <v>212</v>
      </c>
      <c r="B440">
        <v>2063</v>
      </c>
      <c r="C440" t="s">
        <v>185</v>
      </c>
      <c r="D440">
        <v>6</v>
      </c>
      <c r="E440" s="1">
        <v>45690</v>
      </c>
      <c r="F440" t="s">
        <v>18</v>
      </c>
      <c r="G440" t="s">
        <v>138</v>
      </c>
      <c r="H440" t="s">
        <v>216</v>
      </c>
      <c r="I440">
        <v>4</v>
      </c>
      <c r="J440">
        <v>14</v>
      </c>
      <c r="K440">
        <v>0</v>
      </c>
      <c r="L440">
        <v>18</v>
      </c>
      <c r="M440">
        <f>L440-D440</f>
        <v>12</v>
      </c>
      <c r="N440" s="3">
        <f>IFERROR(D440/L440,0)</f>
        <v>0.33333333333333331</v>
      </c>
      <c r="O440" t="str">
        <f>TEXT(UnusedDays[[#This Row],[discharge_date]],"mmmm")</f>
        <v>February</v>
      </c>
    </row>
    <row r="441" spans="1:15" x14ac:dyDescent="0.3">
      <c r="A441" t="s">
        <v>212</v>
      </c>
      <c r="B441">
        <v>2592</v>
      </c>
      <c r="C441" t="s">
        <v>191</v>
      </c>
      <c r="D441">
        <v>9</v>
      </c>
      <c r="E441" s="1">
        <v>45743</v>
      </c>
      <c r="F441" t="s">
        <v>13</v>
      </c>
      <c r="G441" t="s">
        <v>104</v>
      </c>
      <c r="H441" t="s">
        <v>216</v>
      </c>
      <c r="I441">
        <v>14</v>
      </c>
      <c r="J441">
        <v>0</v>
      </c>
      <c r="K441">
        <v>0</v>
      </c>
      <c r="L441">
        <v>14</v>
      </c>
      <c r="M441" s="2">
        <v>5</v>
      </c>
      <c r="N441" s="3">
        <f>IFERROR(D441/L441,0)</f>
        <v>0.6428571428571429</v>
      </c>
      <c r="O441" t="str">
        <f>TEXT(UnusedDays[[#This Row],[discharge_date]],"mmmm")</f>
        <v>March</v>
      </c>
    </row>
    <row r="442" spans="1:15" x14ac:dyDescent="0.3">
      <c r="A442" t="s">
        <v>212</v>
      </c>
      <c r="B442">
        <v>1006</v>
      </c>
      <c r="C442" t="s">
        <v>194</v>
      </c>
      <c r="D442">
        <v>30</v>
      </c>
      <c r="E442" s="1">
        <v>45727</v>
      </c>
      <c r="F442" t="s">
        <v>8</v>
      </c>
      <c r="G442" t="s">
        <v>119</v>
      </c>
      <c r="H442" t="s">
        <v>216</v>
      </c>
      <c r="I442">
        <v>0</v>
      </c>
      <c r="J442">
        <v>0</v>
      </c>
      <c r="K442">
        <v>0</v>
      </c>
      <c r="L442">
        <v>16</v>
      </c>
      <c r="M442">
        <f>L442-D442</f>
        <v>-14</v>
      </c>
      <c r="N442" s="3">
        <f>IFERROR(D442/L442,0)</f>
        <v>1.875</v>
      </c>
      <c r="O442" t="str">
        <f>TEXT(UnusedDays[[#This Row],[discharge_date]],"mmmm")</f>
        <v>March</v>
      </c>
    </row>
    <row r="443" spans="1:15" x14ac:dyDescent="0.3">
      <c r="A443" t="s">
        <v>212</v>
      </c>
      <c r="B443">
        <v>88</v>
      </c>
      <c r="C443" t="s">
        <v>194</v>
      </c>
      <c r="D443">
        <v>36</v>
      </c>
      <c r="E443" s="1">
        <v>45665</v>
      </c>
      <c r="F443" t="s">
        <v>8</v>
      </c>
      <c r="G443" t="s">
        <v>168</v>
      </c>
      <c r="H443" t="s">
        <v>216</v>
      </c>
      <c r="I443">
        <v>0</v>
      </c>
      <c r="J443">
        <v>20</v>
      </c>
      <c r="K443">
        <v>14</v>
      </c>
      <c r="L443">
        <v>35</v>
      </c>
      <c r="M443">
        <f>L443-D443</f>
        <v>-1</v>
      </c>
      <c r="N443" s="3">
        <f>IFERROR(D443/L443,0)</f>
        <v>1.0285714285714285</v>
      </c>
      <c r="O443" t="str">
        <f>TEXT(UnusedDays[[#This Row],[discharge_date]],"mmmm")</f>
        <v>January</v>
      </c>
    </row>
    <row r="444" spans="1:15" x14ac:dyDescent="0.3">
      <c r="A444" t="s">
        <v>212</v>
      </c>
      <c r="B444">
        <v>305</v>
      </c>
      <c r="C444" t="s">
        <v>194</v>
      </c>
      <c r="D444">
        <v>34</v>
      </c>
      <c r="E444" s="1">
        <v>45681</v>
      </c>
      <c r="F444" t="s">
        <v>8</v>
      </c>
      <c r="G444" t="s">
        <v>115</v>
      </c>
      <c r="H444" t="s">
        <v>216</v>
      </c>
      <c r="I444">
        <v>0</v>
      </c>
      <c r="J444">
        <v>18</v>
      </c>
      <c r="K444">
        <v>16</v>
      </c>
      <c r="L444">
        <v>34</v>
      </c>
      <c r="M444">
        <f>L444-D444</f>
        <v>0</v>
      </c>
      <c r="N444" s="3">
        <f>IFERROR(D444/L444,0)</f>
        <v>1</v>
      </c>
      <c r="O444" t="str">
        <f>TEXT(UnusedDays[[#This Row],[discharge_date]],"mmmm")</f>
        <v>January</v>
      </c>
    </row>
    <row r="445" spans="1:15" x14ac:dyDescent="0.3">
      <c r="A445" t="s">
        <v>212</v>
      </c>
      <c r="B445">
        <v>2494</v>
      </c>
      <c r="C445" t="s">
        <v>203</v>
      </c>
      <c r="D445">
        <v>13</v>
      </c>
      <c r="E445" s="1">
        <v>45700</v>
      </c>
      <c r="F445" t="s">
        <v>14</v>
      </c>
      <c r="G445" t="s">
        <v>181</v>
      </c>
      <c r="H445" t="s">
        <v>216</v>
      </c>
      <c r="I445">
        <v>0</v>
      </c>
      <c r="J445">
        <v>14</v>
      </c>
      <c r="K445">
        <v>0</v>
      </c>
      <c r="L445">
        <v>14</v>
      </c>
      <c r="M445">
        <f>L445-D445</f>
        <v>1</v>
      </c>
      <c r="N445" s="3">
        <f>IFERROR(D445/L445,0)</f>
        <v>0.9285714285714286</v>
      </c>
      <c r="O445" t="str">
        <f>TEXT(UnusedDays[[#This Row],[discharge_date]],"mmmm")</f>
        <v>February</v>
      </c>
    </row>
    <row r="446" spans="1:15" x14ac:dyDescent="0.3">
      <c r="A446" t="s">
        <v>212</v>
      </c>
      <c r="B446">
        <v>599</v>
      </c>
      <c r="C446" t="s">
        <v>203</v>
      </c>
      <c r="D446">
        <v>6</v>
      </c>
      <c r="E446" s="1">
        <v>45726</v>
      </c>
      <c r="F446" t="s">
        <v>8</v>
      </c>
      <c r="G446" t="s">
        <v>133</v>
      </c>
      <c r="H446" t="s">
        <v>216</v>
      </c>
      <c r="I446">
        <v>0</v>
      </c>
      <c r="J446">
        <v>0</v>
      </c>
      <c r="K446">
        <v>0</v>
      </c>
      <c r="L446">
        <v>6</v>
      </c>
      <c r="M446">
        <f>L446-D446</f>
        <v>0</v>
      </c>
      <c r="N446" s="3">
        <f>IFERROR(D446/L446,0)</f>
        <v>1</v>
      </c>
      <c r="O446" t="str">
        <f>TEXT(UnusedDays[[#This Row],[discharge_date]],"mmmm")</f>
        <v>March</v>
      </c>
    </row>
    <row r="447" spans="1:15" x14ac:dyDescent="0.3">
      <c r="A447" t="s">
        <v>212</v>
      </c>
      <c r="B447">
        <v>2669</v>
      </c>
      <c r="C447" t="s">
        <v>209</v>
      </c>
      <c r="D447">
        <v>1</v>
      </c>
      <c r="E447" s="1">
        <v>45724</v>
      </c>
      <c r="F447" t="s">
        <v>11</v>
      </c>
      <c r="G447" t="s">
        <v>17</v>
      </c>
      <c r="H447" t="s">
        <v>216</v>
      </c>
      <c r="I447">
        <v>0</v>
      </c>
      <c r="J447">
        <v>0</v>
      </c>
      <c r="K447">
        <v>0</v>
      </c>
      <c r="L447">
        <v>0</v>
      </c>
      <c r="M447">
        <f>L447-D447</f>
        <v>-1</v>
      </c>
      <c r="N447" s="3">
        <f>IFERROR(D447/L447,0)</f>
        <v>0</v>
      </c>
      <c r="O447" t="str">
        <f>TEXT(UnusedDays[[#This Row],[discharge_date]],"mmmm")</f>
        <v>March</v>
      </c>
    </row>
    <row r="448" spans="1:15" x14ac:dyDescent="0.3">
      <c r="A448" t="s">
        <v>212</v>
      </c>
      <c r="B448">
        <v>2158</v>
      </c>
      <c r="C448" t="s">
        <v>185</v>
      </c>
      <c r="D448">
        <v>18</v>
      </c>
      <c r="E448" s="1">
        <v>45699</v>
      </c>
      <c r="F448" t="s">
        <v>8</v>
      </c>
      <c r="G448" t="s">
        <v>138</v>
      </c>
      <c r="H448" t="s">
        <v>216</v>
      </c>
      <c r="I448">
        <v>4</v>
      </c>
      <c r="J448">
        <v>14</v>
      </c>
      <c r="K448">
        <v>0</v>
      </c>
      <c r="L448">
        <v>18</v>
      </c>
      <c r="M448">
        <f>L448-D448</f>
        <v>0</v>
      </c>
      <c r="N448" s="3">
        <f>IFERROR(D448/L448,0)</f>
        <v>1</v>
      </c>
      <c r="O448" t="str">
        <f>TEXT(UnusedDays[[#This Row],[discharge_date]],"mmmm")</f>
        <v>February</v>
      </c>
    </row>
    <row r="449" spans="1:15" x14ac:dyDescent="0.3">
      <c r="A449" t="s">
        <v>212</v>
      </c>
      <c r="B449">
        <v>1873</v>
      </c>
      <c r="C449" t="s">
        <v>185</v>
      </c>
      <c r="D449">
        <v>24</v>
      </c>
      <c r="E449" s="1">
        <v>45664</v>
      </c>
      <c r="F449" t="s">
        <v>14</v>
      </c>
      <c r="G449" t="s">
        <v>138</v>
      </c>
      <c r="H449" t="s">
        <v>216</v>
      </c>
      <c r="I449">
        <v>3</v>
      </c>
      <c r="J449">
        <v>15</v>
      </c>
      <c r="K449">
        <v>0</v>
      </c>
      <c r="L449">
        <v>18</v>
      </c>
      <c r="M449">
        <f>L449-D449</f>
        <v>-6</v>
      </c>
      <c r="N449" s="3">
        <f>IFERROR(D449/L449,0)</f>
        <v>1.3333333333333333</v>
      </c>
      <c r="O449" t="str">
        <f>TEXT(UnusedDays[[#This Row],[discharge_date]],"mmmm")</f>
        <v>January</v>
      </c>
    </row>
    <row r="450" spans="1:15" x14ac:dyDescent="0.3">
      <c r="A450" t="s">
        <v>212</v>
      </c>
      <c r="B450">
        <v>2126</v>
      </c>
      <c r="C450" t="s">
        <v>188</v>
      </c>
      <c r="D450">
        <v>5</v>
      </c>
      <c r="E450" s="1">
        <v>45739</v>
      </c>
      <c r="F450" t="s">
        <v>13</v>
      </c>
      <c r="G450" t="s">
        <v>96</v>
      </c>
      <c r="H450" t="s">
        <v>216</v>
      </c>
      <c r="I450">
        <v>4</v>
      </c>
      <c r="J450">
        <v>11</v>
      </c>
      <c r="K450">
        <v>0</v>
      </c>
      <c r="L450">
        <v>15</v>
      </c>
      <c r="M450" s="2">
        <f>L450-D450</f>
        <v>10</v>
      </c>
      <c r="N450" s="3">
        <f>IFERROR(D450/L450,0)</f>
        <v>0.33333333333333331</v>
      </c>
      <c r="O450" t="str">
        <f>TEXT(UnusedDays[[#This Row],[discharge_date]],"mmmm")</f>
        <v>March</v>
      </c>
    </row>
    <row r="451" spans="1:15" x14ac:dyDescent="0.3">
      <c r="A451" t="s">
        <v>212</v>
      </c>
      <c r="B451">
        <v>2067</v>
      </c>
      <c r="C451" t="s">
        <v>188</v>
      </c>
      <c r="D451">
        <v>33</v>
      </c>
      <c r="E451" s="1">
        <v>45747</v>
      </c>
      <c r="F451" t="s">
        <v>8</v>
      </c>
      <c r="G451" t="s">
        <v>96</v>
      </c>
      <c r="H451" t="s">
        <v>216</v>
      </c>
      <c r="I451">
        <v>4</v>
      </c>
      <c r="J451">
        <v>29</v>
      </c>
      <c r="K451">
        <v>0</v>
      </c>
      <c r="L451">
        <v>33</v>
      </c>
      <c r="M451">
        <f>L451-D451</f>
        <v>0</v>
      </c>
      <c r="N451" s="3">
        <f>IFERROR(D451/L451,0)</f>
        <v>1</v>
      </c>
      <c r="O451" t="str">
        <f>TEXT(UnusedDays[[#This Row],[discharge_date]],"mmmm")</f>
        <v>March</v>
      </c>
    </row>
    <row r="452" spans="1:15" x14ac:dyDescent="0.3">
      <c r="A452" t="s">
        <v>212</v>
      </c>
      <c r="B452">
        <v>968</v>
      </c>
      <c r="C452" t="s">
        <v>188</v>
      </c>
      <c r="D452">
        <v>25</v>
      </c>
      <c r="E452" s="1">
        <v>45745</v>
      </c>
      <c r="F452" t="s">
        <v>8</v>
      </c>
      <c r="G452" t="s">
        <v>99</v>
      </c>
      <c r="H452" t="s">
        <v>216</v>
      </c>
      <c r="I452">
        <v>4</v>
      </c>
      <c r="J452">
        <v>21</v>
      </c>
      <c r="K452">
        <v>0</v>
      </c>
      <c r="L452">
        <v>25</v>
      </c>
      <c r="M452">
        <f>L452-D452</f>
        <v>0</v>
      </c>
      <c r="N452" s="3">
        <f>IFERROR(D452/L452,0)</f>
        <v>1</v>
      </c>
      <c r="O452" t="str">
        <f>TEXT(UnusedDays[[#This Row],[discharge_date]],"mmmm")</f>
        <v>March</v>
      </c>
    </row>
    <row r="453" spans="1:15" x14ac:dyDescent="0.3">
      <c r="A453" t="s">
        <v>212</v>
      </c>
      <c r="B453">
        <v>2308</v>
      </c>
      <c r="C453" t="s">
        <v>188</v>
      </c>
      <c r="D453">
        <v>29</v>
      </c>
      <c r="E453" s="1">
        <v>45723</v>
      </c>
      <c r="F453" t="s">
        <v>8</v>
      </c>
      <c r="G453" t="s">
        <v>99</v>
      </c>
      <c r="H453" t="s">
        <v>216</v>
      </c>
      <c r="I453">
        <v>0</v>
      </c>
      <c r="J453">
        <v>32</v>
      </c>
      <c r="K453">
        <v>0</v>
      </c>
      <c r="L453">
        <v>32</v>
      </c>
      <c r="M453" s="2">
        <f>L453-D453</f>
        <v>3</v>
      </c>
      <c r="N453" s="3">
        <f>IFERROR(D453/L453,0)</f>
        <v>0.90625</v>
      </c>
      <c r="O453" t="str">
        <f>TEXT(UnusedDays[[#This Row],[discharge_date]],"mmmm")</f>
        <v>March</v>
      </c>
    </row>
    <row r="454" spans="1:15" x14ac:dyDescent="0.3">
      <c r="A454" t="s">
        <v>212</v>
      </c>
      <c r="B454">
        <v>2698</v>
      </c>
      <c r="C454" t="s">
        <v>188</v>
      </c>
      <c r="D454">
        <v>31</v>
      </c>
      <c r="E454" s="1">
        <v>45709</v>
      </c>
      <c r="F454" t="s">
        <v>8</v>
      </c>
      <c r="G454" t="s">
        <v>102</v>
      </c>
      <c r="H454" t="s">
        <v>216</v>
      </c>
      <c r="I454">
        <v>4</v>
      </c>
      <c r="J454">
        <v>27</v>
      </c>
      <c r="K454">
        <v>0</v>
      </c>
      <c r="L454">
        <v>31</v>
      </c>
      <c r="M454">
        <f>L454-D454</f>
        <v>0</v>
      </c>
      <c r="N454" s="3">
        <f>IFERROR(D454/L454,0)</f>
        <v>1</v>
      </c>
      <c r="O454" t="str">
        <f>TEXT(UnusedDays[[#This Row],[discharge_date]],"mmmm")</f>
        <v>February</v>
      </c>
    </row>
    <row r="455" spans="1:15" x14ac:dyDescent="0.3">
      <c r="A455" t="s">
        <v>212</v>
      </c>
      <c r="B455">
        <v>1775</v>
      </c>
      <c r="C455" t="s">
        <v>188</v>
      </c>
      <c r="D455">
        <v>29</v>
      </c>
      <c r="E455" s="1">
        <v>45710</v>
      </c>
      <c r="F455" t="s">
        <v>8</v>
      </c>
      <c r="G455" t="s">
        <v>102</v>
      </c>
      <c r="H455" t="s">
        <v>216</v>
      </c>
      <c r="I455">
        <v>0</v>
      </c>
      <c r="J455">
        <v>29</v>
      </c>
      <c r="K455">
        <v>0</v>
      </c>
      <c r="L455">
        <v>29</v>
      </c>
      <c r="M455">
        <f>L455-D455</f>
        <v>0</v>
      </c>
      <c r="N455" s="3">
        <f>IFERROR(D455/L455,0)</f>
        <v>1</v>
      </c>
      <c r="O455" t="str">
        <f>TEXT(UnusedDays[[#This Row],[discharge_date]],"mmmm")</f>
        <v>February</v>
      </c>
    </row>
    <row r="456" spans="1:15" x14ac:dyDescent="0.3">
      <c r="A456" t="s">
        <v>212</v>
      </c>
      <c r="B456">
        <v>991</v>
      </c>
      <c r="C456" t="s">
        <v>188</v>
      </c>
      <c r="D456">
        <v>13</v>
      </c>
      <c r="E456" s="1">
        <v>45685</v>
      </c>
      <c r="F456" t="s">
        <v>18</v>
      </c>
      <c r="G456" t="s">
        <v>102</v>
      </c>
      <c r="H456" t="s">
        <v>216</v>
      </c>
      <c r="I456">
        <v>0</v>
      </c>
      <c r="J456">
        <v>8</v>
      </c>
      <c r="K456">
        <v>30</v>
      </c>
      <c r="L456">
        <v>38</v>
      </c>
      <c r="M456">
        <f>L456-D456</f>
        <v>25</v>
      </c>
      <c r="N456" s="3">
        <f>IFERROR(D456/L456,0)</f>
        <v>0.34210526315789475</v>
      </c>
      <c r="O456" t="str">
        <f>TEXT(UnusedDays[[#This Row],[discharge_date]],"mmmm")</f>
        <v>January</v>
      </c>
    </row>
    <row r="457" spans="1:15" x14ac:dyDescent="0.3">
      <c r="A457" t="s">
        <v>212</v>
      </c>
      <c r="B457">
        <v>2284</v>
      </c>
      <c r="C457" t="s">
        <v>188</v>
      </c>
      <c r="D457">
        <v>34</v>
      </c>
      <c r="E457" s="1">
        <v>45682</v>
      </c>
      <c r="F457" t="s">
        <v>8</v>
      </c>
      <c r="G457" t="s">
        <v>102</v>
      </c>
      <c r="H457" t="s">
        <v>216</v>
      </c>
      <c r="I457">
        <v>5</v>
      </c>
      <c r="J457">
        <v>30</v>
      </c>
      <c r="K457">
        <v>0</v>
      </c>
      <c r="L457">
        <v>35</v>
      </c>
      <c r="M457">
        <f>L457-D457</f>
        <v>1</v>
      </c>
      <c r="N457" s="3">
        <f>IFERROR(D457/L457,0)</f>
        <v>0.97142857142857142</v>
      </c>
      <c r="O457" t="str">
        <f>TEXT(UnusedDays[[#This Row],[discharge_date]],"mmmm")</f>
        <v>January</v>
      </c>
    </row>
    <row r="458" spans="1:15" x14ac:dyDescent="0.3">
      <c r="A458" t="s">
        <v>212</v>
      </c>
      <c r="B458">
        <v>2667</v>
      </c>
      <c r="C458" t="s">
        <v>188</v>
      </c>
      <c r="D458">
        <v>26</v>
      </c>
      <c r="E458" s="1">
        <v>45681</v>
      </c>
      <c r="F458" t="s">
        <v>8</v>
      </c>
      <c r="G458" t="s">
        <v>102</v>
      </c>
      <c r="H458" t="s">
        <v>216</v>
      </c>
      <c r="I458">
        <v>4</v>
      </c>
      <c r="J458">
        <v>22</v>
      </c>
      <c r="K458">
        <v>0</v>
      </c>
      <c r="L458">
        <v>26</v>
      </c>
      <c r="M458">
        <f>L458-D458</f>
        <v>0</v>
      </c>
      <c r="N458" s="3">
        <f>IFERROR(D458/L458,0)</f>
        <v>1</v>
      </c>
      <c r="O458" t="str">
        <f>TEXT(UnusedDays[[#This Row],[discharge_date]],"mmmm")</f>
        <v>January</v>
      </c>
    </row>
    <row r="459" spans="1:15" x14ac:dyDescent="0.3">
      <c r="A459" t="s">
        <v>212</v>
      </c>
      <c r="B459">
        <v>2135</v>
      </c>
      <c r="C459" t="s">
        <v>188</v>
      </c>
      <c r="D459">
        <v>12</v>
      </c>
      <c r="E459" s="1">
        <v>45675</v>
      </c>
      <c r="F459" t="s">
        <v>11</v>
      </c>
      <c r="G459" t="s">
        <v>102</v>
      </c>
      <c r="H459" t="s">
        <v>216</v>
      </c>
      <c r="I459">
        <v>0</v>
      </c>
      <c r="J459">
        <v>14</v>
      </c>
      <c r="K459">
        <v>0</v>
      </c>
      <c r="L459">
        <v>14</v>
      </c>
      <c r="M459">
        <f>L459-D459</f>
        <v>2</v>
      </c>
      <c r="N459" s="3">
        <f>IFERROR(D459/L459,0)</f>
        <v>0.8571428571428571</v>
      </c>
      <c r="O459" t="str">
        <f>TEXT(UnusedDays[[#This Row],[discharge_date]],"mmmm")</f>
        <v>January</v>
      </c>
    </row>
    <row r="460" spans="1:15" x14ac:dyDescent="0.3">
      <c r="A460" t="s">
        <v>212</v>
      </c>
      <c r="B460">
        <v>334</v>
      </c>
      <c r="C460" t="s">
        <v>188</v>
      </c>
      <c r="D460">
        <v>14</v>
      </c>
      <c r="E460" s="1">
        <v>45680</v>
      </c>
      <c r="F460" t="s">
        <v>8</v>
      </c>
      <c r="G460" t="s">
        <v>102</v>
      </c>
      <c r="H460" t="s">
        <v>216</v>
      </c>
      <c r="I460">
        <v>3</v>
      </c>
      <c r="J460">
        <v>10</v>
      </c>
      <c r="K460">
        <v>0</v>
      </c>
      <c r="L460">
        <v>13</v>
      </c>
      <c r="M460">
        <f>L460-D460</f>
        <v>-1</v>
      </c>
      <c r="N460" s="3">
        <f>IFERROR(D460/L460,0)</f>
        <v>1.0769230769230769</v>
      </c>
      <c r="O460" t="str">
        <f>TEXT(UnusedDays[[#This Row],[discharge_date]],"mmmm")</f>
        <v>January</v>
      </c>
    </row>
    <row r="461" spans="1:15" x14ac:dyDescent="0.3">
      <c r="A461" t="s">
        <v>212</v>
      </c>
      <c r="B461">
        <v>930</v>
      </c>
      <c r="C461" t="s">
        <v>188</v>
      </c>
      <c r="D461">
        <v>31</v>
      </c>
      <c r="E461" s="1">
        <v>45667</v>
      </c>
      <c r="F461" t="s">
        <v>8</v>
      </c>
      <c r="G461" t="s">
        <v>102</v>
      </c>
      <c r="H461" t="s">
        <v>216</v>
      </c>
      <c r="I461">
        <v>2</v>
      </c>
      <c r="J461">
        <v>29</v>
      </c>
      <c r="K461">
        <v>0</v>
      </c>
      <c r="L461">
        <v>31</v>
      </c>
      <c r="M461">
        <f>L461-D461</f>
        <v>0</v>
      </c>
      <c r="N461" s="3">
        <f>IFERROR(D461/L461,0)</f>
        <v>1</v>
      </c>
      <c r="O461" t="str">
        <f>TEXT(UnusedDays[[#This Row],[discharge_date]],"mmmm")</f>
        <v>January</v>
      </c>
    </row>
    <row r="462" spans="1:15" x14ac:dyDescent="0.3">
      <c r="A462" t="s">
        <v>212</v>
      </c>
      <c r="B462">
        <v>1167</v>
      </c>
      <c r="C462" t="s">
        <v>188</v>
      </c>
      <c r="D462">
        <v>14</v>
      </c>
      <c r="E462" s="1">
        <v>45736</v>
      </c>
      <c r="F462" t="s">
        <v>14</v>
      </c>
      <c r="G462" t="s">
        <v>101</v>
      </c>
      <c r="H462" t="s">
        <v>216</v>
      </c>
      <c r="I462">
        <v>0</v>
      </c>
      <c r="J462">
        <v>14</v>
      </c>
      <c r="K462">
        <v>0</v>
      </c>
      <c r="L462">
        <v>14</v>
      </c>
      <c r="M462">
        <f>L462-D462</f>
        <v>0</v>
      </c>
      <c r="N462" s="3">
        <f>IFERROR(D462/L462,0)</f>
        <v>1</v>
      </c>
      <c r="O462" t="str">
        <f>TEXT(UnusedDays[[#This Row],[discharge_date]],"mmmm")</f>
        <v>March</v>
      </c>
    </row>
    <row r="463" spans="1:15" x14ac:dyDescent="0.3">
      <c r="A463" t="s">
        <v>212</v>
      </c>
      <c r="B463">
        <v>422</v>
      </c>
      <c r="C463" t="s">
        <v>194</v>
      </c>
      <c r="D463">
        <v>32</v>
      </c>
      <c r="E463" s="1">
        <v>45723</v>
      </c>
      <c r="F463" t="s">
        <v>8</v>
      </c>
      <c r="G463" t="s">
        <v>117</v>
      </c>
      <c r="H463" t="s">
        <v>216</v>
      </c>
      <c r="I463">
        <v>4</v>
      </c>
      <c r="J463">
        <v>14</v>
      </c>
      <c r="K463">
        <v>16</v>
      </c>
      <c r="L463">
        <v>34</v>
      </c>
      <c r="M463" s="2">
        <f>L463-D463</f>
        <v>2</v>
      </c>
      <c r="N463" s="3">
        <f>IFERROR(D463/L463,0)</f>
        <v>0.94117647058823528</v>
      </c>
      <c r="O463" t="str">
        <f>TEXT(UnusedDays[[#This Row],[discharge_date]],"mmmm")</f>
        <v>March</v>
      </c>
    </row>
    <row r="464" spans="1:15" x14ac:dyDescent="0.3">
      <c r="A464" t="s">
        <v>212</v>
      </c>
      <c r="B464">
        <v>43</v>
      </c>
      <c r="C464" t="s">
        <v>197</v>
      </c>
      <c r="D464">
        <v>29</v>
      </c>
      <c r="E464" s="1">
        <v>45660</v>
      </c>
      <c r="F464" t="s">
        <v>8</v>
      </c>
      <c r="G464" t="s">
        <v>171</v>
      </c>
      <c r="H464" t="s">
        <v>216</v>
      </c>
      <c r="I464">
        <v>7</v>
      </c>
      <c r="J464">
        <v>18</v>
      </c>
      <c r="K464">
        <v>7</v>
      </c>
      <c r="L464">
        <v>32</v>
      </c>
      <c r="M464">
        <f>L464-D464</f>
        <v>3</v>
      </c>
      <c r="N464" s="3">
        <f>IFERROR(D464/L464,0)</f>
        <v>0.90625</v>
      </c>
      <c r="O464" t="str">
        <f>TEXT(UnusedDays[[#This Row],[discharge_date]],"mmmm")</f>
        <v>January</v>
      </c>
    </row>
    <row r="465" spans="1:15" x14ac:dyDescent="0.3">
      <c r="A465" t="s">
        <v>212</v>
      </c>
      <c r="B465">
        <v>924</v>
      </c>
      <c r="C465" t="s">
        <v>197</v>
      </c>
      <c r="D465">
        <v>28</v>
      </c>
      <c r="E465" s="1">
        <v>45688</v>
      </c>
      <c r="F465" t="s">
        <v>8</v>
      </c>
      <c r="G465" t="s">
        <v>175</v>
      </c>
      <c r="H465" t="s">
        <v>216</v>
      </c>
      <c r="I465">
        <v>0</v>
      </c>
      <c r="J465">
        <v>14</v>
      </c>
      <c r="K465">
        <v>11</v>
      </c>
      <c r="L465">
        <v>25</v>
      </c>
      <c r="M465">
        <f>L465-D465</f>
        <v>-3</v>
      </c>
      <c r="N465" s="3">
        <f>IFERROR(D465/L465,0)</f>
        <v>1.1200000000000001</v>
      </c>
      <c r="O465" t="str">
        <f>TEXT(UnusedDays[[#This Row],[discharge_date]],"mmmm")</f>
        <v>January</v>
      </c>
    </row>
    <row r="466" spans="1:15" x14ac:dyDescent="0.3">
      <c r="A466" t="s">
        <v>212</v>
      </c>
      <c r="B466">
        <v>388</v>
      </c>
      <c r="C466" t="s">
        <v>203</v>
      </c>
      <c r="D466">
        <v>28</v>
      </c>
      <c r="E466" s="1">
        <v>45708</v>
      </c>
      <c r="F466" t="s">
        <v>8</v>
      </c>
      <c r="G466" t="s">
        <v>181</v>
      </c>
      <c r="H466" t="s">
        <v>216</v>
      </c>
      <c r="I466">
        <v>0</v>
      </c>
      <c r="J466">
        <v>16</v>
      </c>
      <c r="K466">
        <v>12</v>
      </c>
      <c r="L466">
        <v>28</v>
      </c>
      <c r="M466">
        <v>0</v>
      </c>
      <c r="N466" s="3">
        <f>IFERROR(D466/L466,0)</f>
        <v>1</v>
      </c>
      <c r="O466" t="str">
        <f>TEXT(UnusedDays[[#This Row],[discharge_date]],"mmmm")</f>
        <v>February</v>
      </c>
    </row>
    <row r="467" spans="1:15" x14ac:dyDescent="0.3">
      <c r="A467" t="s">
        <v>212</v>
      </c>
      <c r="B467">
        <v>1249</v>
      </c>
      <c r="C467" t="s">
        <v>188</v>
      </c>
      <c r="D467">
        <v>28</v>
      </c>
      <c r="E467" s="1">
        <v>45745</v>
      </c>
      <c r="F467" t="s">
        <v>8</v>
      </c>
      <c r="G467" t="s">
        <v>101</v>
      </c>
      <c r="H467" t="s">
        <v>216</v>
      </c>
      <c r="I467">
        <v>4</v>
      </c>
      <c r="J467">
        <v>28</v>
      </c>
      <c r="K467">
        <v>0</v>
      </c>
      <c r="L467">
        <v>32</v>
      </c>
      <c r="M467" s="2">
        <f>L467-D467</f>
        <v>4</v>
      </c>
      <c r="N467" s="3">
        <f>IFERROR(D467/L467,0)</f>
        <v>0.875</v>
      </c>
      <c r="O467" t="str">
        <f>TEXT(UnusedDays[[#This Row],[discharge_date]],"mmmm")</f>
        <v>March</v>
      </c>
    </row>
    <row r="468" spans="1:15" x14ac:dyDescent="0.3">
      <c r="A468" t="s">
        <v>212</v>
      </c>
      <c r="B468">
        <v>389</v>
      </c>
      <c r="C468" t="s">
        <v>188</v>
      </c>
      <c r="D468">
        <v>15</v>
      </c>
      <c r="E468" s="1">
        <v>45741</v>
      </c>
      <c r="F468" t="s">
        <v>11</v>
      </c>
      <c r="G468" t="s">
        <v>98</v>
      </c>
      <c r="H468" t="s">
        <v>216</v>
      </c>
      <c r="I468">
        <v>6</v>
      </c>
      <c r="J468">
        <v>35</v>
      </c>
      <c r="K468">
        <v>0</v>
      </c>
      <c r="L468">
        <v>41</v>
      </c>
      <c r="M468" s="2">
        <f>L468-D468</f>
        <v>26</v>
      </c>
      <c r="N468" s="3">
        <f>IFERROR(D468/L468,0)</f>
        <v>0.36585365853658536</v>
      </c>
      <c r="O468" t="str">
        <f>TEXT(UnusedDays[[#This Row],[discharge_date]],"mmmm")</f>
        <v>March</v>
      </c>
    </row>
    <row r="469" spans="1:15" x14ac:dyDescent="0.3">
      <c r="A469" t="s">
        <v>212</v>
      </c>
      <c r="B469">
        <v>2848</v>
      </c>
      <c r="C469" t="s">
        <v>188</v>
      </c>
      <c r="D469">
        <v>29</v>
      </c>
      <c r="E469" s="1">
        <v>45721</v>
      </c>
      <c r="F469" t="s">
        <v>8</v>
      </c>
      <c r="G469" t="s">
        <v>100</v>
      </c>
      <c r="H469" t="s">
        <v>216</v>
      </c>
      <c r="I469">
        <v>4</v>
      </c>
      <c r="J469">
        <v>27</v>
      </c>
      <c r="K469">
        <v>0</v>
      </c>
      <c r="L469">
        <v>31</v>
      </c>
      <c r="M469" s="2">
        <f>L469-D469</f>
        <v>2</v>
      </c>
      <c r="N469" s="3">
        <f>IFERROR(D469/L469,0)</f>
        <v>0.93548387096774188</v>
      </c>
      <c r="O469" t="str">
        <f>TEXT(UnusedDays[[#This Row],[discharge_date]],"mmmm")</f>
        <v>March</v>
      </c>
    </row>
    <row r="470" spans="1:15" x14ac:dyDescent="0.3">
      <c r="A470" t="s">
        <v>212</v>
      </c>
      <c r="B470">
        <v>414</v>
      </c>
      <c r="C470" t="s">
        <v>188</v>
      </c>
      <c r="D470">
        <v>18</v>
      </c>
      <c r="E470" s="1">
        <v>45712</v>
      </c>
      <c r="F470" t="s">
        <v>8</v>
      </c>
      <c r="G470" t="s">
        <v>97</v>
      </c>
      <c r="H470" t="s">
        <v>216</v>
      </c>
      <c r="I470">
        <v>0</v>
      </c>
      <c r="J470">
        <v>21</v>
      </c>
      <c r="K470">
        <v>0</v>
      </c>
      <c r="L470">
        <v>21</v>
      </c>
      <c r="M470">
        <f>L470-D470</f>
        <v>3</v>
      </c>
      <c r="N470" s="3">
        <f>IFERROR(D470/L470,0)</f>
        <v>0.8571428571428571</v>
      </c>
      <c r="O470" t="str">
        <f>TEXT(UnusedDays[[#This Row],[discharge_date]],"mmmm")</f>
        <v>February</v>
      </c>
    </row>
    <row r="471" spans="1:15" x14ac:dyDescent="0.3">
      <c r="A471" t="s">
        <v>212</v>
      </c>
      <c r="B471">
        <v>1589</v>
      </c>
      <c r="C471" t="s">
        <v>188</v>
      </c>
      <c r="D471">
        <v>5</v>
      </c>
      <c r="E471" s="1">
        <v>45688</v>
      </c>
      <c r="F471" t="s">
        <v>18</v>
      </c>
      <c r="G471" t="s">
        <v>97</v>
      </c>
      <c r="H471" t="s">
        <v>216</v>
      </c>
      <c r="I471">
        <v>2</v>
      </c>
      <c r="J471">
        <v>10</v>
      </c>
      <c r="K471">
        <v>0</v>
      </c>
      <c r="L471">
        <v>12</v>
      </c>
      <c r="M471">
        <f>L471-D471</f>
        <v>7</v>
      </c>
      <c r="N471" s="3">
        <f>IFERROR(D471/L471,0)</f>
        <v>0.41666666666666669</v>
      </c>
      <c r="O471" t="str">
        <f>TEXT(UnusedDays[[#This Row],[discharge_date]],"mmmm")</f>
        <v>January</v>
      </c>
    </row>
    <row r="472" spans="1:15" x14ac:dyDescent="0.3">
      <c r="A472" t="s">
        <v>212</v>
      </c>
      <c r="B472">
        <v>84</v>
      </c>
      <c r="C472" t="s">
        <v>188</v>
      </c>
      <c r="D472">
        <v>29</v>
      </c>
      <c r="E472" s="1">
        <v>45682</v>
      </c>
      <c r="F472" t="s">
        <v>8</v>
      </c>
      <c r="G472" t="s">
        <v>97</v>
      </c>
      <c r="H472" t="s">
        <v>216</v>
      </c>
      <c r="I472">
        <v>0</v>
      </c>
      <c r="J472">
        <v>29</v>
      </c>
      <c r="K472">
        <v>0</v>
      </c>
      <c r="L472">
        <v>29</v>
      </c>
      <c r="M472">
        <f>L472-D472</f>
        <v>0</v>
      </c>
      <c r="N472" s="3">
        <f>IFERROR(D472/L472,0)</f>
        <v>1</v>
      </c>
      <c r="O472" t="str">
        <f>TEXT(UnusedDays[[#This Row],[discharge_date]],"mmmm")</f>
        <v>January</v>
      </c>
    </row>
    <row r="473" spans="1:15" x14ac:dyDescent="0.3">
      <c r="A473" t="s">
        <v>212</v>
      </c>
      <c r="B473">
        <v>174</v>
      </c>
      <c r="C473" t="s">
        <v>188</v>
      </c>
      <c r="D473">
        <v>4</v>
      </c>
      <c r="E473" s="1">
        <v>45678</v>
      </c>
      <c r="F473" t="s">
        <v>11</v>
      </c>
      <c r="G473" t="s">
        <v>97</v>
      </c>
      <c r="H473" t="s">
        <v>216</v>
      </c>
      <c r="I473">
        <v>3</v>
      </c>
      <c r="J473">
        <v>8</v>
      </c>
      <c r="K473">
        <v>0</v>
      </c>
      <c r="L473">
        <v>11</v>
      </c>
      <c r="M473">
        <f>L473-D473</f>
        <v>7</v>
      </c>
      <c r="N473" s="3">
        <f>IFERROR(D473/L473,0)</f>
        <v>0.36363636363636365</v>
      </c>
      <c r="O473" t="str">
        <f>TEXT(UnusedDays[[#This Row],[discharge_date]],"mmmm")</f>
        <v>January</v>
      </c>
    </row>
    <row r="474" spans="1:15" x14ac:dyDescent="0.3">
      <c r="A474" t="s">
        <v>212</v>
      </c>
      <c r="B474">
        <v>1830</v>
      </c>
      <c r="C474" t="s">
        <v>188</v>
      </c>
      <c r="D474">
        <v>30</v>
      </c>
      <c r="E474" s="1">
        <v>45703</v>
      </c>
      <c r="F474" t="s">
        <v>8</v>
      </c>
      <c r="G474" t="s">
        <v>146</v>
      </c>
      <c r="H474" t="s">
        <v>216</v>
      </c>
      <c r="I474">
        <v>4</v>
      </c>
      <c r="J474">
        <v>26</v>
      </c>
      <c r="K474">
        <v>0</v>
      </c>
      <c r="L474">
        <v>30</v>
      </c>
      <c r="M474">
        <f>L474-D474</f>
        <v>0</v>
      </c>
      <c r="N474" s="3">
        <f>IFERROR(D474/L474,0)</f>
        <v>1</v>
      </c>
      <c r="O474" t="str">
        <f>TEXT(UnusedDays[[#This Row],[discharge_date]],"mmmm")</f>
        <v>February</v>
      </c>
    </row>
    <row r="475" spans="1:15" x14ac:dyDescent="0.3">
      <c r="A475" t="s">
        <v>212</v>
      </c>
      <c r="B475">
        <v>1682</v>
      </c>
      <c r="C475" t="s">
        <v>188</v>
      </c>
      <c r="D475">
        <v>34</v>
      </c>
      <c r="E475" s="1">
        <v>45695</v>
      </c>
      <c r="F475" t="s">
        <v>8</v>
      </c>
      <c r="G475" t="s">
        <v>146</v>
      </c>
      <c r="H475" t="s">
        <v>216</v>
      </c>
      <c r="I475">
        <v>0</v>
      </c>
      <c r="J475">
        <v>32</v>
      </c>
      <c r="K475">
        <v>7</v>
      </c>
      <c r="L475">
        <v>39</v>
      </c>
      <c r="M475">
        <f>L475-D475</f>
        <v>5</v>
      </c>
      <c r="N475" s="3">
        <f>IFERROR(D475/L475,0)</f>
        <v>0.87179487179487181</v>
      </c>
      <c r="O475" t="str">
        <f>TEXT(UnusedDays[[#This Row],[discharge_date]],"mmmm")</f>
        <v>February</v>
      </c>
    </row>
    <row r="476" spans="1:15" x14ac:dyDescent="0.3">
      <c r="A476" t="s">
        <v>212</v>
      </c>
      <c r="B476">
        <v>1645</v>
      </c>
      <c r="C476" t="s">
        <v>188</v>
      </c>
      <c r="D476">
        <v>12</v>
      </c>
      <c r="E476" s="1">
        <v>45673</v>
      </c>
      <c r="F476" t="s">
        <v>11</v>
      </c>
      <c r="G476" t="s">
        <v>146</v>
      </c>
      <c r="H476" t="s">
        <v>216</v>
      </c>
      <c r="I476">
        <v>7</v>
      </c>
      <c r="J476">
        <v>12</v>
      </c>
      <c r="K476">
        <v>0</v>
      </c>
      <c r="L476">
        <v>19</v>
      </c>
      <c r="M476">
        <f>L476-D476</f>
        <v>7</v>
      </c>
      <c r="N476" s="3">
        <f>IFERROR(D476/L476,0)</f>
        <v>0.63157894736842102</v>
      </c>
      <c r="O476" t="str">
        <f>TEXT(UnusedDays[[#This Row],[discharge_date]],"mmmm")</f>
        <v>January</v>
      </c>
    </row>
    <row r="477" spans="1:15" x14ac:dyDescent="0.3">
      <c r="A477" t="s">
        <v>212</v>
      </c>
      <c r="B477">
        <v>2251</v>
      </c>
      <c r="C477" t="s">
        <v>188</v>
      </c>
      <c r="D477">
        <v>29</v>
      </c>
      <c r="E477" s="1">
        <v>45707</v>
      </c>
      <c r="F477" t="s">
        <v>8</v>
      </c>
      <c r="G477" t="s">
        <v>147</v>
      </c>
      <c r="H477" t="s">
        <v>216</v>
      </c>
      <c r="I477">
        <v>4</v>
      </c>
      <c r="J477">
        <v>28</v>
      </c>
      <c r="K477">
        <v>0</v>
      </c>
      <c r="L477">
        <v>32</v>
      </c>
      <c r="M477">
        <f>L477-D477</f>
        <v>3</v>
      </c>
      <c r="N477" s="3">
        <f>IFERROR(D477/L477,0)</f>
        <v>0.90625</v>
      </c>
      <c r="O477" t="str">
        <f>TEXT(UnusedDays[[#This Row],[discharge_date]],"mmmm")</f>
        <v>February</v>
      </c>
    </row>
    <row r="478" spans="1:15" x14ac:dyDescent="0.3">
      <c r="A478" t="s">
        <v>212</v>
      </c>
      <c r="B478">
        <v>2535</v>
      </c>
      <c r="C478" t="s">
        <v>188</v>
      </c>
      <c r="D478">
        <v>8</v>
      </c>
      <c r="E478" s="1">
        <v>45672</v>
      </c>
      <c r="F478" t="s">
        <v>8</v>
      </c>
      <c r="G478" t="s">
        <v>147</v>
      </c>
      <c r="H478" t="s">
        <v>216</v>
      </c>
      <c r="I478">
        <v>0</v>
      </c>
      <c r="J478">
        <v>10</v>
      </c>
      <c r="K478">
        <v>0</v>
      </c>
      <c r="L478">
        <v>10</v>
      </c>
      <c r="M478">
        <f>L478-D478</f>
        <v>2</v>
      </c>
      <c r="N478" s="3">
        <f>IFERROR(D478/L478,0)</f>
        <v>0.8</v>
      </c>
      <c r="O478" t="str">
        <f>TEXT(UnusedDays[[#This Row],[discharge_date]],"mmmm")</f>
        <v>January</v>
      </c>
    </row>
    <row r="479" spans="1:15" x14ac:dyDescent="0.3">
      <c r="A479" t="s">
        <v>212</v>
      </c>
      <c r="B479">
        <v>2280</v>
      </c>
      <c r="C479" t="s">
        <v>188</v>
      </c>
      <c r="D479">
        <v>30</v>
      </c>
      <c r="E479" s="1">
        <v>45661</v>
      </c>
      <c r="F479" t="s">
        <v>8</v>
      </c>
      <c r="G479" t="s">
        <v>147</v>
      </c>
      <c r="H479" t="s">
        <v>216</v>
      </c>
      <c r="I479">
        <v>3</v>
      </c>
      <c r="J479">
        <v>27</v>
      </c>
      <c r="K479">
        <v>0</v>
      </c>
      <c r="L479">
        <v>27</v>
      </c>
      <c r="M479">
        <f>L479-D479</f>
        <v>-3</v>
      </c>
      <c r="N479" s="3">
        <f>IFERROR(D479/L479,0)</f>
        <v>1.1111111111111112</v>
      </c>
      <c r="O479" t="str">
        <f>TEXT(UnusedDays[[#This Row],[discharge_date]],"mmmm")</f>
        <v>January</v>
      </c>
    </row>
    <row r="480" spans="1:15" x14ac:dyDescent="0.3">
      <c r="A480" t="s">
        <v>212</v>
      </c>
      <c r="B480">
        <v>2574</v>
      </c>
      <c r="C480" t="s">
        <v>188</v>
      </c>
      <c r="D480">
        <v>33</v>
      </c>
      <c r="E480" s="1">
        <v>45700</v>
      </c>
      <c r="F480" t="s">
        <v>8</v>
      </c>
      <c r="G480" t="s">
        <v>148</v>
      </c>
      <c r="H480" t="s">
        <v>216</v>
      </c>
      <c r="I480">
        <v>3</v>
      </c>
      <c r="J480">
        <v>21</v>
      </c>
      <c r="K480">
        <v>9</v>
      </c>
      <c r="L480">
        <v>33</v>
      </c>
      <c r="M480">
        <f>L480-D480</f>
        <v>0</v>
      </c>
      <c r="N480" s="3">
        <f>IFERROR(D480/L480,0)</f>
        <v>1</v>
      </c>
      <c r="O480" t="str">
        <f>TEXT(UnusedDays[[#This Row],[discharge_date]],"mmmm")</f>
        <v>February</v>
      </c>
    </row>
    <row r="481" spans="1:15" x14ac:dyDescent="0.3">
      <c r="A481" t="s">
        <v>212</v>
      </c>
      <c r="B481">
        <v>2261</v>
      </c>
      <c r="C481" t="s">
        <v>191</v>
      </c>
      <c r="D481">
        <v>17</v>
      </c>
      <c r="E481" s="1">
        <v>45658</v>
      </c>
      <c r="F481" t="s">
        <v>19</v>
      </c>
      <c r="G481" t="s">
        <v>151</v>
      </c>
      <c r="H481" t="s">
        <v>216</v>
      </c>
      <c r="I481">
        <v>0</v>
      </c>
      <c r="J481">
        <v>17</v>
      </c>
      <c r="K481">
        <v>0</v>
      </c>
      <c r="L481">
        <v>17</v>
      </c>
      <c r="M481">
        <f>L481-D481</f>
        <v>0</v>
      </c>
      <c r="N481" s="3">
        <f>IFERROR(D481/L481,0)</f>
        <v>1</v>
      </c>
      <c r="O481" t="str">
        <f>TEXT(UnusedDays[[#This Row],[discharge_date]],"mmmm")</f>
        <v>January</v>
      </c>
    </row>
    <row r="482" spans="1:15" x14ac:dyDescent="0.3">
      <c r="A482" t="s">
        <v>212</v>
      </c>
      <c r="B482">
        <v>823</v>
      </c>
      <c r="C482" t="s">
        <v>191</v>
      </c>
      <c r="D482">
        <v>19</v>
      </c>
      <c r="E482" s="1">
        <v>45668</v>
      </c>
      <c r="F482" t="s">
        <v>19</v>
      </c>
      <c r="G482" t="s">
        <v>152</v>
      </c>
      <c r="H482" t="s">
        <v>216</v>
      </c>
      <c r="I482">
        <v>0</v>
      </c>
      <c r="J482">
        <v>10</v>
      </c>
      <c r="K482">
        <v>0</v>
      </c>
      <c r="L482">
        <v>10</v>
      </c>
      <c r="M482">
        <f>L482-D482</f>
        <v>-9</v>
      </c>
      <c r="N482" s="3">
        <f>IFERROR(D482/L482,0)</f>
        <v>1.9</v>
      </c>
      <c r="O482" t="str">
        <f>TEXT(UnusedDays[[#This Row],[discharge_date]],"mmmm")</f>
        <v>January</v>
      </c>
    </row>
    <row r="483" spans="1:15" x14ac:dyDescent="0.3">
      <c r="A483" t="s">
        <v>212</v>
      </c>
      <c r="B483">
        <v>1752</v>
      </c>
      <c r="C483" t="s">
        <v>191</v>
      </c>
      <c r="D483">
        <v>22</v>
      </c>
      <c r="E483" s="1">
        <v>45671</v>
      </c>
      <c r="F483" t="s">
        <v>8</v>
      </c>
      <c r="G483" t="s">
        <v>152</v>
      </c>
      <c r="H483" t="s">
        <v>216</v>
      </c>
      <c r="I483">
        <v>9</v>
      </c>
      <c r="J483">
        <v>0</v>
      </c>
      <c r="K483">
        <v>0</v>
      </c>
      <c r="L483">
        <v>9</v>
      </c>
      <c r="M483">
        <f>L483-D483</f>
        <v>-13</v>
      </c>
      <c r="N483" s="3">
        <f>IFERROR(D483/L483,0)</f>
        <v>2.4444444444444446</v>
      </c>
      <c r="O483" t="str">
        <f>TEXT(UnusedDays[[#This Row],[discharge_date]],"mmmm")</f>
        <v>January</v>
      </c>
    </row>
    <row r="484" spans="1:15" x14ac:dyDescent="0.3">
      <c r="A484" t="s">
        <v>212</v>
      </c>
      <c r="B484">
        <v>2002</v>
      </c>
      <c r="C484" t="s">
        <v>188</v>
      </c>
      <c r="D484">
        <v>26</v>
      </c>
      <c r="E484" s="1">
        <v>45663</v>
      </c>
      <c r="F484" t="s">
        <v>8</v>
      </c>
      <c r="G484" t="s">
        <v>146</v>
      </c>
      <c r="H484" t="s">
        <v>216</v>
      </c>
      <c r="I484">
        <v>3</v>
      </c>
      <c r="J484">
        <v>23</v>
      </c>
      <c r="K484">
        <v>0</v>
      </c>
      <c r="L484">
        <v>23</v>
      </c>
      <c r="M484">
        <f>L484-D484</f>
        <v>-3</v>
      </c>
      <c r="N484" s="3">
        <f>IFERROR(D484/L484,0)</f>
        <v>1.1304347826086956</v>
      </c>
      <c r="O484" t="str">
        <f>TEXT(UnusedDays[[#This Row],[discharge_date]],"mmmm")</f>
        <v>January</v>
      </c>
    </row>
    <row r="485" spans="1:15" x14ac:dyDescent="0.3">
      <c r="A485" t="s">
        <v>212</v>
      </c>
      <c r="B485">
        <v>2643</v>
      </c>
      <c r="C485" t="s">
        <v>191</v>
      </c>
      <c r="D485">
        <v>29</v>
      </c>
      <c r="E485" s="1">
        <v>45668</v>
      </c>
      <c r="F485" t="s">
        <v>8</v>
      </c>
      <c r="G485" t="s">
        <v>157</v>
      </c>
      <c r="H485" t="s">
        <v>216</v>
      </c>
      <c r="I485">
        <v>3</v>
      </c>
      <c r="J485">
        <v>25</v>
      </c>
      <c r="K485">
        <v>0</v>
      </c>
      <c r="L485">
        <v>28</v>
      </c>
      <c r="M485">
        <f>L485-D485</f>
        <v>-1</v>
      </c>
      <c r="N485" s="3">
        <f>IFERROR(D485/L485,0)</f>
        <v>1.0357142857142858</v>
      </c>
      <c r="O485" t="str">
        <f>TEXT(UnusedDays[[#This Row],[discharge_date]],"mmmm")</f>
        <v>January</v>
      </c>
    </row>
    <row r="486" spans="1:15" x14ac:dyDescent="0.3">
      <c r="A486" t="s">
        <v>212</v>
      </c>
      <c r="B486">
        <v>2056</v>
      </c>
      <c r="C486" t="s">
        <v>191</v>
      </c>
      <c r="D486">
        <v>16</v>
      </c>
      <c r="E486" s="1">
        <v>45673</v>
      </c>
      <c r="F486" t="s">
        <v>19</v>
      </c>
      <c r="G486" t="s">
        <v>158</v>
      </c>
      <c r="H486" t="s">
        <v>216</v>
      </c>
      <c r="I486">
        <v>0</v>
      </c>
      <c r="J486">
        <v>14</v>
      </c>
      <c r="K486">
        <v>0</v>
      </c>
      <c r="L486">
        <v>14</v>
      </c>
      <c r="M486">
        <f>L486-D486</f>
        <v>-2</v>
      </c>
      <c r="N486" s="3">
        <f>IFERROR(D486/L486,0)</f>
        <v>1.1428571428571428</v>
      </c>
      <c r="O486" t="str">
        <f>TEXT(UnusedDays[[#This Row],[discharge_date]],"mmmm")</f>
        <v>January</v>
      </c>
    </row>
    <row r="487" spans="1:15" x14ac:dyDescent="0.3">
      <c r="A487" t="s">
        <v>212</v>
      </c>
      <c r="B487">
        <v>1412</v>
      </c>
      <c r="C487" t="s">
        <v>191</v>
      </c>
      <c r="D487">
        <v>17</v>
      </c>
      <c r="E487" s="1">
        <v>45663</v>
      </c>
      <c r="F487" t="s">
        <v>18</v>
      </c>
      <c r="G487" t="s">
        <v>158</v>
      </c>
      <c r="H487" t="s">
        <v>216</v>
      </c>
      <c r="I487">
        <v>7</v>
      </c>
      <c r="J487">
        <v>7</v>
      </c>
      <c r="K487">
        <v>0</v>
      </c>
      <c r="L487">
        <v>14</v>
      </c>
      <c r="M487">
        <f>L487-D487</f>
        <v>-3</v>
      </c>
      <c r="N487" s="3">
        <f>IFERROR(D487/L487,0)</f>
        <v>1.2142857142857142</v>
      </c>
      <c r="O487" t="str">
        <f>TEXT(UnusedDays[[#This Row],[discharge_date]],"mmmm")</f>
        <v>January</v>
      </c>
    </row>
    <row r="488" spans="1:15" x14ac:dyDescent="0.3">
      <c r="A488" t="s">
        <v>212</v>
      </c>
      <c r="B488">
        <v>1269</v>
      </c>
      <c r="C488" t="s">
        <v>191</v>
      </c>
      <c r="D488">
        <v>22</v>
      </c>
      <c r="E488" s="1">
        <v>45658</v>
      </c>
      <c r="F488" t="s">
        <v>8</v>
      </c>
      <c r="G488" t="s">
        <v>158</v>
      </c>
      <c r="H488" t="s">
        <v>216</v>
      </c>
      <c r="I488">
        <v>0</v>
      </c>
      <c r="J488">
        <v>1</v>
      </c>
      <c r="K488">
        <v>21</v>
      </c>
      <c r="L488">
        <v>22</v>
      </c>
      <c r="M488">
        <f>L488-D488</f>
        <v>0</v>
      </c>
      <c r="N488" s="3">
        <f>IFERROR(D488/L488,0)</f>
        <v>1</v>
      </c>
      <c r="O488" t="str">
        <f>TEXT(UnusedDays[[#This Row],[discharge_date]],"mmmm")</f>
        <v>January</v>
      </c>
    </row>
    <row r="489" spans="1:15" x14ac:dyDescent="0.3">
      <c r="A489" t="s">
        <v>212</v>
      </c>
      <c r="B489">
        <v>1694</v>
      </c>
      <c r="C489" t="s">
        <v>191</v>
      </c>
      <c r="D489">
        <v>18</v>
      </c>
      <c r="E489" s="1">
        <v>45664</v>
      </c>
      <c r="F489" t="s">
        <v>19</v>
      </c>
      <c r="G489" t="s">
        <v>160</v>
      </c>
      <c r="H489" t="s">
        <v>216</v>
      </c>
      <c r="I489">
        <v>0</v>
      </c>
      <c r="J489">
        <v>18</v>
      </c>
      <c r="K489">
        <v>0</v>
      </c>
      <c r="L489">
        <v>18</v>
      </c>
      <c r="M489">
        <f>L489-D489</f>
        <v>0</v>
      </c>
      <c r="N489" s="3">
        <f>IFERROR(D489/L489,0)</f>
        <v>1</v>
      </c>
      <c r="O489" t="str">
        <f>TEXT(UnusedDays[[#This Row],[discharge_date]],"mmmm")</f>
        <v>January</v>
      </c>
    </row>
    <row r="490" spans="1:15" x14ac:dyDescent="0.3">
      <c r="A490" t="s">
        <v>212</v>
      </c>
      <c r="B490">
        <v>294</v>
      </c>
      <c r="C490" t="s">
        <v>191</v>
      </c>
      <c r="D490">
        <v>20</v>
      </c>
      <c r="E490" s="1">
        <v>45658</v>
      </c>
      <c r="F490" t="s">
        <v>8</v>
      </c>
      <c r="G490" t="s">
        <v>161</v>
      </c>
      <c r="H490" t="s">
        <v>216</v>
      </c>
      <c r="I490">
        <v>0</v>
      </c>
      <c r="J490">
        <v>20</v>
      </c>
      <c r="K490">
        <v>0</v>
      </c>
      <c r="L490">
        <v>20</v>
      </c>
      <c r="M490">
        <f>L490-D490</f>
        <v>0</v>
      </c>
      <c r="N490" s="3">
        <f>IFERROR(D490/L490,0)</f>
        <v>1</v>
      </c>
      <c r="O490" t="str">
        <f>TEXT(UnusedDays[[#This Row],[discharge_date]],"mmmm")</f>
        <v>January</v>
      </c>
    </row>
    <row r="491" spans="1:15" x14ac:dyDescent="0.3">
      <c r="A491" t="s">
        <v>212</v>
      </c>
      <c r="B491">
        <v>1380</v>
      </c>
      <c r="C491" t="s">
        <v>191</v>
      </c>
      <c r="D491">
        <v>41</v>
      </c>
      <c r="E491" s="1">
        <v>45658</v>
      </c>
      <c r="F491" t="s">
        <v>8</v>
      </c>
      <c r="G491" t="s">
        <v>162</v>
      </c>
      <c r="H491" t="s">
        <v>216</v>
      </c>
      <c r="I491">
        <v>1</v>
      </c>
      <c r="J491">
        <v>26</v>
      </c>
      <c r="K491">
        <v>14</v>
      </c>
      <c r="L491">
        <v>41</v>
      </c>
      <c r="M491">
        <f>L491-D491</f>
        <v>0</v>
      </c>
      <c r="N491" s="3">
        <f>IFERROR(D491/L491,0)</f>
        <v>1</v>
      </c>
      <c r="O491" t="str">
        <f>TEXT(UnusedDays[[#This Row],[discharge_date]],"mmmm")</f>
        <v>January</v>
      </c>
    </row>
    <row r="492" spans="1:15" x14ac:dyDescent="0.3">
      <c r="A492" t="s">
        <v>212</v>
      </c>
      <c r="B492">
        <v>2041</v>
      </c>
      <c r="C492" t="s">
        <v>188</v>
      </c>
      <c r="D492">
        <v>4</v>
      </c>
      <c r="E492" s="1">
        <v>45734</v>
      </c>
      <c r="F492" t="s">
        <v>18</v>
      </c>
      <c r="G492" t="s">
        <v>102</v>
      </c>
      <c r="H492" t="s">
        <v>216</v>
      </c>
      <c r="I492">
        <v>3</v>
      </c>
      <c r="J492">
        <v>10</v>
      </c>
      <c r="K492">
        <v>0</v>
      </c>
      <c r="L492">
        <v>13</v>
      </c>
      <c r="M492" s="2">
        <f>L492-D492</f>
        <v>9</v>
      </c>
      <c r="N492" s="3">
        <f>IFERROR(D492/L492,0)</f>
        <v>0.30769230769230771</v>
      </c>
      <c r="O492" t="str">
        <f>TEXT(UnusedDays[[#This Row],[discharge_date]],"mmmm")</f>
        <v>March</v>
      </c>
    </row>
    <row r="493" spans="1:15" x14ac:dyDescent="0.3">
      <c r="A493" t="s">
        <v>212</v>
      </c>
      <c r="B493">
        <v>542</v>
      </c>
      <c r="C493" t="s">
        <v>197</v>
      </c>
      <c r="D493">
        <v>2</v>
      </c>
      <c r="E493" s="1">
        <v>45741</v>
      </c>
      <c r="F493" t="s">
        <v>11</v>
      </c>
      <c r="G493" t="s">
        <v>125</v>
      </c>
      <c r="H493" t="s">
        <v>216</v>
      </c>
      <c r="I493">
        <v>5</v>
      </c>
      <c r="J493">
        <v>0</v>
      </c>
      <c r="K493">
        <v>0</v>
      </c>
      <c r="L493">
        <v>5</v>
      </c>
      <c r="M493" s="2">
        <f>L493-D493</f>
        <v>3</v>
      </c>
      <c r="N493" s="3">
        <f>IFERROR(D493/L493,0)</f>
        <v>0.4</v>
      </c>
      <c r="O493" t="str">
        <f>TEXT(UnusedDays[[#This Row],[discharge_date]],"mmmm")</f>
        <v>March</v>
      </c>
    </row>
    <row r="494" spans="1:15" x14ac:dyDescent="0.3">
      <c r="A494" t="s">
        <v>212</v>
      </c>
      <c r="B494">
        <v>1018</v>
      </c>
      <c r="C494" t="s">
        <v>188</v>
      </c>
      <c r="D494">
        <v>14</v>
      </c>
      <c r="E494" s="1">
        <v>45680</v>
      </c>
      <c r="F494" t="s">
        <v>8</v>
      </c>
      <c r="G494" t="s">
        <v>146</v>
      </c>
      <c r="H494" t="s">
        <v>216</v>
      </c>
      <c r="I494">
        <v>3</v>
      </c>
      <c r="J494">
        <v>12</v>
      </c>
      <c r="K494">
        <v>0</v>
      </c>
      <c r="L494">
        <v>15</v>
      </c>
      <c r="M494">
        <f>L494-D494</f>
        <v>1</v>
      </c>
      <c r="N494" s="3">
        <f>IFERROR(D494/L494,0)</f>
        <v>0.93333333333333335</v>
      </c>
      <c r="O494" t="str">
        <f>TEXT(UnusedDays[[#This Row],[discharge_date]],"mmmm")</f>
        <v>January</v>
      </c>
    </row>
    <row r="495" spans="1:15" x14ac:dyDescent="0.3">
      <c r="A495" t="s">
        <v>212</v>
      </c>
      <c r="B495">
        <v>2440</v>
      </c>
      <c r="C495" t="s">
        <v>188</v>
      </c>
      <c r="D495">
        <v>28</v>
      </c>
      <c r="E495" s="1">
        <v>45672</v>
      </c>
      <c r="F495" t="s">
        <v>8</v>
      </c>
      <c r="G495" t="s">
        <v>146</v>
      </c>
      <c r="H495" t="s">
        <v>216</v>
      </c>
      <c r="I495">
        <v>0</v>
      </c>
      <c r="J495">
        <v>28</v>
      </c>
      <c r="K495">
        <v>0</v>
      </c>
      <c r="L495">
        <v>28</v>
      </c>
      <c r="M495">
        <f>L495-D495</f>
        <v>0</v>
      </c>
      <c r="N495" s="3">
        <f>IFERROR(D495/L495,0)</f>
        <v>1</v>
      </c>
      <c r="O495" t="str">
        <f>TEXT(UnusedDays[[#This Row],[discharge_date]],"mmmm")</f>
        <v>January</v>
      </c>
    </row>
    <row r="496" spans="1:15" x14ac:dyDescent="0.3">
      <c r="A496" t="s">
        <v>212</v>
      </c>
      <c r="B496">
        <v>434</v>
      </c>
      <c r="C496" t="s">
        <v>197</v>
      </c>
      <c r="D496">
        <v>28</v>
      </c>
      <c r="E496" s="1">
        <v>45744</v>
      </c>
      <c r="F496" t="s">
        <v>8</v>
      </c>
      <c r="G496" t="s">
        <v>122</v>
      </c>
      <c r="H496" t="s">
        <v>216</v>
      </c>
      <c r="I496">
        <v>7</v>
      </c>
      <c r="J496">
        <v>0</v>
      </c>
      <c r="K496">
        <v>16</v>
      </c>
      <c r="L496">
        <v>23</v>
      </c>
      <c r="M496">
        <f>L496-D496</f>
        <v>-5</v>
      </c>
      <c r="N496" s="3">
        <f>IFERROR(D496/L496,0)</f>
        <v>1.2173913043478262</v>
      </c>
      <c r="O496" t="str">
        <f>TEXT(UnusedDays[[#This Row],[discharge_date]],"mmmm")</f>
        <v>March</v>
      </c>
    </row>
    <row r="497" spans="1:15" x14ac:dyDescent="0.3">
      <c r="A497" t="s">
        <v>212</v>
      </c>
      <c r="B497">
        <v>765</v>
      </c>
      <c r="C497" t="s">
        <v>203</v>
      </c>
      <c r="D497">
        <v>7</v>
      </c>
      <c r="E497" s="1">
        <v>45697</v>
      </c>
      <c r="F497" t="s">
        <v>11</v>
      </c>
      <c r="G497" t="s">
        <v>17</v>
      </c>
      <c r="H497" t="s">
        <v>216</v>
      </c>
      <c r="I497">
        <v>0</v>
      </c>
      <c r="J497">
        <v>12</v>
      </c>
      <c r="K497">
        <v>0</v>
      </c>
      <c r="L497">
        <v>12</v>
      </c>
      <c r="M497">
        <f>L497-D497</f>
        <v>5</v>
      </c>
      <c r="N497" s="3">
        <f>IFERROR(D497/L497,0)</f>
        <v>0.58333333333333337</v>
      </c>
      <c r="O497" t="str">
        <f>TEXT(UnusedDays[[#This Row],[discharge_date]],"mmmm")</f>
        <v>February</v>
      </c>
    </row>
    <row r="498" spans="1:15" x14ac:dyDescent="0.3">
      <c r="A498" t="s">
        <v>212</v>
      </c>
      <c r="B498">
        <v>2926</v>
      </c>
      <c r="C498" t="s">
        <v>188</v>
      </c>
      <c r="D498">
        <v>2</v>
      </c>
      <c r="E498" s="1">
        <v>45701</v>
      </c>
      <c r="F498" t="s">
        <v>11</v>
      </c>
      <c r="G498" t="s">
        <v>147</v>
      </c>
      <c r="H498" t="s">
        <v>216</v>
      </c>
      <c r="I498">
        <v>0</v>
      </c>
      <c r="J498">
        <v>0</v>
      </c>
      <c r="K498">
        <v>0</v>
      </c>
      <c r="L498">
        <v>0</v>
      </c>
      <c r="M498">
        <f>L498-D498</f>
        <v>-2</v>
      </c>
      <c r="N498" s="3">
        <f>IFERROR(D498/L498,0)</f>
        <v>0</v>
      </c>
      <c r="O498" t="str">
        <f>TEXT(UnusedDays[[#This Row],[discharge_date]],"mmmm")</f>
        <v>February</v>
      </c>
    </row>
    <row r="499" spans="1:15" x14ac:dyDescent="0.3">
      <c r="A499" t="s">
        <v>212</v>
      </c>
      <c r="B499">
        <v>765</v>
      </c>
      <c r="C499" t="s">
        <v>188</v>
      </c>
      <c r="D499">
        <v>9</v>
      </c>
      <c r="E499" s="1">
        <v>45677</v>
      </c>
      <c r="F499" t="s">
        <v>11</v>
      </c>
      <c r="G499" t="s">
        <v>148</v>
      </c>
      <c r="H499" t="s">
        <v>216</v>
      </c>
      <c r="I499">
        <v>2</v>
      </c>
      <c r="J499">
        <v>8</v>
      </c>
      <c r="K499">
        <v>0</v>
      </c>
      <c r="L499">
        <v>10</v>
      </c>
      <c r="M499">
        <f>L499-D499</f>
        <v>1</v>
      </c>
      <c r="N499" s="3">
        <f>IFERROR(D499/L499,0)</f>
        <v>0.9</v>
      </c>
      <c r="O499" t="str">
        <f>TEXT(UnusedDays[[#This Row],[discharge_date]],"mmmm")</f>
        <v>January</v>
      </c>
    </row>
    <row r="500" spans="1:15" x14ac:dyDescent="0.3">
      <c r="A500" t="s">
        <v>212</v>
      </c>
      <c r="B500">
        <v>2270</v>
      </c>
      <c r="C500" t="s">
        <v>191</v>
      </c>
      <c r="D500">
        <v>6</v>
      </c>
      <c r="E500" s="1">
        <v>45692</v>
      </c>
      <c r="F500" t="s">
        <v>18</v>
      </c>
      <c r="G500" t="s">
        <v>160</v>
      </c>
      <c r="H500" t="s">
        <v>216</v>
      </c>
      <c r="I500">
        <v>0</v>
      </c>
      <c r="J500">
        <v>14</v>
      </c>
      <c r="K500">
        <v>0</v>
      </c>
      <c r="L500">
        <v>14</v>
      </c>
      <c r="M500">
        <f>L500-D500</f>
        <v>8</v>
      </c>
      <c r="N500" s="3">
        <f>IFERROR(D500/L500,0)</f>
        <v>0.42857142857142855</v>
      </c>
      <c r="O500" t="str">
        <f>TEXT(UnusedDays[[#This Row],[discharge_date]],"mmmm")</f>
        <v>February</v>
      </c>
    </row>
    <row r="501" spans="1:15" x14ac:dyDescent="0.3">
      <c r="A501" t="s">
        <v>212</v>
      </c>
      <c r="B501">
        <v>2987</v>
      </c>
      <c r="C501" t="s">
        <v>185</v>
      </c>
      <c r="D501">
        <v>29</v>
      </c>
      <c r="E501" s="1">
        <v>45698</v>
      </c>
      <c r="F501" t="s">
        <v>8</v>
      </c>
      <c r="G501" t="s">
        <v>138</v>
      </c>
      <c r="H501" t="s">
        <v>216</v>
      </c>
      <c r="I501">
        <v>2</v>
      </c>
      <c r="J501">
        <v>28</v>
      </c>
      <c r="K501">
        <v>0</v>
      </c>
      <c r="L501">
        <v>30</v>
      </c>
      <c r="M501">
        <f>L501-D501</f>
        <v>1</v>
      </c>
      <c r="N501" s="3">
        <f>IFERROR(D501/L501,0)</f>
        <v>0.96666666666666667</v>
      </c>
      <c r="O501" t="str">
        <f>TEXT(UnusedDays[[#This Row],[discharge_date]],"mmmm")</f>
        <v>February</v>
      </c>
    </row>
    <row r="502" spans="1:15" x14ac:dyDescent="0.3">
      <c r="A502" t="s">
        <v>212</v>
      </c>
      <c r="B502">
        <v>361</v>
      </c>
      <c r="C502" t="s">
        <v>185</v>
      </c>
      <c r="D502">
        <v>7</v>
      </c>
      <c r="E502" s="1">
        <v>45719</v>
      </c>
      <c r="F502" t="s">
        <v>8</v>
      </c>
      <c r="G502" t="s">
        <v>95</v>
      </c>
      <c r="H502" t="s">
        <v>216</v>
      </c>
      <c r="I502">
        <v>11</v>
      </c>
      <c r="J502">
        <v>14</v>
      </c>
      <c r="K502">
        <v>0</v>
      </c>
      <c r="L502">
        <v>25</v>
      </c>
      <c r="M502" s="2">
        <f>L502-D502</f>
        <v>18</v>
      </c>
      <c r="N502" s="3">
        <f>IFERROR(D502/L502,0)</f>
        <v>0.28000000000000003</v>
      </c>
      <c r="O502" t="str">
        <f>TEXT(UnusedDays[[#This Row],[discharge_date]],"mmmm")</f>
        <v>March</v>
      </c>
    </row>
    <row r="503" spans="1:15" x14ac:dyDescent="0.3">
      <c r="A503" t="s">
        <v>212</v>
      </c>
      <c r="B503">
        <v>1584</v>
      </c>
      <c r="C503" t="s">
        <v>185</v>
      </c>
      <c r="D503">
        <v>25</v>
      </c>
      <c r="E503" s="1">
        <v>45660</v>
      </c>
      <c r="F503" t="s">
        <v>8</v>
      </c>
      <c r="G503" t="s">
        <v>88</v>
      </c>
      <c r="H503" t="s">
        <v>216</v>
      </c>
      <c r="I503">
        <v>8</v>
      </c>
      <c r="J503">
        <v>21</v>
      </c>
      <c r="K503">
        <v>0</v>
      </c>
      <c r="L503">
        <v>29</v>
      </c>
      <c r="M503">
        <f>L503-D503</f>
        <v>4</v>
      </c>
      <c r="N503" s="3">
        <f>IFERROR(D503/L503,0)</f>
        <v>0.86206896551724133</v>
      </c>
      <c r="O503" t="str">
        <f>TEXT(UnusedDays[[#This Row],[discharge_date]],"mmmm")</f>
        <v>January</v>
      </c>
    </row>
    <row r="504" spans="1:15" x14ac:dyDescent="0.3">
      <c r="A504" t="s">
        <v>212</v>
      </c>
      <c r="B504">
        <v>2259</v>
      </c>
      <c r="C504" t="s">
        <v>185</v>
      </c>
      <c r="D504">
        <v>4</v>
      </c>
      <c r="E504" s="1">
        <v>45703</v>
      </c>
      <c r="F504" t="s">
        <v>8</v>
      </c>
      <c r="G504" t="s">
        <v>139</v>
      </c>
      <c r="H504" t="s">
        <v>216</v>
      </c>
      <c r="I504">
        <v>6</v>
      </c>
      <c r="J504">
        <v>0</v>
      </c>
      <c r="K504">
        <v>0</v>
      </c>
      <c r="L504">
        <v>6</v>
      </c>
      <c r="M504">
        <f>L504-D504</f>
        <v>2</v>
      </c>
      <c r="N504" s="3">
        <f>IFERROR(D504/L504,0)</f>
        <v>0.66666666666666663</v>
      </c>
      <c r="O504" t="str">
        <f>TEXT(UnusedDays[[#This Row],[discharge_date]],"mmmm")</f>
        <v>February</v>
      </c>
    </row>
    <row r="505" spans="1:15" x14ac:dyDescent="0.3">
      <c r="A505" t="s">
        <v>212</v>
      </c>
      <c r="B505">
        <v>2835</v>
      </c>
      <c r="C505" t="s">
        <v>200</v>
      </c>
      <c r="D505">
        <v>1</v>
      </c>
      <c r="E505" s="1">
        <v>45725</v>
      </c>
      <c r="F505" t="s">
        <v>11</v>
      </c>
      <c r="G505" t="s">
        <v>130</v>
      </c>
      <c r="H505" t="s">
        <v>216</v>
      </c>
      <c r="I505">
        <v>0</v>
      </c>
      <c r="J505">
        <v>14</v>
      </c>
      <c r="K505">
        <v>0</v>
      </c>
      <c r="L505">
        <v>15</v>
      </c>
      <c r="M505" s="2">
        <f>L505-D505</f>
        <v>14</v>
      </c>
      <c r="N505" s="3">
        <f>IFERROR(D505/L505,0)</f>
        <v>6.6666666666666666E-2</v>
      </c>
      <c r="O505" t="str">
        <f>TEXT(UnusedDays[[#This Row],[discharge_date]],"mmmm")</f>
        <v>March</v>
      </c>
    </row>
    <row r="506" spans="1:15" x14ac:dyDescent="0.3">
      <c r="A506" t="s">
        <v>212</v>
      </c>
      <c r="B506">
        <v>1583</v>
      </c>
      <c r="C506" t="s">
        <v>191</v>
      </c>
      <c r="D506">
        <v>34</v>
      </c>
      <c r="E506" s="1">
        <v>45706</v>
      </c>
      <c r="F506" t="s">
        <v>8</v>
      </c>
      <c r="G506" t="s">
        <v>149</v>
      </c>
      <c r="H506" t="s">
        <v>216</v>
      </c>
      <c r="I506">
        <v>6</v>
      </c>
      <c r="J506">
        <v>14</v>
      </c>
      <c r="K506">
        <v>14</v>
      </c>
      <c r="L506">
        <v>34</v>
      </c>
      <c r="M506">
        <f>L506-D506</f>
        <v>0</v>
      </c>
      <c r="N506" s="3">
        <f>IFERROR(D506/L506,0)</f>
        <v>1</v>
      </c>
      <c r="O506" t="str">
        <f>TEXT(UnusedDays[[#This Row],[discharge_date]],"mmmm")</f>
        <v>February</v>
      </c>
    </row>
    <row r="507" spans="1:15" x14ac:dyDescent="0.3">
      <c r="A507" t="s">
        <v>212</v>
      </c>
      <c r="B507">
        <v>1808</v>
      </c>
      <c r="C507" t="s">
        <v>194</v>
      </c>
      <c r="D507">
        <v>29</v>
      </c>
      <c r="E507" s="1">
        <v>45706</v>
      </c>
      <c r="F507" t="s">
        <v>8</v>
      </c>
      <c r="G507" t="s">
        <v>163</v>
      </c>
      <c r="H507" t="s">
        <v>216</v>
      </c>
      <c r="I507">
        <v>3</v>
      </c>
      <c r="J507">
        <v>16</v>
      </c>
      <c r="K507">
        <v>14</v>
      </c>
      <c r="L507">
        <v>38</v>
      </c>
      <c r="M507">
        <f>L507-D507</f>
        <v>9</v>
      </c>
      <c r="N507" s="3">
        <f>IFERROR(D507/L507,0)</f>
        <v>0.76315789473684215</v>
      </c>
      <c r="O507" t="str">
        <f>TEXT(UnusedDays[[#This Row],[discharge_date]],"mmmm")</f>
        <v>February</v>
      </c>
    </row>
    <row r="508" spans="1:15" x14ac:dyDescent="0.3">
      <c r="A508" t="s">
        <v>212</v>
      </c>
      <c r="B508">
        <v>1697</v>
      </c>
      <c r="C508" t="s">
        <v>194</v>
      </c>
      <c r="D508">
        <v>28</v>
      </c>
      <c r="E508" s="1">
        <v>45694</v>
      </c>
      <c r="F508" t="s">
        <v>8</v>
      </c>
      <c r="G508" t="s">
        <v>163</v>
      </c>
      <c r="H508" t="s">
        <v>216</v>
      </c>
      <c r="I508">
        <v>0</v>
      </c>
      <c r="J508">
        <v>32</v>
      </c>
      <c r="K508">
        <v>0</v>
      </c>
      <c r="L508">
        <v>33</v>
      </c>
      <c r="M508">
        <f>L508-D508</f>
        <v>5</v>
      </c>
      <c r="N508" s="3">
        <f>IFERROR(D508/L508,0)</f>
        <v>0.84848484848484851</v>
      </c>
      <c r="O508" t="str">
        <f>TEXT(UnusedDays[[#This Row],[discharge_date]],"mmmm")</f>
        <v>February</v>
      </c>
    </row>
    <row r="509" spans="1:15" x14ac:dyDescent="0.3">
      <c r="A509" t="s">
        <v>212</v>
      </c>
      <c r="B509">
        <v>1494</v>
      </c>
      <c r="C509" t="s">
        <v>194</v>
      </c>
      <c r="D509">
        <v>2</v>
      </c>
      <c r="E509" s="1">
        <v>45692</v>
      </c>
      <c r="F509" t="s">
        <v>13</v>
      </c>
      <c r="G509" t="s">
        <v>163</v>
      </c>
      <c r="H509" t="s">
        <v>216</v>
      </c>
      <c r="I509">
        <v>4</v>
      </c>
      <c r="J509">
        <v>0</v>
      </c>
      <c r="K509">
        <v>0</v>
      </c>
      <c r="L509">
        <v>4</v>
      </c>
      <c r="M509">
        <f>L509-D509</f>
        <v>2</v>
      </c>
      <c r="N509" s="3">
        <f>IFERROR(D509/L509,0)</f>
        <v>0.5</v>
      </c>
      <c r="O509" t="str">
        <f>TEXT(UnusedDays[[#This Row],[discharge_date]],"mmmm")</f>
        <v>February</v>
      </c>
    </row>
    <row r="510" spans="1:15" x14ac:dyDescent="0.3">
      <c r="A510" t="s">
        <v>212</v>
      </c>
      <c r="B510">
        <v>1971</v>
      </c>
      <c r="C510" t="s">
        <v>194</v>
      </c>
      <c r="D510">
        <v>30</v>
      </c>
      <c r="E510" s="1">
        <v>45689</v>
      </c>
      <c r="F510" t="s">
        <v>8</v>
      </c>
      <c r="G510" t="s">
        <v>163</v>
      </c>
      <c r="H510" t="s">
        <v>216</v>
      </c>
      <c r="I510">
        <v>0</v>
      </c>
      <c r="J510">
        <v>16</v>
      </c>
      <c r="K510">
        <v>14</v>
      </c>
      <c r="L510">
        <v>30</v>
      </c>
      <c r="M510">
        <f>L510-D510</f>
        <v>0</v>
      </c>
      <c r="N510" s="3">
        <f>IFERROR(D510/L510,0)</f>
        <v>1</v>
      </c>
      <c r="O510" t="str">
        <f>TEXT(UnusedDays[[#This Row],[discharge_date]],"mmmm")</f>
        <v>February</v>
      </c>
    </row>
    <row r="511" spans="1:15" x14ac:dyDescent="0.3">
      <c r="A511" t="s">
        <v>212</v>
      </c>
      <c r="B511">
        <v>240</v>
      </c>
      <c r="C511" t="s">
        <v>194</v>
      </c>
      <c r="D511">
        <v>27</v>
      </c>
      <c r="E511" s="1">
        <v>45658</v>
      </c>
      <c r="F511" t="s">
        <v>13</v>
      </c>
      <c r="G511" t="s">
        <v>163</v>
      </c>
      <c r="H511" t="s">
        <v>216</v>
      </c>
      <c r="I511">
        <v>5</v>
      </c>
      <c r="J511">
        <v>22</v>
      </c>
      <c r="K511">
        <v>0</v>
      </c>
      <c r="L511">
        <v>27</v>
      </c>
      <c r="M511">
        <f>L511-D511</f>
        <v>0</v>
      </c>
      <c r="N511" s="3">
        <f>IFERROR(D511/L511,0)</f>
        <v>1</v>
      </c>
      <c r="O511" t="str">
        <f>TEXT(UnusedDays[[#This Row],[discharge_date]],"mmmm")</f>
        <v>January</v>
      </c>
    </row>
    <row r="512" spans="1:15" x14ac:dyDescent="0.3">
      <c r="A512" t="s">
        <v>212</v>
      </c>
      <c r="B512">
        <v>455</v>
      </c>
      <c r="C512" t="s">
        <v>194</v>
      </c>
      <c r="D512">
        <v>9</v>
      </c>
      <c r="E512" s="1">
        <v>45730</v>
      </c>
      <c r="F512" t="s">
        <v>13</v>
      </c>
      <c r="G512" t="s">
        <v>114</v>
      </c>
      <c r="H512" t="s">
        <v>216</v>
      </c>
      <c r="I512">
        <v>4</v>
      </c>
      <c r="J512">
        <v>14</v>
      </c>
      <c r="K512">
        <v>0</v>
      </c>
      <c r="L512">
        <v>18</v>
      </c>
      <c r="M512" s="2">
        <f>L512-D512</f>
        <v>9</v>
      </c>
      <c r="N512" s="3">
        <f>IFERROR(D512/L512,0)</f>
        <v>0.5</v>
      </c>
      <c r="O512" t="str">
        <f>TEXT(UnusedDays[[#This Row],[discharge_date]],"mmmm")</f>
        <v>March</v>
      </c>
    </row>
    <row r="513" spans="1:15" x14ac:dyDescent="0.3">
      <c r="A513" t="s">
        <v>212</v>
      </c>
      <c r="B513">
        <v>682</v>
      </c>
      <c r="C513" t="s">
        <v>194</v>
      </c>
      <c r="D513">
        <v>34</v>
      </c>
      <c r="E513" s="1">
        <v>45747</v>
      </c>
      <c r="F513" t="s">
        <v>8</v>
      </c>
      <c r="G513" t="s">
        <v>114</v>
      </c>
      <c r="H513" t="s">
        <v>216</v>
      </c>
      <c r="I513">
        <v>0</v>
      </c>
      <c r="J513">
        <v>21</v>
      </c>
      <c r="K513">
        <v>13</v>
      </c>
      <c r="L513">
        <v>34</v>
      </c>
      <c r="M513">
        <f>L513-D513</f>
        <v>0</v>
      </c>
      <c r="N513" s="3">
        <f>IFERROR(D513/L513,0)</f>
        <v>1</v>
      </c>
      <c r="O513" t="str">
        <f>TEXT(UnusedDays[[#This Row],[discharge_date]],"mmmm")</f>
        <v>March</v>
      </c>
    </row>
    <row r="514" spans="1:15" x14ac:dyDescent="0.3">
      <c r="A514" t="s">
        <v>212</v>
      </c>
      <c r="B514">
        <v>2963</v>
      </c>
      <c r="C514" t="s">
        <v>194</v>
      </c>
      <c r="D514">
        <v>26</v>
      </c>
      <c r="E514" s="1">
        <v>45733</v>
      </c>
      <c r="F514" t="s">
        <v>13</v>
      </c>
      <c r="G514" t="s">
        <v>118</v>
      </c>
      <c r="H514" t="s">
        <v>216</v>
      </c>
      <c r="I514">
        <v>5</v>
      </c>
      <c r="J514">
        <v>14</v>
      </c>
      <c r="K514">
        <v>16</v>
      </c>
      <c r="L514">
        <v>35</v>
      </c>
      <c r="M514" s="2">
        <f>L514-D514</f>
        <v>9</v>
      </c>
      <c r="N514" s="3">
        <f>IFERROR(D514/L514,0)</f>
        <v>0.74285714285714288</v>
      </c>
      <c r="O514" t="str">
        <f>TEXT(UnusedDays[[#This Row],[discharge_date]],"mmmm")</f>
        <v>March</v>
      </c>
    </row>
    <row r="515" spans="1:15" x14ac:dyDescent="0.3">
      <c r="A515" t="s">
        <v>212</v>
      </c>
      <c r="B515">
        <v>302</v>
      </c>
      <c r="C515" t="s">
        <v>194</v>
      </c>
      <c r="D515">
        <v>3</v>
      </c>
      <c r="E515" s="1">
        <v>45732</v>
      </c>
      <c r="F515" t="s">
        <v>11</v>
      </c>
      <c r="G515" t="s">
        <v>118</v>
      </c>
      <c r="H515" t="s">
        <v>216</v>
      </c>
      <c r="I515">
        <v>4</v>
      </c>
      <c r="J515">
        <v>0</v>
      </c>
      <c r="K515">
        <v>0</v>
      </c>
      <c r="L515">
        <v>4</v>
      </c>
      <c r="M515">
        <f>L515-D515</f>
        <v>1</v>
      </c>
      <c r="N515" s="3">
        <f>IFERROR(D515/L515,0)</f>
        <v>0.75</v>
      </c>
      <c r="O515" t="str">
        <f>TEXT(UnusedDays[[#This Row],[discharge_date]],"mmmm")</f>
        <v>March</v>
      </c>
    </row>
    <row r="516" spans="1:15" x14ac:dyDescent="0.3">
      <c r="A516" t="s">
        <v>212</v>
      </c>
      <c r="B516">
        <v>2433</v>
      </c>
      <c r="C516" t="s">
        <v>194</v>
      </c>
      <c r="D516">
        <v>17</v>
      </c>
      <c r="E516" s="1">
        <v>45740</v>
      </c>
      <c r="F516" t="s">
        <v>8</v>
      </c>
      <c r="G516" t="s">
        <v>118</v>
      </c>
      <c r="H516" t="s">
        <v>216</v>
      </c>
      <c r="I516">
        <v>0</v>
      </c>
      <c r="J516">
        <v>0</v>
      </c>
      <c r="K516">
        <v>16</v>
      </c>
      <c r="L516">
        <v>16</v>
      </c>
      <c r="M516">
        <f>L516-D516</f>
        <v>-1</v>
      </c>
      <c r="N516" s="3">
        <f>IFERROR(D516/L516,0)</f>
        <v>1.0625</v>
      </c>
      <c r="O516" t="str">
        <f>TEXT(UnusedDays[[#This Row],[discharge_date]],"mmmm")</f>
        <v>March</v>
      </c>
    </row>
    <row r="517" spans="1:15" x14ac:dyDescent="0.3">
      <c r="A517" t="s">
        <v>212</v>
      </c>
      <c r="B517">
        <v>1359</v>
      </c>
      <c r="C517" t="s">
        <v>194</v>
      </c>
      <c r="D517">
        <v>27</v>
      </c>
      <c r="E517" s="1">
        <v>45720</v>
      </c>
      <c r="F517" t="s">
        <v>8</v>
      </c>
      <c r="G517" t="s">
        <v>119</v>
      </c>
      <c r="H517" t="s">
        <v>216</v>
      </c>
      <c r="I517">
        <v>0</v>
      </c>
      <c r="J517">
        <v>16</v>
      </c>
      <c r="K517">
        <v>16</v>
      </c>
      <c r="L517">
        <v>32</v>
      </c>
      <c r="M517" s="2">
        <f>L517-D517</f>
        <v>5</v>
      </c>
      <c r="N517" s="3">
        <f>IFERROR(D517/L517,0)</f>
        <v>0.84375</v>
      </c>
      <c r="O517" t="str">
        <f>TEXT(UnusedDays[[#This Row],[discharge_date]],"mmmm")</f>
        <v>March</v>
      </c>
    </row>
    <row r="518" spans="1:15" x14ac:dyDescent="0.3">
      <c r="A518" t="s">
        <v>212</v>
      </c>
      <c r="B518">
        <v>1225</v>
      </c>
      <c r="C518" t="s">
        <v>194</v>
      </c>
      <c r="D518">
        <v>7</v>
      </c>
      <c r="E518" s="1">
        <v>45720</v>
      </c>
      <c r="F518" t="s">
        <v>11</v>
      </c>
      <c r="G518" t="s">
        <v>116</v>
      </c>
      <c r="H518" t="s">
        <v>216</v>
      </c>
      <c r="I518">
        <v>0</v>
      </c>
      <c r="J518">
        <v>10</v>
      </c>
      <c r="K518">
        <v>0</v>
      </c>
      <c r="L518">
        <v>10</v>
      </c>
      <c r="M518" s="2">
        <f>L518-D518</f>
        <v>3</v>
      </c>
      <c r="N518" s="3">
        <f>IFERROR(D518/L518,0)</f>
        <v>0.7</v>
      </c>
      <c r="O518" t="str">
        <f>TEXT(UnusedDays[[#This Row],[discharge_date]],"mmmm")</f>
        <v>March</v>
      </c>
    </row>
    <row r="519" spans="1:15" x14ac:dyDescent="0.3">
      <c r="A519" t="s">
        <v>212</v>
      </c>
      <c r="B519">
        <v>2814</v>
      </c>
      <c r="C519" t="s">
        <v>194</v>
      </c>
      <c r="D519">
        <v>2</v>
      </c>
      <c r="E519" s="1">
        <v>45722</v>
      </c>
      <c r="F519" t="s">
        <v>11</v>
      </c>
      <c r="G519" t="s">
        <v>116</v>
      </c>
      <c r="H519" t="s">
        <v>216</v>
      </c>
      <c r="I519">
        <v>6</v>
      </c>
      <c r="J519">
        <v>0</v>
      </c>
      <c r="K519">
        <v>0</v>
      </c>
      <c r="L519">
        <v>6</v>
      </c>
      <c r="M519" s="2">
        <f>L519-D519</f>
        <v>4</v>
      </c>
      <c r="N519" s="3">
        <f>IFERROR(D519/L519,0)</f>
        <v>0.33333333333333331</v>
      </c>
      <c r="O519" t="str">
        <f>TEXT(UnusedDays[[#This Row],[discharge_date]],"mmmm")</f>
        <v>March</v>
      </c>
    </row>
    <row r="520" spans="1:15" x14ac:dyDescent="0.3">
      <c r="A520" t="s">
        <v>212</v>
      </c>
      <c r="B520">
        <v>2813</v>
      </c>
      <c r="C520" t="s">
        <v>194</v>
      </c>
      <c r="D520">
        <v>28</v>
      </c>
      <c r="E520" s="1">
        <v>45742</v>
      </c>
      <c r="F520" t="s">
        <v>8</v>
      </c>
      <c r="G520" t="s">
        <v>116</v>
      </c>
      <c r="H520" t="s">
        <v>216</v>
      </c>
      <c r="I520">
        <v>0</v>
      </c>
      <c r="J520">
        <v>12</v>
      </c>
      <c r="K520">
        <v>16</v>
      </c>
      <c r="L520">
        <v>28</v>
      </c>
      <c r="M520">
        <f>L520-D520</f>
        <v>0</v>
      </c>
      <c r="N520" s="3">
        <f>IFERROR(D520/L520,0)</f>
        <v>1</v>
      </c>
      <c r="O520" t="str">
        <f>TEXT(UnusedDays[[#This Row],[discharge_date]],"mmmm")</f>
        <v>March</v>
      </c>
    </row>
    <row r="521" spans="1:15" x14ac:dyDescent="0.3">
      <c r="A521" t="s">
        <v>212</v>
      </c>
      <c r="B521">
        <v>646</v>
      </c>
      <c r="C521" t="s">
        <v>194</v>
      </c>
      <c r="D521">
        <v>31</v>
      </c>
      <c r="E521" s="1">
        <v>45730</v>
      </c>
      <c r="F521" t="s">
        <v>8</v>
      </c>
      <c r="G521" t="s">
        <v>116</v>
      </c>
      <c r="H521" t="s">
        <v>216</v>
      </c>
      <c r="I521">
        <v>6</v>
      </c>
      <c r="J521">
        <v>14</v>
      </c>
      <c r="K521">
        <v>14</v>
      </c>
      <c r="L521">
        <v>34</v>
      </c>
      <c r="M521" s="2">
        <f>L521-D521</f>
        <v>3</v>
      </c>
      <c r="N521" s="3">
        <f>IFERROR(D521/L521,0)</f>
        <v>0.91176470588235292</v>
      </c>
      <c r="O521" t="str">
        <f>TEXT(UnusedDays[[#This Row],[discharge_date]],"mmmm")</f>
        <v>March</v>
      </c>
    </row>
    <row r="522" spans="1:15" x14ac:dyDescent="0.3">
      <c r="A522" t="s">
        <v>212</v>
      </c>
      <c r="B522">
        <v>1029</v>
      </c>
      <c r="C522" t="s">
        <v>194</v>
      </c>
      <c r="D522">
        <v>34</v>
      </c>
      <c r="E522" s="1">
        <v>45704</v>
      </c>
      <c r="F522" t="s">
        <v>8</v>
      </c>
      <c r="G522" t="s">
        <v>164</v>
      </c>
      <c r="H522" t="s">
        <v>216</v>
      </c>
      <c r="I522">
        <v>4</v>
      </c>
      <c r="J522">
        <v>16</v>
      </c>
      <c r="K522">
        <v>14</v>
      </c>
      <c r="L522">
        <v>34</v>
      </c>
      <c r="M522">
        <f>L522-D522</f>
        <v>0</v>
      </c>
      <c r="N522" s="3">
        <f>IFERROR(D522/L522,0)</f>
        <v>1</v>
      </c>
      <c r="O522" t="str">
        <f>TEXT(UnusedDays[[#This Row],[discharge_date]],"mmmm")</f>
        <v>February</v>
      </c>
    </row>
    <row r="523" spans="1:15" x14ac:dyDescent="0.3">
      <c r="A523" t="s">
        <v>212</v>
      </c>
      <c r="B523">
        <v>1569</v>
      </c>
      <c r="C523" t="s">
        <v>194</v>
      </c>
      <c r="D523">
        <v>37</v>
      </c>
      <c r="E523" s="1">
        <v>45701</v>
      </c>
      <c r="F523" t="s">
        <v>8</v>
      </c>
      <c r="G523" t="s">
        <v>164</v>
      </c>
      <c r="H523" t="s">
        <v>216</v>
      </c>
      <c r="I523">
        <v>0</v>
      </c>
      <c r="J523">
        <v>16</v>
      </c>
      <c r="K523">
        <v>21</v>
      </c>
      <c r="L523">
        <v>37</v>
      </c>
      <c r="M523">
        <f>L523-D523</f>
        <v>0</v>
      </c>
      <c r="N523" s="3">
        <f>IFERROR(D523/L523,0)</f>
        <v>1</v>
      </c>
      <c r="O523" t="str">
        <f>TEXT(UnusedDays[[#This Row],[discharge_date]],"mmmm")</f>
        <v>February</v>
      </c>
    </row>
    <row r="524" spans="1:15" x14ac:dyDescent="0.3">
      <c r="A524" t="s">
        <v>212</v>
      </c>
      <c r="B524">
        <v>705</v>
      </c>
      <c r="C524" t="s">
        <v>194</v>
      </c>
      <c r="D524">
        <v>44</v>
      </c>
      <c r="E524" s="1">
        <v>45674</v>
      </c>
      <c r="F524" t="s">
        <v>8</v>
      </c>
      <c r="G524" t="s">
        <v>164</v>
      </c>
      <c r="H524" t="s">
        <v>216</v>
      </c>
      <c r="I524">
        <v>5</v>
      </c>
      <c r="J524">
        <v>21</v>
      </c>
      <c r="K524">
        <v>14</v>
      </c>
      <c r="L524">
        <v>42</v>
      </c>
      <c r="M524">
        <f>L524-D524</f>
        <v>-2</v>
      </c>
      <c r="N524" s="3">
        <f>IFERROR(D524/L524,0)</f>
        <v>1.0476190476190477</v>
      </c>
      <c r="O524" t="str">
        <f>TEXT(UnusedDays[[#This Row],[discharge_date]],"mmmm")</f>
        <v>January</v>
      </c>
    </row>
    <row r="525" spans="1:15" x14ac:dyDescent="0.3">
      <c r="A525" t="s">
        <v>212</v>
      </c>
      <c r="B525">
        <v>1363</v>
      </c>
      <c r="C525" t="s">
        <v>194</v>
      </c>
      <c r="D525">
        <v>36</v>
      </c>
      <c r="E525" s="1">
        <v>45661</v>
      </c>
      <c r="F525" t="s">
        <v>8</v>
      </c>
      <c r="G525" t="s">
        <v>164</v>
      </c>
      <c r="H525" t="s">
        <v>216</v>
      </c>
      <c r="I525">
        <v>0</v>
      </c>
      <c r="J525">
        <v>21</v>
      </c>
      <c r="K525">
        <v>16</v>
      </c>
      <c r="L525">
        <v>37</v>
      </c>
      <c r="M525">
        <f>L525-D525</f>
        <v>1</v>
      </c>
      <c r="N525" s="3">
        <f>IFERROR(D525/L525,0)</f>
        <v>0.97297297297297303</v>
      </c>
      <c r="O525" t="str">
        <f>TEXT(UnusedDays[[#This Row],[discharge_date]],"mmmm")</f>
        <v>January</v>
      </c>
    </row>
    <row r="526" spans="1:15" x14ac:dyDescent="0.3">
      <c r="A526" t="s">
        <v>212</v>
      </c>
      <c r="B526">
        <v>2387</v>
      </c>
      <c r="C526" t="s">
        <v>194</v>
      </c>
      <c r="D526">
        <v>28</v>
      </c>
      <c r="E526" s="1">
        <v>45662</v>
      </c>
      <c r="F526" t="s">
        <v>8</v>
      </c>
      <c r="G526" t="s">
        <v>164</v>
      </c>
      <c r="H526" t="s">
        <v>216</v>
      </c>
      <c r="I526">
        <v>8</v>
      </c>
      <c r="J526">
        <v>21</v>
      </c>
      <c r="K526">
        <v>0</v>
      </c>
      <c r="L526">
        <v>29</v>
      </c>
      <c r="M526">
        <f>L526-D526</f>
        <v>1</v>
      </c>
      <c r="N526" s="3">
        <f>IFERROR(D526/L526,0)</f>
        <v>0.96551724137931039</v>
      </c>
      <c r="O526" t="str">
        <f>TEXT(UnusedDays[[#This Row],[discharge_date]],"mmmm")</f>
        <v>January</v>
      </c>
    </row>
    <row r="527" spans="1:15" x14ac:dyDescent="0.3">
      <c r="A527" t="s">
        <v>212</v>
      </c>
      <c r="B527">
        <v>1451</v>
      </c>
      <c r="C527" t="s">
        <v>194</v>
      </c>
      <c r="D527">
        <v>42</v>
      </c>
      <c r="E527" s="1">
        <v>45661</v>
      </c>
      <c r="F527" t="s">
        <v>8</v>
      </c>
      <c r="G527" t="s">
        <v>164</v>
      </c>
      <c r="H527" t="s">
        <v>216</v>
      </c>
      <c r="I527">
        <v>5</v>
      </c>
      <c r="J527">
        <v>21</v>
      </c>
      <c r="K527">
        <v>16</v>
      </c>
      <c r="L527">
        <v>42</v>
      </c>
      <c r="M527">
        <f>L527-D527</f>
        <v>0</v>
      </c>
      <c r="N527" s="3">
        <f>IFERROR(D527/L527,0)</f>
        <v>1</v>
      </c>
      <c r="O527" t="str">
        <f>TEXT(UnusedDays[[#This Row],[discharge_date]],"mmmm")</f>
        <v>January</v>
      </c>
    </row>
    <row r="528" spans="1:15" x14ac:dyDescent="0.3">
      <c r="A528" t="s">
        <v>212</v>
      </c>
      <c r="B528">
        <v>743</v>
      </c>
      <c r="C528" t="s">
        <v>194</v>
      </c>
      <c r="D528">
        <v>2</v>
      </c>
      <c r="E528" s="1">
        <v>45663</v>
      </c>
      <c r="F528" t="s">
        <v>18</v>
      </c>
      <c r="G528" t="s">
        <v>164</v>
      </c>
      <c r="H528" t="s">
        <v>216</v>
      </c>
      <c r="I528">
        <v>2</v>
      </c>
      <c r="J528">
        <v>0</v>
      </c>
      <c r="K528">
        <v>0</v>
      </c>
      <c r="L528">
        <v>2</v>
      </c>
      <c r="M528">
        <f>L528-D528</f>
        <v>0</v>
      </c>
      <c r="N528" s="3">
        <f>IFERROR(D528/L528,0)</f>
        <v>1</v>
      </c>
      <c r="O528" t="str">
        <f>TEXT(UnusedDays[[#This Row],[discharge_date]],"mmmm")</f>
        <v>January</v>
      </c>
    </row>
    <row r="529" spans="1:15" x14ac:dyDescent="0.3">
      <c r="A529" t="s">
        <v>212</v>
      </c>
      <c r="B529">
        <v>2470</v>
      </c>
      <c r="C529" t="s">
        <v>194</v>
      </c>
      <c r="D529">
        <v>19</v>
      </c>
      <c r="E529" s="1">
        <v>45659</v>
      </c>
      <c r="F529" t="s">
        <v>14</v>
      </c>
      <c r="G529" t="s">
        <v>164</v>
      </c>
      <c r="H529" t="s">
        <v>216</v>
      </c>
      <c r="I529">
        <v>4</v>
      </c>
      <c r="J529">
        <v>14</v>
      </c>
      <c r="K529">
        <v>0</v>
      </c>
      <c r="L529">
        <v>18</v>
      </c>
      <c r="M529">
        <f>L529-D529</f>
        <v>-1</v>
      </c>
      <c r="N529" s="3">
        <f>IFERROR(D529/L529,0)</f>
        <v>1.0555555555555556</v>
      </c>
      <c r="O529" t="str">
        <f>TEXT(UnusedDays[[#This Row],[discharge_date]],"mmmm")</f>
        <v>January</v>
      </c>
    </row>
    <row r="530" spans="1:15" x14ac:dyDescent="0.3">
      <c r="A530" t="s">
        <v>212</v>
      </c>
      <c r="B530">
        <v>476</v>
      </c>
      <c r="C530" t="s">
        <v>194</v>
      </c>
      <c r="D530">
        <v>13</v>
      </c>
      <c r="E530" s="1">
        <v>45711</v>
      </c>
      <c r="F530" t="s">
        <v>18</v>
      </c>
      <c r="G530" t="s">
        <v>165</v>
      </c>
      <c r="H530" t="s">
        <v>216</v>
      </c>
      <c r="I530">
        <v>0</v>
      </c>
      <c r="J530">
        <v>0</v>
      </c>
      <c r="K530">
        <v>14</v>
      </c>
      <c r="L530">
        <v>14</v>
      </c>
      <c r="M530">
        <f>L530-D530</f>
        <v>1</v>
      </c>
      <c r="N530" s="3">
        <f>IFERROR(D530/L530,0)</f>
        <v>0.9285714285714286</v>
      </c>
      <c r="O530" t="str">
        <f>TEXT(UnusedDays[[#This Row],[discharge_date]],"mmmm")</f>
        <v>February</v>
      </c>
    </row>
    <row r="531" spans="1:15" x14ac:dyDescent="0.3">
      <c r="A531" t="s">
        <v>212</v>
      </c>
      <c r="B531">
        <v>788</v>
      </c>
      <c r="C531" t="s">
        <v>194</v>
      </c>
      <c r="D531">
        <v>2</v>
      </c>
      <c r="E531" s="1">
        <v>45700</v>
      </c>
      <c r="F531" t="s">
        <v>18</v>
      </c>
      <c r="G531" t="s">
        <v>165</v>
      </c>
      <c r="H531" t="s">
        <v>216</v>
      </c>
      <c r="I531">
        <v>4</v>
      </c>
      <c r="J531">
        <v>0</v>
      </c>
      <c r="K531">
        <v>0</v>
      </c>
      <c r="L531">
        <v>4</v>
      </c>
      <c r="M531" s="2">
        <f>L531-D531</f>
        <v>2</v>
      </c>
      <c r="N531" s="3">
        <f>IFERROR(D531/L531,0)</f>
        <v>0.5</v>
      </c>
      <c r="O531" t="str">
        <f>TEXT(UnusedDays[[#This Row],[discharge_date]],"mmmm")</f>
        <v>February</v>
      </c>
    </row>
    <row r="532" spans="1:15" x14ac:dyDescent="0.3">
      <c r="A532" t="s">
        <v>212</v>
      </c>
      <c r="B532">
        <v>1837</v>
      </c>
      <c r="C532" t="s">
        <v>194</v>
      </c>
      <c r="D532">
        <v>1</v>
      </c>
      <c r="E532" s="1">
        <v>45673</v>
      </c>
      <c r="F532" t="s">
        <v>61</v>
      </c>
      <c r="G532" t="s">
        <v>165</v>
      </c>
      <c r="H532" t="s">
        <v>216</v>
      </c>
      <c r="I532">
        <v>1</v>
      </c>
      <c r="J532">
        <v>0</v>
      </c>
      <c r="K532">
        <v>0</v>
      </c>
      <c r="L532">
        <v>1</v>
      </c>
      <c r="M532">
        <f>L532-D532</f>
        <v>0</v>
      </c>
      <c r="N532" s="3">
        <f>IFERROR(D532/L532,0)</f>
        <v>1</v>
      </c>
      <c r="O532" t="str">
        <f>TEXT(UnusedDays[[#This Row],[discharge_date]],"mmmm")</f>
        <v>January</v>
      </c>
    </row>
    <row r="533" spans="1:15" x14ac:dyDescent="0.3">
      <c r="A533" t="s">
        <v>212</v>
      </c>
      <c r="B533">
        <v>2023</v>
      </c>
      <c r="C533" t="s">
        <v>194</v>
      </c>
      <c r="D533">
        <v>30</v>
      </c>
      <c r="E533" s="1">
        <v>45666</v>
      </c>
      <c r="F533" t="s">
        <v>8</v>
      </c>
      <c r="G533" t="s">
        <v>165</v>
      </c>
      <c r="H533" t="s">
        <v>216</v>
      </c>
      <c r="I533">
        <v>0</v>
      </c>
      <c r="J533">
        <v>21</v>
      </c>
      <c r="K533">
        <v>10</v>
      </c>
      <c r="L533">
        <v>31</v>
      </c>
      <c r="M533">
        <f>L533-D533</f>
        <v>1</v>
      </c>
      <c r="N533" s="3">
        <f>IFERROR(D533/L533,0)</f>
        <v>0.967741935483871</v>
      </c>
      <c r="O533" t="str">
        <f>TEXT(UnusedDays[[#This Row],[discharge_date]],"mmmm")</f>
        <v>January</v>
      </c>
    </row>
    <row r="534" spans="1:15" x14ac:dyDescent="0.3">
      <c r="A534" t="s">
        <v>212</v>
      </c>
      <c r="B534">
        <v>121</v>
      </c>
      <c r="C534" t="s">
        <v>194</v>
      </c>
      <c r="D534">
        <v>6</v>
      </c>
      <c r="E534" s="1">
        <v>45709</v>
      </c>
      <c r="F534" t="s">
        <v>13</v>
      </c>
      <c r="G534" t="s">
        <v>166</v>
      </c>
      <c r="H534" t="s">
        <v>216</v>
      </c>
      <c r="I534">
        <v>0</v>
      </c>
      <c r="J534">
        <v>0</v>
      </c>
      <c r="K534">
        <v>14</v>
      </c>
      <c r="L534">
        <v>14</v>
      </c>
      <c r="M534">
        <f>L534-D534</f>
        <v>8</v>
      </c>
      <c r="N534" s="3">
        <f>IFERROR(D534/L534,0)</f>
        <v>0.42857142857142855</v>
      </c>
      <c r="O534" t="str">
        <f>TEXT(UnusedDays[[#This Row],[discharge_date]],"mmmm")</f>
        <v>February</v>
      </c>
    </row>
    <row r="535" spans="1:15" x14ac:dyDescent="0.3">
      <c r="A535" t="s">
        <v>212</v>
      </c>
      <c r="B535">
        <v>2082</v>
      </c>
      <c r="C535" t="s">
        <v>194</v>
      </c>
      <c r="D535">
        <v>8</v>
      </c>
      <c r="E535" s="1">
        <v>45703</v>
      </c>
      <c r="F535" t="s">
        <v>13</v>
      </c>
      <c r="G535" t="s">
        <v>166</v>
      </c>
      <c r="H535" t="s">
        <v>216</v>
      </c>
      <c r="I535">
        <v>4</v>
      </c>
      <c r="J535">
        <v>0</v>
      </c>
      <c r="K535">
        <v>14</v>
      </c>
      <c r="L535">
        <v>18</v>
      </c>
      <c r="M535">
        <f>L535-D535</f>
        <v>10</v>
      </c>
      <c r="N535" s="3">
        <f>IFERROR(D535/L535,0)</f>
        <v>0.44444444444444442</v>
      </c>
      <c r="O535" t="str">
        <f>TEXT(UnusedDays[[#This Row],[discharge_date]],"mmmm")</f>
        <v>February</v>
      </c>
    </row>
    <row r="536" spans="1:15" x14ac:dyDescent="0.3">
      <c r="A536" t="s">
        <v>212</v>
      </c>
      <c r="B536">
        <v>813</v>
      </c>
      <c r="C536" t="s">
        <v>194</v>
      </c>
      <c r="D536">
        <v>13</v>
      </c>
      <c r="E536" s="1">
        <v>45693</v>
      </c>
      <c r="F536" t="s">
        <v>14</v>
      </c>
      <c r="G536" t="s">
        <v>166</v>
      </c>
      <c r="H536" t="s">
        <v>216</v>
      </c>
      <c r="I536">
        <v>4</v>
      </c>
      <c r="J536">
        <v>0</v>
      </c>
      <c r="K536">
        <v>0</v>
      </c>
      <c r="L536">
        <v>14</v>
      </c>
      <c r="M536">
        <f>L536-D536</f>
        <v>1</v>
      </c>
      <c r="N536" s="3">
        <f>IFERROR(D536/L536,0)</f>
        <v>0.9285714285714286</v>
      </c>
      <c r="O536" t="str">
        <f>TEXT(UnusedDays[[#This Row],[discharge_date]],"mmmm")</f>
        <v>February</v>
      </c>
    </row>
    <row r="537" spans="1:15" x14ac:dyDescent="0.3">
      <c r="A537" t="s">
        <v>212</v>
      </c>
      <c r="B537">
        <v>1204</v>
      </c>
      <c r="C537" t="s">
        <v>194</v>
      </c>
      <c r="D537">
        <v>30</v>
      </c>
      <c r="E537" s="1">
        <v>45688</v>
      </c>
      <c r="F537" t="s">
        <v>8</v>
      </c>
      <c r="G537" t="s">
        <v>166</v>
      </c>
      <c r="H537" t="s">
        <v>216</v>
      </c>
      <c r="I537">
        <v>0</v>
      </c>
      <c r="J537">
        <v>16</v>
      </c>
      <c r="K537">
        <v>14</v>
      </c>
      <c r="L537">
        <v>30</v>
      </c>
      <c r="M537">
        <f>L537-D537</f>
        <v>0</v>
      </c>
      <c r="N537" s="3">
        <f>IFERROR(D537/L537,0)</f>
        <v>1</v>
      </c>
      <c r="O537" t="str">
        <f>TEXT(UnusedDays[[#This Row],[discharge_date]],"mmmm")</f>
        <v>January</v>
      </c>
    </row>
    <row r="538" spans="1:15" x14ac:dyDescent="0.3">
      <c r="A538" t="s">
        <v>212</v>
      </c>
      <c r="B538">
        <v>2090</v>
      </c>
      <c r="C538" t="s">
        <v>194</v>
      </c>
      <c r="D538">
        <v>36</v>
      </c>
      <c r="E538" s="1">
        <v>45684</v>
      </c>
      <c r="F538" t="s">
        <v>8</v>
      </c>
      <c r="G538" t="s">
        <v>166</v>
      </c>
      <c r="H538" t="s">
        <v>216</v>
      </c>
      <c r="I538">
        <v>4</v>
      </c>
      <c r="J538">
        <v>21</v>
      </c>
      <c r="K538">
        <v>16</v>
      </c>
      <c r="L538">
        <v>41</v>
      </c>
      <c r="M538">
        <f>L538-D538</f>
        <v>5</v>
      </c>
      <c r="N538" s="3">
        <f>IFERROR(D538/L538,0)</f>
        <v>0.87804878048780488</v>
      </c>
      <c r="O538" t="str">
        <f>TEXT(UnusedDays[[#This Row],[discharge_date]],"mmmm")</f>
        <v>January</v>
      </c>
    </row>
    <row r="539" spans="1:15" x14ac:dyDescent="0.3">
      <c r="A539" t="s">
        <v>212</v>
      </c>
      <c r="B539">
        <v>90</v>
      </c>
      <c r="C539" t="s">
        <v>194</v>
      </c>
      <c r="D539">
        <v>43</v>
      </c>
      <c r="E539" s="1">
        <v>45684</v>
      </c>
      <c r="F539" t="s">
        <v>8</v>
      </c>
      <c r="G539" t="s">
        <v>166</v>
      </c>
      <c r="H539" t="s">
        <v>216</v>
      </c>
      <c r="I539">
        <v>0</v>
      </c>
      <c r="J539">
        <v>21</v>
      </c>
      <c r="K539">
        <v>22</v>
      </c>
      <c r="L539">
        <v>43</v>
      </c>
      <c r="M539">
        <f>L539-D539</f>
        <v>0</v>
      </c>
      <c r="N539" s="3">
        <f>IFERROR(D539/L539,0)</f>
        <v>1</v>
      </c>
      <c r="O539" t="str">
        <f>TEXT(UnusedDays[[#This Row],[discharge_date]],"mmmm")</f>
        <v>January</v>
      </c>
    </row>
    <row r="540" spans="1:15" x14ac:dyDescent="0.3">
      <c r="A540" t="s">
        <v>212</v>
      </c>
      <c r="B540">
        <v>2262</v>
      </c>
      <c r="C540" t="s">
        <v>194</v>
      </c>
      <c r="D540">
        <v>18</v>
      </c>
      <c r="E540" s="1">
        <v>45671</v>
      </c>
      <c r="F540" t="s">
        <v>14</v>
      </c>
      <c r="G540" t="s">
        <v>166</v>
      </c>
      <c r="H540" t="s">
        <v>216</v>
      </c>
      <c r="I540">
        <v>0</v>
      </c>
      <c r="J540">
        <v>5</v>
      </c>
      <c r="K540">
        <v>0</v>
      </c>
      <c r="L540">
        <v>18</v>
      </c>
      <c r="M540">
        <f>L540-D540</f>
        <v>0</v>
      </c>
      <c r="N540" s="3">
        <f>IFERROR(D540/L540,0)</f>
        <v>1</v>
      </c>
      <c r="O540" t="str">
        <f>TEXT(UnusedDays[[#This Row],[discharge_date]],"mmmm")</f>
        <v>January</v>
      </c>
    </row>
    <row r="541" spans="1:15" x14ac:dyDescent="0.3">
      <c r="A541" t="s">
        <v>212</v>
      </c>
      <c r="B541">
        <v>1969</v>
      </c>
      <c r="C541" t="s">
        <v>194</v>
      </c>
      <c r="D541">
        <v>2</v>
      </c>
      <c r="E541" s="1">
        <v>45715</v>
      </c>
      <c r="F541" s="23" t="s">
        <v>11</v>
      </c>
      <c r="G541" t="s">
        <v>167</v>
      </c>
      <c r="H541" t="s">
        <v>216</v>
      </c>
      <c r="I541">
        <v>4</v>
      </c>
      <c r="J541">
        <v>0</v>
      </c>
      <c r="K541">
        <v>0</v>
      </c>
      <c r="L541">
        <v>4</v>
      </c>
      <c r="M541">
        <f>L541-D541</f>
        <v>2</v>
      </c>
      <c r="N541" s="3">
        <f>IFERROR(D541/L541,0)</f>
        <v>0.5</v>
      </c>
      <c r="O541" t="str">
        <f>TEXT(UnusedDays[[#This Row],[discharge_date]],"mmmm")</f>
        <v>February</v>
      </c>
    </row>
    <row r="542" spans="1:15" x14ac:dyDescent="0.3">
      <c r="A542" t="s">
        <v>212</v>
      </c>
      <c r="B542">
        <v>28</v>
      </c>
      <c r="C542" t="s">
        <v>194</v>
      </c>
      <c r="D542">
        <v>17</v>
      </c>
      <c r="E542" s="1">
        <v>45691</v>
      </c>
      <c r="F542" t="s">
        <v>13</v>
      </c>
      <c r="G542" t="s">
        <v>167</v>
      </c>
      <c r="H542" t="s">
        <v>216</v>
      </c>
      <c r="I542">
        <v>0</v>
      </c>
      <c r="J542">
        <v>0</v>
      </c>
      <c r="K542">
        <v>21</v>
      </c>
      <c r="L542">
        <v>21</v>
      </c>
      <c r="M542">
        <f>L542-D542</f>
        <v>4</v>
      </c>
      <c r="N542" s="3">
        <f>IFERROR(D542/L542,0)</f>
        <v>0.80952380952380953</v>
      </c>
      <c r="O542" t="str">
        <f>TEXT(UnusedDays[[#This Row],[discharge_date]],"mmmm")</f>
        <v>February</v>
      </c>
    </row>
    <row r="543" spans="1:15" x14ac:dyDescent="0.3">
      <c r="A543" t="s">
        <v>212</v>
      </c>
      <c r="B543">
        <v>2275</v>
      </c>
      <c r="C543" t="s">
        <v>194</v>
      </c>
      <c r="D543">
        <v>2</v>
      </c>
      <c r="E543" s="1">
        <v>45737</v>
      </c>
      <c r="F543" t="s">
        <v>13</v>
      </c>
      <c r="G543" t="s">
        <v>115</v>
      </c>
      <c r="H543" t="s">
        <v>216</v>
      </c>
      <c r="I543">
        <v>0</v>
      </c>
      <c r="J543">
        <v>0</v>
      </c>
      <c r="K543">
        <v>1</v>
      </c>
      <c r="L543">
        <v>1</v>
      </c>
      <c r="M543">
        <f>L543-D543</f>
        <v>-1</v>
      </c>
      <c r="N543" s="3">
        <f>IFERROR(D543/L543,0)</f>
        <v>2</v>
      </c>
      <c r="O543" t="str">
        <f>TEXT(UnusedDays[[#This Row],[discharge_date]],"mmmm")</f>
        <v>March</v>
      </c>
    </row>
    <row r="544" spans="1:15" x14ac:dyDescent="0.3">
      <c r="A544" t="s">
        <v>212</v>
      </c>
      <c r="B544">
        <v>2680</v>
      </c>
      <c r="C544" t="s">
        <v>194</v>
      </c>
      <c r="D544">
        <v>1</v>
      </c>
      <c r="E544" s="1">
        <v>45725</v>
      </c>
      <c r="F544" t="s">
        <v>13</v>
      </c>
      <c r="G544" t="s">
        <v>115</v>
      </c>
      <c r="H544" t="s">
        <v>216</v>
      </c>
      <c r="I544">
        <v>1</v>
      </c>
      <c r="J544">
        <v>0</v>
      </c>
      <c r="K544">
        <v>0</v>
      </c>
      <c r="L544">
        <v>1</v>
      </c>
      <c r="M544">
        <f>L544-D544</f>
        <v>0</v>
      </c>
      <c r="N544" s="3">
        <f>IFERROR(D544/L544,0)</f>
        <v>1</v>
      </c>
      <c r="O544" t="str">
        <f>TEXT(UnusedDays[[#This Row],[discharge_date]],"mmmm")</f>
        <v>March</v>
      </c>
    </row>
    <row r="545" spans="1:15" x14ac:dyDescent="0.3">
      <c r="A545" t="s">
        <v>212</v>
      </c>
      <c r="B545">
        <v>2930</v>
      </c>
      <c r="C545" t="s">
        <v>194</v>
      </c>
      <c r="D545">
        <v>37</v>
      </c>
      <c r="E545" s="1">
        <v>45737</v>
      </c>
      <c r="F545" t="s">
        <v>8</v>
      </c>
      <c r="G545" t="s">
        <v>115</v>
      </c>
      <c r="H545" t="s">
        <v>216</v>
      </c>
      <c r="I545">
        <v>0</v>
      </c>
      <c r="J545">
        <v>21</v>
      </c>
      <c r="K545">
        <v>16</v>
      </c>
      <c r="L545">
        <v>37</v>
      </c>
      <c r="M545">
        <f>L545-D545</f>
        <v>0</v>
      </c>
      <c r="N545" s="3">
        <f>IFERROR(D545/L545,0)</f>
        <v>1</v>
      </c>
      <c r="O545" t="str">
        <f>TEXT(UnusedDays[[#This Row],[discharge_date]],"mmmm")</f>
        <v>March</v>
      </c>
    </row>
    <row r="546" spans="1:15" x14ac:dyDescent="0.3">
      <c r="A546" t="s">
        <v>212</v>
      </c>
      <c r="B546">
        <v>2613</v>
      </c>
      <c r="C546" t="s">
        <v>194</v>
      </c>
      <c r="D546">
        <v>35</v>
      </c>
      <c r="E546" s="1">
        <v>45742</v>
      </c>
      <c r="F546" t="s">
        <v>8</v>
      </c>
      <c r="G546" t="s">
        <v>115</v>
      </c>
      <c r="H546" t="s">
        <v>216</v>
      </c>
      <c r="I546">
        <v>5</v>
      </c>
      <c r="J546">
        <v>14</v>
      </c>
      <c r="K546">
        <v>16</v>
      </c>
      <c r="L546">
        <v>35</v>
      </c>
      <c r="M546">
        <f>L546-D546</f>
        <v>0</v>
      </c>
      <c r="N546" s="3">
        <f>IFERROR(D546/L546,0)</f>
        <v>1</v>
      </c>
      <c r="O546" t="str">
        <f>TEXT(UnusedDays[[#This Row],[discharge_date]],"mmmm")</f>
        <v>March</v>
      </c>
    </row>
    <row r="547" spans="1:15" x14ac:dyDescent="0.3">
      <c r="A547" t="s">
        <v>212</v>
      </c>
      <c r="B547">
        <v>866</v>
      </c>
      <c r="C547" t="s">
        <v>194</v>
      </c>
      <c r="D547">
        <v>18</v>
      </c>
      <c r="E547" s="1">
        <v>45713</v>
      </c>
      <c r="F547" t="s">
        <v>8</v>
      </c>
      <c r="G547" t="s">
        <v>168</v>
      </c>
      <c r="H547" t="s">
        <v>216</v>
      </c>
      <c r="I547">
        <v>0</v>
      </c>
      <c r="J547">
        <v>0</v>
      </c>
      <c r="K547">
        <v>19</v>
      </c>
      <c r="L547">
        <v>19</v>
      </c>
      <c r="M547">
        <f>L547-D547</f>
        <v>1</v>
      </c>
      <c r="N547" s="3">
        <f>IFERROR(D547/L547,0)</f>
        <v>0.94736842105263153</v>
      </c>
      <c r="O547" t="str">
        <f>TEXT(UnusedDays[[#This Row],[discharge_date]],"mmmm")</f>
        <v>February</v>
      </c>
    </row>
    <row r="548" spans="1:15" x14ac:dyDescent="0.3">
      <c r="A548" t="s">
        <v>212</v>
      </c>
      <c r="B548">
        <v>438</v>
      </c>
      <c r="C548" t="s">
        <v>194</v>
      </c>
      <c r="D548">
        <v>29</v>
      </c>
      <c r="E548" s="1">
        <v>45693</v>
      </c>
      <c r="F548" t="s">
        <v>8</v>
      </c>
      <c r="G548" t="s">
        <v>168</v>
      </c>
      <c r="H548" t="s">
        <v>216</v>
      </c>
      <c r="I548">
        <v>0</v>
      </c>
      <c r="J548">
        <v>14</v>
      </c>
      <c r="K548">
        <v>14</v>
      </c>
      <c r="L548">
        <v>28</v>
      </c>
      <c r="M548">
        <f>L548-D548</f>
        <v>-1</v>
      </c>
      <c r="N548" s="3">
        <f>IFERROR(D548/L548,0)</f>
        <v>1.0357142857142858</v>
      </c>
      <c r="O548" t="str">
        <f>TEXT(UnusedDays[[#This Row],[discharge_date]],"mmmm")</f>
        <v>February</v>
      </c>
    </row>
    <row r="549" spans="1:15" x14ac:dyDescent="0.3">
      <c r="A549" t="s">
        <v>212</v>
      </c>
      <c r="B549">
        <v>309</v>
      </c>
      <c r="C549" t="s">
        <v>194</v>
      </c>
      <c r="D549">
        <v>5</v>
      </c>
      <c r="E549" s="1">
        <v>45681</v>
      </c>
      <c r="F549" t="s">
        <v>11</v>
      </c>
      <c r="G549" t="s">
        <v>168</v>
      </c>
      <c r="H549" t="s">
        <v>216</v>
      </c>
      <c r="I549">
        <v>4</v>
      </c>
      <c r="J549">
        <v>14</v>
      </c>
      <c r="K549">
        <v>0</v>
      </c>
      <c r="L549">
        <v>18</v>
      </c>
      <c r="M549">
        <f>L549-D549</f>
        <v>13</v>
      </c>
      <c r="N549" s="3">
        <f>IFERROR(D549/L549,0)</f>
        <v>0.27777777777777779</v>
      </c>
      <c r="O549" t="str">
        <f>TEXT(UnusedDays[[#This Row],[discharge_date]],"mmmm")</f>
        <v>January</v>
      </c>
    </row>
    <row r="550" spans="1:15" x14ac:dyDescent="0.3">
      <c r="A550" t="s">
        <v>212</v>
      </c>
      <c r="B550">
        <v>639</v>
      </c>
      <c r="C550" t="s">
        <v>194</v>
      </c>
      <c r="D550">
        <v>5</v>
      </c>
      <c r="E550" s="1">
        <v>45687</v>
      </c>
      <c r="F550" t="s">
        <v>11</v>
      </c>
      <c r="G550" t="s">
        <v>168</v>
      </c>
      <c r="H550" t="s">
        <v>216</v>
      </c>
      <c r="I550">
        <v>4</v>
      </c>
      <c r="J550">
        <v>0</v>
      </c>
      <c r="K550">
        <v>0</v>
      </c>
      <c r="L550">
        <v>4</v>
      </c>
      <c r="M550">
        <f>L550-D550</f>
        <v>-1</v>
      </c>
      <c r="N550" s="3">
        <f>IFERROR(D550/L550,0)</f>
        <v>1.25</v>
      </c>
      <c r="O550" t="str">
        <f>TEXT(UnusedDays[[#This Row],[discharge_date]],"mmmm")</f>
        <v>January</v>
      </c>
    </row>
    <row r="551" spans="1:15" x14ac:dyDescent="0.3">
      <c r="A551" t="s">
        <v>212</v>
      </c>
      <c r="B551">
        <v>647</v>
      </c>
      <c r="C551" t="s">
        <v>194</v>
      </c>
      <c r="D551">
        <v>37</v>
      </c>
      <c r="E551" s="1">
        <v>45676</v>
      </c>
      <c r="F551" t="s">
        <v>8</v>
      </c>
      <c r="G551" t="s">
        <v>168</v>
      </c>
      <c r="H551" t="s">
        <v>216</v>
      </c>
      <c r="I551">
        <v>0</v>
      </c>
      <c r="J551">
        <v>21</v>
      </c>
      <c r="K551">
        <v>16</v>
      </c>
      <c r="L551">
        <v>37</v>
      </c>
      <c r="M551">
        <f>L551-D551</f>
        <v>0</v>
      </c>
      <c r="N551" s="3">
        <f>IFERROR(D551/L551,0)</f>
        <v>1</v>
      </c>
      <c r="O551" t="str">
        <f>TEXT(UnusedDays[[#This Row],[discharge_date]],"mmmm")</f>
        <v>January</v>
      </c>
    </row>
    <row r="552" spans="1:15" x14ac:dyDescent="0.3">
      <c r="A552" t="s">
        <v>212</v>
      </c>
      <c r="B552">
        <v>988</v>
      </c>
      <c r="C552" t="s">
        <v>194</v>
      </c>
      <c r="D552">
        <v>6</v>
      </c>
      <c r="E552" s="1">
        <v>45665</v>
      </c>
      <c r="F552" t="s">
        <v>11</v>
      </c>
      <c r="G552" t="s">
        <v>168</v>
      </c>
      <c r="H552" t="s">
        <v>216</v>
      </c>
      <c r="I552">
        <v>0</v>
      </c>
      <c r="J552">
        <v>14</v>
      </c>
      <c r="K552">
        <v>0</v>
      </c>
      <c r="L552">
        <v>14</v>
      </c>
      <c r="M552">
        <f>L552-D552</f>
        <v>8</v>
      </c>
      <c r="N552" s="3">
        <f>IFERROR(D552/L552,0)</f>
        <v>0.42857142857142855</v>
      </c>
      <c r="O552" t="str">
        <f>TEXT(UnusedDays[[#This Row],[discharge_date]],"mmmm")</f>
        <v>January</v>
      </c>
    </row>
    <row r="553" spans="1:15" x14ac:dyDescent="0.3">
      <c r="A553" t="s">
        <v>212</v>
      </c>
      <c r="B553">
        <v>1585</v>
      </c>
      <c r="C553" t="s">
        <v>194</v>
      </c>
      <c r="D553">
        <v>17</v>
      </c>
      <c r="E553" s="1">
        <v>45660</v>
      </c>
      <c r="F553" t="s">
        <v>14</v>
      </c>
      <c r="G553" t="s">
        <v>168</v>
      </c>
      <c r="H553" t="s">
        <v>216</v>
      </c>
      <c r="I553">
        <v>0</v>
      </c>
      <c r="J553">
        <v>15</v>
      </c>
      <c r="K553">
        <v>0</v>
      </c>
      <c r="L553">
        <v>17</v>
      </c>
      <c r="M553">
        <f>L553-D553</f>
        <v>0</v>
      </c>
      <c r="N553" s="3">
        <f>IFERROR(D553/L553,0)</f>
        <v>1</v>
      </c>
      <c r="O553" t="str">
        <f>TEXT(UnusedDays[[#This Row],[discharge_date]],"mmmm")</f>
        <v>January</v>
      </c>
    </row>
    <row r="554" spans="1:15" x14ac:dyDescent="0.3">
      <c r="A554" t="s">
        <v>212</v>
      </c>
      <c r="B554">
        <v>992</v>
      </c>
      <c r="C554" t="s">
        <v>194</v>
      </c>
      <c r="D554">
        <v>6</v>
      </c>
      <c r="E554" s="1">
        <v>45659</v>
      </c>
      <c r="F554" t="s">
        <v>11</v>
      </c>
      <c r="G554" t="s">
        <v>168</v>
      </c>
      <c r="H554" t="s">
        <v>216</v>
      </c>
      <c r="I554">
        <v>0</v>
      </c>
      <c r="J554">
        <v>0</v>
      </c>
      <c r="K554">
        <v>0</v>
      </c>
      <c r="L554">
        <v>0</v>
      </c>
      <c r="M554">
        <f>L554-D554</f>
        <v>-6</v>
      </c>
      <c r="N554" s="3">
        <f>IFERROR(D554/L554,0)</f>
        <v>0</v>
      </c>
      <c r="O554" t="str">
        <f>TEXT(UnusedDays[[#This Row],[discharge_date]],"mmmm")</f>
        <v>January</v>
      </c>
    </row>
    <row r="555" spans="1:15" x14ac:dyDescent="0.3">
      <c r="A555" t="s">
        <v>212</v>
      </c>
      <c r="B555">
        <v>2827</v>
      </c>
      <c r="C555" t="s">
        <v>194</v>
      </c>
      <c r="D555">
        <v>40</v>
      </c>
      <c r="E555" s="1">
        <v>45658</v>
      </c>
      <c r="F555" t="s">
        <v>8</v>
      </c>
      <c r="G555" t="s">
        <v>168</v>
      </c>
      <c r="H555" t="s">
        <v>216</v>
      </c>
      <c r="I555">
        <v>6</v>
      </c>
      <c r="J555">
        <v>21</v>
      </c>
      <c r="K555">
        <v>13</v>
      </c>
      <c r="L555">
        <v>40</v>
      </c>
      <c r="M555">
        <f>L555-D555</f>
        <v>0</v>
      </c>
      <c r="N555" s="3">
        <f>IFERROR(D555/L555,0)</f>
        <v>1</v>
      </c>
      <c r="O555" t="str">
        <f>TEXT(UnusedDays[[#This Row],[discharge_date]],"mmmm")</f>
        <v>January</v>
      </c>
    </row>
    <row r="556" spans="1:15" x14ac:dyDescent="0.3">
      <c r="A556" t="s">
        <v>212</v>
      </c>
      <c r="B556">
        <v>2130</v>
      </c>
      <c r="C556" t="s">
        <v>194</v>
      </c>
      <c r="D556">
        <v>33</v>
      </c>
      <c r="E556" s="1">
        <v>45690</v>
      </c>
      <c r="F556" t="s">
        <v>8</v>
      </c>
      <c r="G556" t="s">
        <v>169</v>
      </c>
      <c r="H556" t="s">
        <v>216</v>
      </c>
      <c r="I556">
        <v>0</v>
      </c>
      <c r="J556">
        <v>16</v>
      </c>
      <c r="K556">
        <v>21</v>
      </c>
      <c r="L556">
        <v>37</v>
      </c>
      <c r="M556">
        <f>L556-D556</f>
        <v>4</v>
      </c>
      <c r="N556" s="3">
        <f>IFERROR(D556/L556,0)</f>
        <v>0.89189189189189189</v>
      </c>
      <c r="O556" t="str">
        <f>TEXT(UnusedDays[[#This Row],[discharge_date]],"mmmm")</f>
        <v>February</v>
      </c>
    </row>
    <row r="557" spans="1:15" x14ac:dyDescent="0.3">
      <c r="A557" t="s">
        <v>212</v>
      </c>
      <c r="B557">
        <v>2851</v>
      </c>
      <c r="C557" t="s">
        <v>194</v>
      </c>
      <c r="D557">
        <v>7</v>
      </c>
      <c r="E557" s="1">
        <v>45673</v>
      </c>
      <c r="F557" t="s">
        <v>18</v>
      </c>
      <c r="G557" t="s">
        <v>169</v>
      </c>
      <c r="H557" t="s">
        <v>216</v>
      </c>
      <c r="I557">
        <v>0</v>
      </c>
      <c r="J557">
        <v>14</v>
      </c>
      <c r="K557">
        <v>0</v>
      </c>
      <c r="L557">
        <v>14</v>
      </c>
      <c r="M557">
        <f>L557-D557</f>
        <v>7</v>
      </c>
      <c r="N557" s="3">
        <f>IFERROR(D557/L557,0)</f>
        <v>0.5</v>
      </c>
      <c r="O557" t="str">
        <f>TEXT(UnusedDays[[#This Row],[discharge_date]],"mmmm")</f>
        <v>January</v>
      </c>
    </row>
    <row r="558" spans="1:15" x14ac:dyDescent="0.3">
      <c r="A558" t="s">
        <v>212</v>
      </c>
      <c r="B558">
        <v>2779</v>
      </c>
      <c r="C558" t="s">
        <v>194</v>
      </c>
      <c r="D558">
        <v>31</v>
      </c>
      <c r="E558" s="1">
        <v>45714</v>
      </c>
      <c r="F558" t="s">
        <v>8</v>
      </c>
      <c r="G558" t="s">
        <v>115</v>
      </c>
      <c r="H558" t="s">
        <v>216</v>
      </c>
      <c r="I558">
        <v>0</v>
      </c>
      <c r="J558">
        <v>16</v>
      </c>
      <c r="K558">
        <v>15</v>
      </c>
      <c r="L558">
        <v>31</v>
      </c>
      <c r="M558">
        <f>L558-D558</f>
        <v>0</v>
      </c>
      <c r="N558" s="3">
        <f>IFERROR(D558/L558,0)</f>
        <v>1</v>
      </c>
      <c r="O558" t="str">
        <f>TEXT(UnusedDays[[#This Row],[discharge_date]],"mmmm")</f>
        <v>February</v>
      </c>
    </row>
    <row r="559" spans="1:15" x14ac:dyDescent="0.3">
      <c r="A559" t="s">
        <v>212</v>
      </c>
      <c r="B559">
        <v>1698</v>
      </c>
      <c r="C559" t="s">
        <v>194</v>
      </c>
      <c r="D559">
        <v>3</v>
      </c>
      <c r="E559" s="1">
        <v>45695</v>
      </c>
      <c r="F559" t="s">
        <v>13</v>
      </c>
      <c r="G559" t="s">
        <v>115</v>
      </c>
      <c r="H559" t="s">
        <v>216</v>
      </c>
      <c r="I559">
        <v>4</v>
      </c>
      <c r="J559">
        <v>0</v>
      </c>
      <c r="K559">
        <v>0</v>
      </c>
      <c r="L559">
        <v>4</v>
      </c>
      <c r="M559">
        <f>L559-D559</f>
        <v>1</v>
      </c>
      <c r="N559" s="3">
        <f>IFERROR(D559/L559,0)</f>
        <v>0.75</v>
      </c>
      <c r="O559" t="str">
        <f>TEXT(UnusedDays[[#This Row],[discharge_date]],"mmmm")</f>
        <v>February</v>
      </c>
    </row>
    <row r="560" spans="1:15" x14ac:dyDescent="0.3">
      <c r="A560" t="s">
        <v>212</v>
      </c>
      <c r="B560">
        <v>1595</v>
      </c>
      <c r="C560" t="s">
        <v>194</v>
      </c>
      <c r="D560">
        <v>12</v>
      </c>
      <c r="E560" s="1">
        <v>45688</v>
      </c>
      <c r="F560" t="s">
        <v>8</v>
      </c>
      <c r="G560" t="s">
        <v>115</v>
      </c>
      <c r="H560" t="s">
        <v>216</v>
      </c>
      <c r="I560">
        <v>0</v>
      </c>
      <c r="J560">
        <v>11</v>
      </c>
      <c r="K560">
        <v>0</v>
      </c>
      <c r="L560">
        <v>11</v>
      </c>
      <c r="M560">
        <f>L560-D560</f>
        <v>-1</v>
      </c>
      <c r="N560" s="3">
        <f>IFERROR(D560/L560,0)</f>
        <v>1.0909090909090908</v>
      </c>
      <c r="O560" t="str">
        <f>TEXT(UnusedDays[[#This Row],[discharge_date]],"mmmm")</f>
        <v>January</v>
      </c>
    </row>
    <row r="561" spans="1:15" x14ac:dyDescent="0.3">
      <c r="A561" t="s">
        <v>212</v>
      </c>
      <c r="B561">
        <v>2951</v>
      </c>
      <c r="C561" t="s">
        <v>194</v>
      </c>
      <c r="D561">
        <v>2</v>
      </c>
      <c r="E561" s="1">
        <v>45685</v>
      </c>
      <c r="F561" t="s">
        <v>11</v>
      </c>
      <c r="G561" t="s">
        <v>115</v>
      </c>
      <c r="H561" t="s">
        <v>216</v>
      </c>
      <c r="I561">
        <v>0</v>
      </c>
      <c r="J561">
        <v>10</v>
      </c>
      <c r="K561">
        <v>0</v>
      </c>
      <c r="L561">
        <v>10</v>
      </c>
      <c r="M561">
        <f>L561-D561</f>
        <v>8</v>
      </c>
      <c r="N561" s="3">
        <f>IFERROR(D561/L561,0)</f>
        <v>0.2</v>
      </c>
      <c r="O561" t="str">
        <f>TEXT(UnusedDays[[#This Row],[discharge_date]],"mmmm")</f>
        <v>January</v>
      </c>
    </row>
    <row r="562" spans="1:15" x14ac:dyDescent="0.3">
      <c r="A562" t="s">
        <v>212</v>
      </c>
      <c r="B562">
        <v>2912</v>
      </c>
      <c r="C562" t="s">
        <v>194</v>
      </c>
      <c r="D562">
        <v>17</v>
      </c>
      <c r="E562" s="1">
        <v>45674</v>
      </c>
      <c r="F562" t="s">
        <v>18</v>
      </c>
      <c r="G562" t="s">
        <v>115</v>
      </c>
      <c r="H562" t="s">
        <v>216</v>
      </c>
      <c r="I562">
        <v>0</v>
      </c>
      <c r="J562">
        <v>14</v>
      </c>
      <c r="K562">
        <v>16</v>
      </c>
      <c r="L562">
        <v>30</v>
      </c>
      <c r="M562">
        <f>L562-D562</f>
        <v>13</v>
      </c>
      <c r="N562" s="3">
        <f>IFERROR(D562/L562,0)</f>
        <v>0.56666666666666665</v>
      </c>
      <c r="O562" t="str">
        <f>TEXT(UnusedDays[[#This Row],[discharge_date]],"mmmm")</f>
        <v>January</v>
      </c>
    </row>
    <row r="563" spans="1:15" x14ac:dyDescent="0.3">
      <c r="A563" t="s">
        <v>212</v>
      </c>
      <c r="B563">
        <v>2743</v>
      </c>
      <c r="C563" t="s">
        <v>194</v>
      </c>
      <c r="D563">
        <v>37</v>
      </c>
      <c r="E563" s="1">
        <v>45673</v>
      </c>
      <c r="F563" t="s">
        <v>8</v>
      </c>
      <c r="G563" t="s">
        <v>115</v>
      </c>
      <c r="H563" t="s">
        <v>216</v>
      </c>
      <c r="I563">
        <v>0</v>
      </c>
      <c r="J563">
        <v>21</v>
      </c>
      <c r="K563">
        <v>16</v>
      </c>
      <c r="L563">
        <v>37</v>
      </c>
      <c r="M563">
        <f>L563-D563</f>
        <v>0</v>
      </c>
      <c r="N563" s="3">
        <f>IFERROR(D563/L563,0)</f>
        <v>1</v>
      </c>
      <c r="O563" t="str">
        <f>TEXT(UnusedDays[[#This Row],[discharge_date]],"mmmm")</f>
        <v>January</v>
      </c>
    </row>
    <row r="564" spans="1:15" x14ac:dyDescent="0.3">
      <c r="A564" t="s">
        <v>212</v>
      </c>
      <c r="B564">
        <v>2145</v>
      </c>
      <c r="C564" t="s">
        <v>194</v>
      </c>
      <c r="D564">
        <v>15</v>
      </c>
      <c r="E564" s="1">
        <v>45732</v>
      </c>
      <c r="F564" t="s">
        <v>11</v>
      </c>
      <c r="G564" t="s">
        <v>120</v>
      </c>
      <c r="H564" t="s">
        <v>216</v>
      </c>
      <c r="I564">
        <v>4</v>
      </c>
      <c r="J564">
        <v>14</v>
      </c>
      <c r="K564">
        <v>0</v>
      </c>
      <c r="L564">
        <v>18</v>
      </c>
      <c r="M564" s="2">
        <f>L564-D564</f>
        <v>3</v>
      </c>
      <c r="N564" s="3">
        <f>IFERROR(D564/L564,0)</f>
        <v>0.83333333333333337</v>
      </c>
      <c r="O564" t="str">
        <f>TEXT(UnusedDays[[#This Row],[discharge_date]],"mmmm")</f>
        <v>March</v>
      </c>
    </row>
    <row r="565" spans="1:15" x14ac:dyDescent="0.3">
      <c r="A565" t="s">
        <v>212</v>
      </c>
      <c r="B565">
        <v>327</v>
      </c>
      <c r="C565" t="s">
        <v>194</v>
      </c>
      <c r="D565">
        <v>9</v>
      </c>
      <c r="E565" s="1">
        <v>45746</v>
      </c>
      <c r="F565" t="s">
        <v>11</v>
      </c>
      <c r="G565" t="s">
        <v>120</v>
      </c>
      <c r="H565" t="s">
        <v>216</v>
      </c>
      <c r="I565">
        <v>0</v>
      </c>
      <c r="J565">
        <v>14</v>
      </c>
      <c r="K565">
        <v>0</v>
      </c>
      <c r="L565">
        <v>14</v>
      </c>
      <c r="M565" s="2">
        <f>L565-D565</f>
        <v>5</v>
      </c>
      <c r="N565" s="3">
        <f>IFERROR(D565/L565,0)</f>
        <v>0.6428571428571429</v>
      </c>
      <c r="O565" t="str">
        <f>TEXT(UnusedDays[[#This Row],[discharge_date]],"mmmm")</f>
        <v>March</v>
      </c>
    </row>
    <row r="566" spans="1:15" x14ac:dyDescent="0.3">
      <c r="A566" t="s">
        <v>212</v>
      </c>
      <c r="B566">
        <v>2421</v>
      </c>
      <c r="C566" t="s">
        <v>194</v>
      </c>
      <c r="D566">
        <v>33</v>
      </c>
      <c r="E566" s="1">
        <v>45729</v>
      </c>
      <c r="F566" t="s">
        <v>8</v>
      </c>
      <c r="G566" t="s">
        <v>120</v>
      </c>
      <c r="H566" t="s">
        <v>216</v>
      </c>
      <c r="I566">
        <v>0</v>
      </c>
      <c r="J566">
        <v>17</v>
      </c>
      <c r="K566">
        <v>16</v>
      </c>
      <c r="L566">
        <v>33</v>
      </c>
      <c r="M566">
        <f>L566-D566</f>
        <v>0</v>
      </c>
      <c r="N566" s="3">
        <f>IFERROR(D566/L566,0)</f>
        <v>1</v>
      </c>
      <c r="O566" t="str">
        <f>TEXT(UnusedDays[[#This Row],[discharge_date]],"mmmm")</f>
        <v>March</v>
      </c>
    </row>
    <row r="567" spans="1:15" x14ac:dyDescent="0.3">
      <c r="A567" t="s">
        <v>212</v>
      </c>
      <c r="B567">
        <v>249</v>
      </c>
      <c r="C567" t="s">
        <v>194</v>
      </c>
      <c r="D567">
        <v>32</v>
      </c>
      <c r="E567" s="1">
        <v>45720</v>
      </c>
      <c r="F567" t="s">
        <v>8</v>
      </c>
      <c r="G567" t="s">
        <v>120</v>
      </c>
      <c r="H567" t="s">
        <v>216</v>
      </c>
      <c r="I567">
        <v>0</v>
      </c>
      <c r="J567">
        <v>17</v>
      </c>
      <c r="K567">
        <v>16</v>
      </c>
      <c r="L567">
        <v>33</v>
      </c>
      <c r="M567">
        <f>L567-D567</f>
        <v>1</v>
      </c>
      <c r="N567" s="3">
        <f>IFERROR(D567/L567,0)</f>
        <v>0.96969696969696972</v>
      </c>
      <c r="O567" t="str">
        <f>TEXT(UnusedDays[[#This Row],[discharge_date]],"mmmm")</f>
        <v>March</v>
      </c>
    </row>
    <row r="568" spans="1:15" x14ac:dyDescent="0.3">
      <c r="A568" t="s">
        <v>212</v>
      </c>
      <c r="B568">
        <v>2254</v>
      </c>
      <c r="C568" t="s">
        <v>194</v>
      </c>
      <c r="D568">
        <v>20</v>
      </c>
      <c r="E568" s="1">
        <v>45736</v>
      </c>
      <c r="F568" t="s">
        <v>8</v>
      </c>
      <c r="G568" t="s">
        <v>120</v>
      </c>
      <c r="H568" t="s">
        <v>216</v>
      </c>
      <c r="I568">
        <v>0</v>
      </c>
      <c r="J568">
        <v>21</v>
      </c>
      <c r="K568">
        <v>0</v>
      </c>
      <c r="L568">
        <v>21</v>
      </c>
      <c r="M568">
        <f>L568-D568</f>
        <v>1</v>
      </c>
      <c r="N568" s="3">
        <f>IFERROR(D568/L568,0)</f>
        <v>0.95238095238095233</v>
      </c>
      <c r="O568" t="str">
        <f>TEXT(UnusedDays[[#This Row],[discharge_date]],"mmmm")</f>
        <v>March</v>
      </c>
    </row>
    <row r="569" spans="1:15" x14ac:dyDescent="0.3">
      <c r="A569" t="s">
        <v>212</v>
      </c>
      <c r="B569">
        <v>1661</v>
      </c>
      <c r="C569" t="s">
        <v>194</v>
      </c>
      <c r="D569">
        <v>25</v>
      </c>
      <c r="E569" s="1">
        <v>45742</v>
      </c>
      <c r="F569" t="s">
        <v>13</v>
      </c>
      <c r="G569" t="s">
        <v>117</v>
      </c>
      <c r="H569" t="s">
        <v>216</v>
      </c>
      <c r="I569">
        <v>0</v>
      </c>
      <c r="J569">
        <v>0</v>
      </c>
      <c r="K569">
        <v>30</v>
      </c>
      <c r="L569">
        <v>31</v>
      </c>
      <c r="M569" s="2">
        <f>L569-D569</f>
        <v>6</v>
      </c>
      <c r="N569" s="3">
        <f>IFERROR(D569/L569,0)</f>
        <v>0.80645161290322576</v>
      </c>
      <c r="O569" t="str">
        <f>TEXT(UnusedDays[[#This Row],[discharge_date]],"mmmm")</f>
        <v>March</v>
      </c>
    </row>
    <row r="570" spans="1:15" x14ac:dyDescent="0.3">
      <c r="A570" t="s">
        <v>212</v>
      </c>
      <c r="B570">
        <v>1007</v>
      </c>
      <c r="C570" t="s">
        <v>194</v>
      </c>
      <c r="D570">
        <v>3</v>
      </c>
      <c r="E570" s="1">
        <v>45726</v>
      </c>
      <c r="F570" t="s">
        <v>11</v>
      </c>
      <c r="G570" t="s">
        <v>117</v>
      </c>
      <c r="H570" t="s">
        <v>216</v>
      </c>
      <c r="I570">
        <v>0</v>
      </c>
      <c r="J570">
        <v>0</v>
      </c>
      <c r="K570">
        <v>3</v>
      </c>
      <c r="L570">
        <v>3</v>
      </c>
      <c r="M570">
        <f>L570-D570</f>
        <v>0</v>
      </c>
      <c r="N570" s="3">
        <f>IFERROR(D570/L570,0)</f>
        <v>1</v>
      </c>
      <c r="O570" t="str">
        <f>TEXT(UnusedDays[[#This Row],[discharge_date]],"mmmm")</f>
        <v>March</v>
      </c>
    </row>
    <row r="571" spans="1:15" x14ac:dyDescent="0.3">
      <c r="A571" t="s">
        <v>212</v>
      </c>
      <c r="B571">
        <v>337</v>
      </c>
      <c r="C571" t="s">
        <v>194</v>
      </c>
      <c r="D571">
        <v>11</v>
      </c>
      <c r="E571" s="1">
        <v>45717</v>
      </c>
      <c r="F571" t="s">
        <v>14</v>
      </c>
      <c r="G571" t="s">
        <v>117</v>
      </c>
      <c r="H571" t="s">
        <v>216</v>
      </c>
      <c r="I571">
        <v>0</v>
      </c>
      <c r="J571">
        <v>14</v>
      </c>
      <c r="K571">
        <v>0</v>
      </c>
      <c r="L571">
        <v>14</v>
      </c>
      <c r="M571" s="2">
        <f>L571-D571</f>
        <v>3</v>
      </c>
      <c r="N571" s="3">
        <f>IFERROR(D571/L571,0)</f>
        <v>0.7857142857142857</v>
      </c>
      <c r="O571" t="str">
        <f>TEXT(UnusedDays[[#This Row],[discharge_date]],"mmmm")</f>
        <v>March</v>
      </c>
    </row>
    <row r="572" spans="1:15" x14ac:dyDescent="0.3">
      <c r="A572" t="s">
        <v>212</v>
      </c>
      <c r="B572">
        <v>54</v>
      </c>
      <c r="C572" t="s">
        <v>194</v>
      </c>
      <c r="D572">
        <v>4</v>
      </c>
      <c r="E572" s="1">
        <v>45730</v>
      </c>
      <c r="F572" t="s">
        <v>18</v>
      </c>
      <c r="G572" t="s">
        <v>117</v>
      </c>
      <c r="H572" t="s">
        <v>216</v>
      </c>
      <c r="I572">
        <v>0</v>
      </c>
      <c r="J572">
        <v>14</v>
      </c>
      <c r="K572">
        <v>0</v>
      </c>
      <c r="L572">
        <v>14</v>
      </c>
      <c r="M572" s="2">
        <f>L572-D572</f>
        <v>10</v>
      </c>
      <c r="N572" s="3">
        <f>IFERROR(D572/L572,0)</f>
        <v>0.2857142857142857</v>
      </c>
      <c r="O572" t="str">
        <f>TEXT(UnusedDays[[#This Row],[discharge_date]],"mmmm")</f>
        <v>March</v>
      </c>
    </row>
    <row r="573" spans="1:15" x14ac:dyDescent="0.3">
      <c r="A573" t="s">
        <v>212</v>
      </c>
      <c r="B573">
        <v>2976</v>
      </c>
      <c r="C573" t="s">
        <v>194</v>
      </c>
      <c r="D573">
        <v>37</v>
      </c>
      <c r="E573" s="1">
        <v>45733</v>
      </c>
      <c r="F573" t="s">
        <v>8</v>
      </c>
      <c r="G573" t="s">
        <v>117</v>
      </c>
      <c r="H573" t="s">
        <v>216</v>
      </c>
      <c r="I573">
        <v>0</v>
      </c>
      <c r="J573">
        <v>0</v>
      </c>
      <c r="K573">
        <v>0</v>
      </c>
      <c r="L573">
        <v>27</v>
      </c>
      <c r="M573">
        <f>L573-D573</f>
        <v>-10</v>
      </c>
      <c r="N573" s="3">
        <f>IFERROR(D573/L573,0)</f>
        <v>1.3703703703703705</v>
      </c>
      <c r="O573" t="str">
        <f>TEXT(UnusedDays[[#This Row],[discharge_date]],"mmmm")</f>
        <v>March</v>
      </c>
    </row>
    <row r="574" spans="1:15" x14ac:dyDescent="0.3">
      <c r="A574" t="s">
        <v>212</v>
      </c>
      <c r="B574">
        <v>547</v>
      </c>
      <c r="C574" t="s">
        <v>194</v>
      </c>
      <c r="D574">
        <v>30</v>
      </c>
      <c r="E574" s="1">
        <v>45723</v>
      </c>
      <c r="F574" t="s">
        <v>8</v>
      </c>
      <c r="G574" t="s">
        <v>117</v>
      </c>
      <c r="H574" t="s">
        <v>216</v>
      </c>
      <c r="I574">
        <v>0</v>
      </c>
      <c r="J574">
        <v>14</v>
      </c>
      <c r="K574">
        <v>16</v>
      </c>
      <c r="L574">
        <v>30</v>
      </c>
      <c r="M574">
        <f>L574-D574</f>
        <v>0</v>
      </c>
      <c r="N574" s="3">
        <f>IFERROR(D574/L574,0)</f>
        <v>1</v>
      </c>
      <c r="O574" t="str">
        <f>TEXT(UnusedDays[[#This Row],[discharge_date]],"mmmm")</f>
        <v>March</v>
      </c>
    </row>
    <row r="575" spans="1:15" x14ac:dyDescent="0.3">
      <c r="A575" t="s">
        <v>212</v>
      </c>
      <c r="B575">
        <v>523</v>
      </c>
      <c r="C575" t="s">
        <v>194</v>
      </c>
      <c r="D575">
        <v>29</v>
      </c>
      <c r="E575" s="1">
        <v>45719</v>
      </c>
      <c r="F575" t="s">
        <v>8</v>
      </c>
      <c r="G575" t="s">
        <v>117</v>
      </c>
      <c r="H575" t="s">
        <v>216</v>
      </c>
      <c r="I575">
        <v>4</v>
      </c>
      <c r="J575">
        <v>21</v>
      </c>
      <c r="K575">
        <v>4</v>
      </c>
      <c r="L575">
        <v>29</v>
      </c>
      <c r="M575">
        <f>L575-D575</f>
        <v>0</v>
      </c>
      <c r="N575" s="3">
        <f>IFERROR(D575/L575,0)</f>
        <v>1</v>
      </c>
      <c r="O575" t="str">
        <f>TEXT(UnusedDays[[#This Row],[discharge_date]],"mmmm")</f>
        <v>March</v>
      </c>
    </row>
    <row r="576" spans="1:15" x14ac:dyDescent="0.3">
      <c r="A576" t="s">
        <v>212</v>
      </c>
      <c r="B576">
        <v>2538</v>
      </c>
      <c r="C576" t="s">
        <v>194</v>
      </c>
      <c r="D576">
        <v>0</v>
      </c>
      <c r="E576" s="1">
        <v>45736</v>
      </c>
      <c r="F576" t="s">
        <v>11</v>
      </c>
      <c r="G576" t="s">
        <v>17</v>
      </c>
      <c r="H576" t="s">
        <v>216</v>
      </c>
      <c r="I576">
        <v>0</v>
      </c>
      <c r="J576">
        <v>0</v>
      </c>
      <c r="K576">
        <v>0</v>
      </c>
      <c r="L576">
        <v>0</v>
      </c>
      <c r="M576">
        <f>L576-D576</f>
        <v>0</v>
      </c>
      <c r="N576" s="3">
        <f>IFERROR(D576/L576,0)</f>
        <v>0</v>
      </c>
      <c r="O576" t="str">
        <f>TEXT(UnusedDays[[#This Row],[discharge_date]],"mmmm")</f>
        <v>March</v>
      </c>
    </row>
    <row r="577" spans="1:15" x14ac:dyDescent="0.3">
      <c r="A577" t="s">
        <v>212</v>
      </c>
      <c r="B577">
        <v>2558</v>
      </c>
      <c r="C577" t="s">
        <v>194</v>
      </c>
      <c r="D577">
        <v>0</v>
      </c>
      <c r="E577" s="1">
        <v>45745</v>
      </c>
      <c r="F577" t="s">
        <v>11</v>
      </c>
      <c r="G577" t="s">
        <v>17</v>
      </c>
      <c r="H577" t="s">
        <v>216</v>
      </c>
      <c r="I577">
        <v>0</v>
      </c>
      <c r="J577">
        <v>0</v>
      </c>
      <c r="K577">
        <v>0</v>
      </c>
      <c r="L577">
        <v>0</v>
      </c>
      <c r="M577">
        <f>L577-D577</f>
        <v>0</v>
      </c>
      <c r="N577" s="3">
        <f>IFERROR(D577/L577,0)</f>
        <v>0</v>
      </c>
      <c r="O577" t="str">
        <f>TEXT(UnusedDays[[#This Row],[discharge_date]],"mmmm")</f>
        <v>March</v>
      </c>
    </row>
    <row r="578" spans="1:15" x14ac:dyDescent="0.3">
      <c r="A578" t="s">
        <v>212</v>
      </c>
      <c r="B578">
        <v>1673</v>
      </c>
      <c r="C578" t="s">
        <v>197</v>
      </c>
      <c r="D578">
        <v>1</v>
      </c>
      <c r="E578" s="1">
        <v>45704</v>
      </c>
      <c r="F578" t="s">
        <v>62</v>
      </c>
      <c r="G578" t="s">
        <v>173</v>
      </c>
      <c r="H578" t="s">
        <v>216</v>
      </c>
      <c r="I578">
        <v>0</v>
      </c>
      <c r="J578">
        <v>0</v>
      </c>
      <c r="K578">
        <v>0</v>
      </c>
      <c r="L578">
        <v>0</v>
      </c>
      <c r="M578">
        <f>L578-D578</f>
        <v>-1</v>
      </c>
      <c r="N578" s="3">
        <f>IFERROR(D578/L578,0)</f>
        <v>0</v>
      </c>
      <c r="O578" t="str">
        <f>TEXT(UnusedDays[[#This Row],[discharge_date]],"mmmm")</f>
        <v>February</v>
      </c>
    </row>
    <row r="579" spans="1:15" x14ac:dyDescent="0.3">
      <c r="A579" t="s">
        <v>212</v>
      </c>
      <c r="B579">
        <v>253</v>
      </c>
      <c r="C579" t="s">
        <v>197</v>
      </c>
      <c r="D579">
        <v>3</v>
      </c>
      <c r="E579" s="1">
        <v>45728</v>
      </c>
      <c r="F579" t="s">
        <v>11</v>
      </c>
      <c r="G579" t="s">
        <v>125</v>
      </c>
      <c r="H579" t="s">
        <v>216</v>
      </c>
      <c r="I579">
        <v>4</v>
      </c>
      <c r="J579">
        <v>0</v>
      </c>
      <c r="K579">
        <v>0</v>
      </c>
      <c r="L579">
        <v>4</v>
      </c>
      <c r="M579">
        <f>L579-D579</f>
        <v>1</v>
      </c>
      <c r="N579" s="3">
        <f>IFERROR(D579/L579,0)</f>
        <v>0.75</v>
      </c>
      <c r="O579" t="str">
        <f>TEXT(UnusedDays[[#This Row],[discharge_date]],"mmmm")</f>
        <v>March</v>
      </c>
    </row>
    <row r="580" spans="1:15" x14ac:dyDescent="0.3">
      <c r="A580" t="s">
        <v>212</v>
      </c>
      <c r="B580">
        <v>497</v>
      </c>
      <c r="C580" t="s">
        <v>203</v>
      </c>
      <c r="D580">
        <v>16</v>
      </c>
      <c r="E580" s="1">
        <v>45702</v>
      </c>
      <c r="F580" t="s">
        <v>14</v>
      </c>
      <c r="G580" t="s">
        <v>180</v>
      </c>
      <c r="H580" t="s">
        <v>216</v>
      </c>
      <c r="I580">
        <v>0</v>
      </c>
      <c r="J580">
        <v>0</v>
      </c>
      <c r="K580">
        <v>22</v>
      </c>
      <c r="L580">
        <v>22</v>
      </c>
      <c r="M580">
        <v>0</v>
      </c>
      <c r="N580" s="3">
        <f>IFERROR(D580/L580,0)</f>
        <v>0.72727272727272729</v>
      </c>
      <c r="O580" t="str">
        <f>TEXT(UnusedDays[[#This Row],[discharge_date]],"mmmm")</f>
        <v>February</v>
      </c>
    </row>
    <row r="581" spans="1:15" x14ac:dyDescent="0.3">
      <c r="A581" t="s">
        <v>212</v>
      </c>
      <c r="B581">
        <v>886</v>
      </c>
      <c r="C581" t="s">
        <v>203</v>
      </c>
      <c r="D581">
        <v>5</v>
      </c>
      <c r="E581" s="1">
        <v>45696</v>
      </c>
      <c r="F581" t="s">
        <v>11</v>
      </c>
      <c r="G581" t="s">
        <v>180</v>
      </c>
      <c r="H581" t="s">
        <v>216</v>
      </c>
      <c r="I581">
        <v>0</v>
      </c>
      <c r="J581">
        <v>14</v>
      </c>
      <c r="K581">
        <v>0</v>
      </c>
      <c r="L581">
        <v>14</v>
      </c>
      <c r="M581">
        <f>L581-D581</f>
        <v>9</v>
      </c>
      <c r="N581" s="3">
        <f>IFERROR(D581/L581,0)</f>
        <v>0.35714285714285715</v>
      </c>
      <c r="O581" t="str">
        <f>TEXT(UnusedDays[[#This Row],[discharge_date]],"mmmm")</f>
        <v>February</v>
      </c>
    </row>
    <row r="582" spans="1:15" x14ac:dyDescent="0.3">
      <c r="A582" t="s">
        <v>212</v>
      </c>
      <c r="B582">
        <v>2091</v>
      </c>
      <c r="C582" t="s">
        <v>203</v>
      </c>
      <c r="D582">
        <v>27</v>
      </c>
      <c r="E582" s="1">
        <v>45698</v>
      </c>
      <c r="F582" t="s">
        <v>8</v>
      </c>
      <c r="G582" t="s">
        <v>180</v>
      </c>
      <c r="H582" t="s">
        <v>216</v>
      </c>
      <c r="I582">
        <v>0</v>
      </c>
      <c r="J582">
        <v>14</v>
      </c>
      <c r="K582">
        <v>13</v>
      </c>
      <c r="L582">
        <v>27</v>
      </c>
      <c r="M582">
        <f>L582-D582</f>
        <v>0</v>
      </c>
      <c r="N582" s="3">
        <f>IFERROR(D582/L582,0)</f>
        <v>1</v>
      </c>
      <c r="O582" t="str">
        <f>TEXT(UnusedDays[[#This Row],[discharge_date]],"mmmm")</f>
        <v>February</v>
      </c>
    </row>
    <row r="583" spans="1:15" x14ac:dyDescent="0.3">
      <c r="A583" t="s">
        <v>212</v>
      </c>
      <c r="B583">
        <v>2009</v>
      </c>
      <c r="C583" t="s">
        <v>203</v>
      </c>
      <c r="D583">
        <v>25</v>
      </c>
      <c r="E583" s="1">
        <v>45671</v>
      </c>
      <c r="F583" t="s">
        <v>8</v>
      </c>
      <c r="G583" t="s">
        <v>180</v>
      </c>
      <c r="H583" t="s">
        <v>216</v>
      </c>
      <c r="I583">
        <v>0</v>
      </c>
      <c r="J583">
        <v>14</v>
      </c>
      <c r="K583">
        <v>14</v>
      </c>
      <c r="L583">
        <v>28</v>
      </c>
      <c r="M583">
        <f>L583-D583</f>
        <v>3</v>
      </c>
      <c r="N583" s="3">
        <f>IFERROR(D583/L583,0)</f>
        <v>0.8928571428571429</v>
      </c>
      <c r="O583" t="str">
        <f>TEXT(UnusedDays[[#This Row],[discharge_date]],"mmmm")</f>
        <v>January</v>
      </c>
    </row>
    <row r="584" spans="1:15" x14ac:dyDescent="0.3">
      <c r="A584" t="s">
        <v>212</v>
      </c>
      <c r="B584">
        <v>2851</v>
      </c>
      <c r="C584" t="s">
        <v>203</v>
      </c>
      <c r="D584">
        <v>1</v>
      </c>
      <c r="E584" s="1">
        <v>45709</v>
      </c>
      <c r="F584" t="s">
        <v>11</v>
      </c>
      <c r="G584" t="s">
        <v>181</v>
      </c>
      <c r="H584" t="s">
        <v>216</v>
      </c>
      <c r="I584">
        <v>5</v>
      </c>
      <c r="J584">
        <v>0</v>
      </c>
      <c r="K584">
        <v>0</v>
      </c>
      <c r="L584">
        <v>5</v>
      </c>
      <c r="M584">
        <f>L584-D584</f>
        <v>4</v>
      </c>
      <c r="N584" s="3">
        <f>IFERROR(D584/L584,0)</f>
        <v>0.2</v>
      </c>
      <c r="O584" t="str">
        <f>TEXT(UnusedDays[[#This Row],[discharge_date]],"mmmm")</f>
        <v>February</v>
      </c>
    </row>
    <row r="585" spans="1:15" x14ac:dyDescent="0.3">
      <c r="A585" t="s">
        <v>212</v>
      </c>
      <c r="B585">
        <v>1222</v>
      </c>
      <c r="C585" t="s">
        <v>203</v>
      </c>
      <c r="D585">
        <v>15</v>
      </c>
      <c r="E585" s="1">
        <v>45697</v>
      </c>
      <c r="F585" t="s">
        <v>13</v>
      </c>
      <c r="G585" t="s">
        <v>181</v>
      </c>
      <c r="H585" t="s">
        <v>216</v>
      </c>
      <c r="I585">
        <v>0</v>
      </c>
      <c r="J585">
        <v>14</v>
      </c>
      <c r="K585">
        <v>16</v>
      </c>
      <c r="L585">
        <v>30</v>
      </c>
      <c r="M585">
        <f>L585-D585</f>
        <v>15</v>
      </c>
      <c r="N585" s="3">
        <f>IFERROR(D585/L585,0)</f>
        <v>0.5</v>
      </c>
      <c r="O585" t="str">
        <f>TEXT(UnusedDays[[#This Row],[discharge_date]],"mmmm")</f>
        <v>February</v>
      </c>
    </row>
    <row r="586" spans="1:15" x14ac:dyDescent="0.3">
      <c r="A586" t="s">
        <v>212</v>
      </c>
      <c r="B586">
        <v>666</v>
      </c>
      <c r="C586" t="s">
        <v>203</v>
      </c>
      <c r="D586">
        <v>8</v>
      </c>
      <c r="E586" s="1">
        <v>45662</v>
      </c>
      <c r="F586" t="s">
        <v>18</v>
      </c>
      <c r="G586" t="s">
        <v>181</v>
      </c>
      <c r="H586" t="s">
        <v>216</v>
      </c>
      <c r="I586">
        <v>0</v>
      </c>
      <c r="J586">
        <v>10</v>
      </c>
      <c r="K586">
        <v>0</v>
      </c>
      <c r="L586">
        <v>10</v>
      </c>
      <c r="M586">
        <f>L586-D586</f>
        <v>2</v>
      </c>
      <c r="N586" s="3">
        <f>IFERROR(D586/L586,0)</f>
        <v>0.8</v>
      </c>
      <c r="O586" t="str">
        <f>TEXT(UnusedDays[[#This Row],[discharge_date]],"mmmm")</f>
        <v>January</v>
      </c>
    </row>
    <row r="587" spans="1:15" x14ac:dyDescent="0.3">
      <c r="A587" t="s">
        <v>212</v>
      </c>
      <c r="B587">
        <v>2889</v>
      </c>
      <c r="C587" t="s">
        <v>203</v>
      </c>
      <c r="D587">
        <v>30</v>
      </c>
      <c r="E587" s="1">
        <v>45664</v>
      </c>
      <c r="F587" t="s">
        <v>8</v>
      </c>
      <c r="G587" t="s">
        <v>181</v>
      </c>
      <c r="H587" t="s">
        <v>216</v>
      </c>
      <c r="I587">
        <v>4</v>
      </c>
      <c r="J587">
        <v>20</v>
      </c>
      <c r="K587">
        <v>5</v>
      </c>
      <c r="L587">
        <v>29</v>
      </c>
      <c r="M587">
        <f>L587-D587</f>
        <v>-1</v>
      </c>
      <c r="N587" s="3">
        <f>IFERROR(D587/L587,0)</f>
        <v>1.0344827586206897</v>
      </c>
      <c r="O587" t="str">
        <f>TEXT(UnusedDays[[#This Row],[discharge_date]],"mmmm")</f>
        <v>January</v>
      </c>
    </row>
    <row r="588" spans="1:15" x14ac:dyDescent="0.3">
      <c r="A588" t="s">
        <v>212</v>
      </c>
      <c r="B588">
        <v>49</v>
      </c>
      <c r="C588" t="s">
        <v>203</v>
      </c>
      <c r="D588">
        <v>29</v>
      </c>
      <c r="E588" s="1">
        <v>45739</v>
      </c>
      <c r="F588" t="s">
        <v>13</v>
      </c>
      <c r="G588" t="s">
        <v>134</v>
      </c>
      <c r="H588" t="s">
        <v>216</v>
      </c>
      <c r="I588">
        <v>4</v>
      </c>
      <c r="J588">
        <v>14</v>
      </c>
      <c r="K588">
        <v>12</v>
      </c>
      <c r="L588">
        <v>30</v>
      </c>
      <c r="M588">
        <f>L588-D588</f>
        <v>1</v>
      </c>
      <c r="N588" s="3">
        <f>IFERROR(D588/L588,0)</f>
        <v>0.96666666666666667</v>
      </c>
      <c r="O588" t="str">
        <f>TEXT(UnusedDays[[#This Row],[discharge_date]],"mmmm")</f>
        <v>March</v>
      </c>
    </row>
    <row r="589" spans="1:15" x14ac:dyDescent="0.3">
      <c r="A589" t="s">
        <v>212</v>
      </c>
      <c r="B589">
        <v>660</v>
      </c>
      <c r="C589" t="s">
        <v>203</v>
      </c>
      <c r="D589">
        <v>29</v>
      </c>
      <c r="E589" s="1">
        <v>45726</v>
      </c>
      <c r="F589" t="s">
        <v>8</v>
      </c>
      <c r="G589" t="s">
        <v>134</v>
      </c>
      <c r="H589" t="s">
        <v>216</v>
      </c>
      <c r="I589">
        <v>0</v>
      </c>
      <c r="J589">
        <v>14</v>
      </c>
      <c r="K589">
        <v>15</v>
      </c>
      <c r="L589">
        <v>29</v>
      </c>
      <c r="M589">
        <f>L589-D589</f>
        <v>0</v>
      </c>
      <c r="N589" s="3">
        <f>IFERROR(D589/L589,0)</f>
        <v>1</v>
      </c>
      <c r="O589" t="str">
        <f>TEXT(UnusedDays[[#This Row],[discharge_date]],"mmmm")</f>
        <v>March</v>
      </c>
    </row>
    <row r="590" spans="1:15" x14ac:dyDescent="0.3">
      <c r="A590" t="s">
        <v>212</v>
      </c>
      <c r="B590">
        <v>1809</v>
      </c>
      <c r="C590" t="s">
        <v>203</v>
      </c>
      <c r="D590">
        <v>24</v>
      </c>
      <c r="E590" s="1">
        <v>45745</v>
      </c>
      <c r="F590" t="s">
        <v>13</v>
      </c>
      <c r="G590" t="s">
        <v>133</v>
      </c>
      <c r="H590" t="s">
        <v>216</v>
      </c>
      <c r="I590">
        <v>0</v>
      </c>
      <c r="J590">
        <v>14</v>
      </c>
      <c r="K590">
        <v>13</v>
      </c>
      <c r="L590">
        <v>27</v>
      </c>
      <c r="M590" s="2">
        <f>L590-D590</f>
        <v>3</v>
      </c>
      <c r="N590" s="3">
        <f>IFERROR(D590/L590,0)</f>
        <v>0.88888888888888884</v>
      </c>
      <c r="O590" t="str">
        <f>TEXT(UnusedDays[[#This Row],[discharge_date]],"mmmm")</f>
        <v>March</v>
      </c>
    </row>
    <row r="591" spans="1:15" x14ac:dyDescent="0.3">
      <c r="A591" t="s">
        <v>212</v>
      </c>
      <c r="B591">
        <v>2410</v>
      </c>
      <c r="C591" t="s">
        <v>203</v>
      </c>
      <c r="D591">
        <v>7</v>
      </c>
      <c r="E591" s="1">
        <v>45720</v>
      </c>
      <c r="F591" t="s">
        <v>11</v>
      </c>
      <c r="G591" t="s">
        <v>133</v>
      </c>
      <c r="H591" t="s">
        <v>216</v>
      </c>
      <c r="I591">
        <v>3</v>
      </c>
      <c r="J591">
        <v>14</v>
      </c>
      <c r="K591">
        <v>0</v>
      </c>
      <c r="L591">
        <v>17</v>
      </c>
      <c r="M591" s="2">
        <f>L591-D591</f>
        <v>10</v>
      </c>
      <c r="N591" s="3">
        <f>IFERROR(D591/L591,0)</f>
        <v>0.41176470588235292</v>
      </c>
      <c r="O591" t="str">
        <f>TEXT(UnusedDays[[#This Row],[discharge_date]],"mmmm")</f>
        <v>March</v>
      </c>
    </row>
    <row r="592" spans="1:15" x14ac:dyDescent="0.3">
      <c r="A592" t="s">
        <v>212</v>
      </c>
      <c r="B592">
        <v>127</v>
      </c>
      <c r="C592" t="s">
        <v>203</v>
      </c>
      <c r="D592">
        <v>28</v>
      </c>
      <c r="E592" s="1">
        <v>45735</v>
      </c>
      <c r="F592" t="s">
        <v>8</v>
      </c>
      <c r="G592" t="s">
        <v>133</v>
      </c>
      <c r="H592" t="s">
        <v>216</v>
      </c>
      <c r="I592">
        <v>0</v>
      </c>
      <c r="J592">
        <v>12</v>
      </c>
      <c r="K592">
        <v>16</v>
      </c>
      <c r="L592">
        <v>28</v>
      </c>
      <c r="M592">
        <f>L592-D592</f>
        <v>0</v>
      </c>
      <c r="N592" s="3">
        <f>IFERROR(D592/L592,0)</f>
        <v>1</v>
      </c>
      <c r="O592" t="str">
        <f>TEXT(UnusedDays[[#This Row],[discharge_date]],"mmmm")</f>
        <v>March</v>
      </c>
    </row>
    <row r="593" spans="1:15" x14ac:dyDescent="0.3">
      <c r="A593" t="s">
        <v>212</v>
      </c>
      <c r="B593">
        <v>213</v>
      </c>
      <c r="C593" t="s">
        <v>203</v>
      </c>
      <c r="D593">
        <v>25</v>
      </c>
      <c r="E593" s="1">
        <v>45730</v>
      </c>
      <c r="F593" t="s">
        <v>8</v>
      </c>
      <c r="G593" t="s">
        <v>133</v>
      </c>
      <c r="H593" t="s">
        <v>216</v>
      </c>
      <c r="I593">
        <v>0</v>
      </c>
      <c r="J593">
        <v>17</v>
      </c>
      <c r="K593">
        <v>8</v>
      </c>
      <c r="L593">
        <v>25</v>
      </c>
      <c r="M593">
        <f>L593-D593</f>
        <v>0</v>
      </c>
      <c r="N593" s="3">
        <f>IFERROR(D593/L593,0)</f>
        <v>1</v>
      </c>
      <c r="O593" t="str">
        <f>TEXT(UnusedDays[[#This Row],[discharge_date]],"mmmm")</f>
        <v>March</v>
      </c>
    </row>
    <row r="594" spans="1:15" x14ac:dyDescent="0.3">
      <c r="A594" t="s">
        <v>212</v>
      </c>
      <c r="B594">
        <v>1807</v>
      </c>
      <c r="C594" t="s">
        <v>203</v>
      </c>
      <c r="D594">
        <v>14</v>
      </c>
      <c r="E594" s="1">
        <v>45739</v>
      </c>
      <c r="F594" t="s">
        <v>14</v>
      </c>
      <c r="G594" t="s">
        <v>17</v>
      </c>
      <c r="H594" t="s">
        <v>216</v>
      </c>
      <c r="I594">
        <v>4</v>
      </c>
      <c r="J594">
        <v>10</v>
      </c>
      <c r="K594">
        <v>0</v>
      </c>
      <c r="L594">
        <v>14</v>
      </c>
      <c r="M594">
        <f>L594-D594</f>
        <v>0</v>
      </c>
      <c r="N594" s="3">
        <f>IFERROR(D594/L594,0)</f>
        <v>1</v>
      </c>
      <c r="O594" t="str">
        <f>TEXT(UnusedDays[[#This Row],[discharge_date]],"mmmm")</f>
        <v>March</v>
      </c>
    </row>
    <row r="595" spans="1:15" x14ac:dyDescent="0.3">
      <c r="A595" t="s">
        <v>212</v>
      </c>
      <c r="B595">
        <v>2580</v>
      </c>
      <c r="C595" t="s">
        <v>203</v>
      </c>
      <c r="D595">
        <v>27</v>
      </c>
      <c r="E595" s="1">
        <v>45747</v>
      </c>
      <c r="F595" t="s">
        <v>8</v>
      </c>
      <c r="G595" t="s">
        <v>17</v>
      </c>
      <c r="H595" t="s">
        <v>216</v>
      </c>
      <c r="I595">
        <v>0</v>
      </c>
      <c r="J595">
        <v>14</v>
      </c>
      <c r="K595">
        <v>13</v>
      </c>
      <c r="L595">
        <v>27</v>
      </c>
      <c r="M595">
        <f>L595-D595</f>
        <v>0</v>
      </c>
      <c r="N595" s="3">
        <f>IFERROR(D595/L595,0)</f>
        <v>1</v>
      </c>
      <c r="O595" t="str">
        <f>TEXT(UnusedDays[[#This Row],[discharge_date]],"mmmm")</f>
        <v>March</v>
      </c>
    </row>
    <row r="596" spans="1:15" x14ac:dyDescent="0.3">
      <c r="A596" t="s">
        <v>212</v>
      </c>
      <c r="B596">
        <v>1290</v>
      </c>
      <c r="C596" t="s">
        <v>203</v>
      </c>
      <c r="D596">
        <v>7</v>
      </c>
      <c r="E596" s="1">
        <v>45747</v>
      </c>
      <c r="F596" t="s">
        <v>8</v>
      </c>
      <c r="G596" t="s">
        <v>17</v>
      </c>
      <c r="H596" t="s">
        <v>216</v>
      </c>
      <c r="I596">
        <v>0</v>
      </c>
      <c r="J596">
        <v>14</v>
      </c>
      <c r="K596">
        <v>0</v>
      </c>
      <c r="L596">
        <v>14</v>
      </c>
      <c r="M596" s="2">
        <f>L596-D596</f>
        <v>7</v>
      </c>
      <c r="N596" s="3">
        <f>IFERROR(D596/L596,0)</f>
        <v>0.5</v>
      </c>
      <c r="O596" t="str">
        <f>TEXT(UnusedDays[[#This Row],[discharge_date]],"mmmm")</f>
        <v>March</v>
      </c>
    </row>
    <row r="597" spans="1:15" x14ac:dyDescent="0.3">
      <c r="A597" t="s">
        <v>212</v>
      </c>
      <c r="B597">
        <v>1524</v>
      </c>
      <c r="C597" t="s">
        <v>203</v>
      </c>
      <c r="D597">
        <v>4</v>
      </c>
      <c r="E597" s="1">
        <v>45695</v>
      </c>
      <c r="F597" t="s">
        <v>18</v>
      </c>
      <c r="G597" t="s">
        <v>17</v>
      </c>
      <c r="H597" t="s">
        <v>216</v>
      </c>
      <c r="I597">
        <v>0</v>
      </c>
      <c r="J597">
        <v>14</v>
      </c>
      <c r="K597">
        <v>0</v>
      </c>
      <c r="L597">
        <v>14</v>
      </c>
      <c r="M597">
        <f>L597-D597</f>
        <v>10</v>
      </c>
      <c r="N597" s="3">
        <f>IFERROR(D597/L597,0)</f>
        <v>0.2857142857142857</v>
      </c>
      <c r="O597" t="str">
        <f>TEXT(UnusedDays[[#This Row],[discharge_date]],"mmmm")</f>
        <v>February</v>
      </c>
    </row>
    <row r="598" spans="1:15" x14ac:dyDescent="0.3">
      <c r="A598" t="s">
        <v>212</v>
      </c>
      <c r="B598">
        <v>2451</v>
      </c>
      <c r="C598" t="s">
        <v>203</v>
      </c>
      <c r="D598">
        <v>1</v>
      </c>
      <c r="E598" s="1">
        <v>45695</v>
      </c>
      <c r="F598" t="s">
        <v>13</v>
      </c>
      <c r="G598" t="s">
        <v>17</v>
      </c>
      <c r="H598" t="s">
        <v>216</v>
      </c>
      <c r="I598">
        <v>4</v>
      </c>
      <c r="J598">
        <v>0</v>
      </c>
      <c r="K598">
        <v>0</v>
      </c>
      <c r="L598">
        <v>4</v>
      </c>
      <c r="M598">
        <f>L598-D598</f>
        <v>3</v>
      </c>
      <c r="N598" s="3">
        <f>IFERROR(D598/L598,0)</f>
        <v>0.25</v>
      </c>
      <c r="O598" t="str">
        <f>TEXT(UnusedDays[[#This Row],[discharge_date]],"mmmm")</f>
        <v>February</v>
      </c>
    </row>
    <row r="599" spans="1:15" x14ac:dyDescent="0.3">
      <c r="A599" t="s">
        <v>212</v>
      </c>
      <c r="B599">
        <v>859</v>
      </c>
      <c r="C599" t="s">
        <v>203</v>
      </c>
      <c r="D599">
        <v>26</v>
      </c>
      <c r="E599" s="1">
        <v>45700</v>
      </c>
      <c r="F599" t="s">
        <v>8</v>
      </c>
      <c r="G599" t="s">
        <v>17</v>
      </c>
      <c r="H599" t="s">
        <v>216</v>
      </c>
      <c r="I599">
        <v>0</v>
      </c>
      <c r="J599">
        <v>14</v>
      </c>
      <c r="K599">
        <v>12</v>
      </c>
      <c r="L599">
        <v>26</v>
      </c>
      <c r="M599">
        <f>L599-D599</f>
        <v>0</v>
      </c>
      <c r="N599" s="3">
        <f>IFERROR(D599/L599,0)</f>
        <v>1</v>
      </c>
      <c r="O599" t="str">
        <f>TEXT(UnusedDays[[#This Row],[discharge_date]],"mmmm")</f>
        <v>February</v>
      </c>
    </row>
    <row r="600" spans="1:15" x14ac:dyDescent="0.3">
      <c r="A600" t="s">
        <v>212</v>
      </c>
      <c r="B600">
        <v>2702</v>
      </c>
      <c r="C600" t="s">
        <v>203</v>
      </c>
      <c r="D600">
        <v>7</v>
      </c>
      <c r="E600" s="1">
        <v>45688</v>
      </c>
      <c r="F600" t="s">
        <v>11</v>
      </c>
      <c r="G600" t="s">
        <v>17</v>
      </c>
      <c r="H600" t="s">
        <v>216</v>
      </c>
      <c r="I600">
        <v>0</v>
      </c>
      <c r="J600">
        <v>14</v>
      </c>
      <c r="K600">
        <v>0</v>
      </c>
      <c r="L600">
        <v>14</v>
      </c>
      <c r="M600">
        <f>L600-D600</f>
        <v>7</v>
      </c>
      <c r="N600" s="3">
        <f>IFERROR(D600/L600,0)</f>
        <v>0.5</v>
      </c>
      <c r="O600" t="str">
        <f>TEXT(UnusedDays[[#This Row],[discharge_date]],"mmmm")</f>
        <v>January</v>
      </c>
    </row>
    <row r="601" spans="1:15" x14ac:dyDescent="0.3">
      <c r="A601" t="s">
        <v>212</v>
      </c>
      <c r="B601">
        <v>50</v>
      </c>
      <c r="C601" t="s">
        <v>203</v>
      </c>
      <c r="D601">
        <v>21</v>
      </c>
      <c r="E601" s="1">
        <v>45688</v>
      </c>
      <c r="F601" t="s">
        <v>8</v>
      </c>
      <c r="G601" t="s">
        <v>17</v>
      </c>
      <c r="H601" t="s">
        <v>216</v>
      </c>
      <c r="I601">
        <v>0</v>
      </c>
      <c r="J601">
        <v>14</v>
      </c>
      <c r="K601">
        <v>7</v>
      </c>
      <c r="L601">
        <v>21</v>
      </c>
      <c r="M601">
        <f>L601-D601</f>
        <v>0</v>
      </c>
      <c r="N601" s="3">
        <f>IFERROR(D601/L601,0)</f>
        <v>1</v>
      </c>
      <c r="O601" t="str">
        <f>TEXT(UnusedDays[[#This Row],[discharge_date]],"mmmm")</f>
        <v>January</v>
      </c>
    </row>
    <row r="602" spans="1:15" x14ac:dyDescent="0.3">
      <c r="A602" t="s">
        <v>212</v>
      </c>
      <c r="B602">
        <v>1474</v>
      </c>
      <c r="C602" t="s">
        <v>203</v>
      </c>
      <c r="D602">
        <v>1</v>
      </c>
      <c r="E602" s="1">
        <v>45692</v>
      </c>
      <c r="F602" t="s">
        <v>11</v>
      </c>
      <c r="G602" t="s">
        <v>17</v>
      </c>
      <c r="H602" t="s">
        <v>216</v>
      </c>
      <c r="I602">
        <v>0</v>
      </c>
      <c r="J602">
        <v>1</v>
      </c>
      <c r="K602">
        <v>0</v>
      </c>
      <c r="L602">
        <v>1</v>
      </c>
      <c r="M602">
        <f>L602-D602</f>
        <v>0</v>
      </c>
      <c r="N602" s="3">
        <f>IFERROR(D602/L602,0)</f>
        <v>1</v>
      </c>
      <c r="O602" t="str">
        <f>TEXT(UnusedDays[[#This Row],[discharge_date]],"mmmm")</f>
        <v>February</v>
      </c>
    </row>
    <row r="603" spans="1:15" x14ac:dyDescent="0.3">
      <c r="A603" t="s">
        <v>212</v>
      </c>
      <c r="B603">
        <v>166</v>
      </c>
      <c r="C603" t="s">
        <v>203</v>
      </c>
      <c r="D603">
        <v>4</v>
      </c>
      <c r="E603" s="1">
        <v>45664</v>
      </c>
      <c r="F603" t="s">
        <v>18</v>
      </c>
      <c r="G603" t="s">
        <v>17</v>
      </c>
      <c r="H603" t="s">
        <v>216</v>
      </c>
      <c r="I603">
        <v>4</v>
      </c>
      <c r="J603">
        <v>7</v>
      </c>
      <c r="K603">
        <v>0</v>
      </c>
      <c r="L603">
        <v>11</v>
      </c>
      <c r="M603">
        <f>L603-D603</f>
        <v>7</v>
      </c>
      <c r="N603" s="3">
        <f>IFERROR(D603/L603,0)</f>
        <v>0.36363636363636365</v>
      </c>
      <c r="O603" t="str">
        <f>TEXT(UnusedDays[[#This Row],[discharge_date]],"mmmm")</f>
        <v>January</v>
      </c>
    </row>
    <row r="604" spans="1:15" x14ac:dyDescent="0.3">
      <c r="A604" t="s">
        <v>212</v>
      </c>
      <c r="B604">
        <v>944</v>
      </c>
      <c r="C604" t="s">
        <v>203</v>
      </c>
      <c r="D604">
        <v>28</v>
      </c>
      <c r="E604" s="1">
        <v>45663</v>
      </c>
      <c r="F604" t="s">
        <v>8</v>
      </c>
      <c r="G604" t="s">
        <v>17</v>
      </c>
      <c r="H604" t="s">
        <v>216</v>
      </c>
      <c r="I604">
        <v>0</v>
      </c>
      <c r="J604">
        <v>21</v>
      </c>
      <c r="K604">
        <v>9</v>
      </c>
      <c r="L604">
        <v>30</v>
      </c>
      <c r="M604">
        <f>L604-D604</f>
        <v>2</v>
      </c>
      <c r="N604" s="3">
        <f>IFERROR(D604/L604,0)</f>
        <v>0.93333333333333335</v>
      </c>
      <c r="O604" t="str">
        <f>TEXT(UnusedDays[[#This Row],[discharge_date]],"mmmm")</f>
        <v>January</v>
      </c>
    </row>
    <row r="605" spans="1:15" x14ac:dyDescent="0.3">
      <c r="A605" t="s">
        <v>212</v>
      </c>
      <c r="B605">
        <v>1216</v>
      </c>
      <c r="C605" t="s">
        <v>203</v>
      </c>
      <c r="D605">
        <v>16</v>
      </c>
      <c r="E605" s="1">
        <v>45665</v>
      </c>
      <c r="F605" t="s">
        <v>8</v>
      </c>
      <c r="G605" t="s">
        <v>17</v>
      </c>
      <c r="H605" t="s">
        <v>216</v>
      </c>
      <c r="I605">
        <v>0</v>
      </c>
      <c r="J605">
        <v>0</v>
      </c>
      <c r="K605">
        <v>14</v>
      </c>
      <c r="L605">
        <v>14</v>
      </c>
      <c r="M605">
        <f>L605-D605</f>
        <v>-2</v>
      </c>
      <c r="N605" s="3">
        <f>IFERROR(D605/L605,0)</f>
        <v>1.1428571428571428</v>
      </c>
      <c r="O605" t="str">
        <f>TEXT(UnusedDays[[#This Row],[discharge_date]],"mmmm")</f>
        <v>January</v>
      </c>
    </row>
    <row r="606" spans="1:15" x14ac:dyDescent="0.3">
      <c r="A606" t="s">
        <v>212</v>
      </c>
      <c r="B606">
        <v>777</v>
      </c>
      <c r="C606" t="s">
        <v>206</v>
      </c>
      <c r="D606">
        <v>7</v>
      </c>
      <c r="E606" s="1">
        <v>45672</v>
      </c>
      <c r="F606" t="s">
        <v>8</v>
      </c>
      <c r="G606" t="s">
        <v>182</v>
      </c>
      <c r="H606" t="s">
        <v>216</v>
      </c>
      <c r="I606">
        <v>5</v>
      </c>
      <c r="J606">
        <v>14</v>
      </c>
      <c r="K606">
        <v>0</v>
      </c>
      <c r="L606">
        <v>19</v>
      </c>
      <c r="M606">
        <f>L606-D606</f>
        <v>12</v>
      </c>
      <c r="N606" s="3">
        <f>IFERROR(D606/L606,0)</f>
        <v>0.36842105263157893</v>
      </c>
      <c r="O606" t="str">
        <f>TEXT(UnusedDays[[#This Row],[discharge_date]],"mmmm")</f>
        <v>January</v>
      </c>
    </row>
    <row r="607" spans="1:15" x14ac:dyDescent="0.3">
      <c r="A607" t="s">
        <v>212</v>
      </c>
      <c r="B607">
        <v>1418</v>
      </c>
      <c r="C607" t="s">
        <v>206</v>
      </c>
      <c r="D607">
        <v>8</v>
      </c>
      <c r="E607" s="1">
        <v>45671</v>
      </c>
      <c r="F607" t="s">
        <v>13</v>
      </c>
      <c r="G607" t="s">
        <v>182</v>
      </c>
      <c r="H607" t="s">
        <v>216</v>
      </c>
      <c r="I607">
        <v>0</v>
      </c>
      <c r="J607">
        <v>0</v>
      </c>
      <c r="K607">
        <v>0</v>
      </c>
      <c r="L607">
        <v>0</v>
      </c>
      <c r="M607">
        <f>L607-D607</f>
        <v>-8</v>
      </c>
      <c r="N607" s="3">
        <f>IFERROR(D607/L607,0)</f>
        <v>0</v>
      </c>
      <c r="O607" t="str">
        <f>TEXT(UnusedDays[[#This Row],[discharge_date]],"mmmm")</f>
        <v>January</v>
      </c>
    </row>
    <row r="608" spans="1:15" x14ac:dyDescent="0.3">
      <c r="A608" t="s">
        <v>212</v>
      </c>
      <c r="B608">
        <v>1826</v>
      </c>
      <c r="C608" t="s">
        <v>206</v>
      </c>
      <c r="D608">
        <v>20</v>
      </c>
      <c r="E608" s="1">
        <v>45743</v>
      </c>
      <c r="F608" t="s">
        <v>11</v>
      </c>
      <c r="G608" t="s">
        <v>17</v>
      </c>
      <c r="H608" t="s">
        <v>216</v>
      </c>
      <c r="I608">
        <v>0</v>
      </c>
      <c r="J608">
        <v>32</v>
      </c>
      <c r="K608">
        <v>0</v>
      </c>
      <c r="L608">
        <v>32</v>
      </c>
      <c r="M608" s="2">
        <f>L608-D608</f>
        <v>12</v>
      </c>
      <c r="N608" s="3">
        <f>IFERROR(D608/L608,0)</f>
        <v>0.625</v>
      </c>
      <c r="O608" t="str">
        <f>TEXT(UnusedDays[[#This Row],[discharge_date]],"mmmm")</f>
        <v>March</v>
      </c>
    </row>
    <row r="609" spans="1:15" x14ac:dyDescent="0.3">
      <c r="A609" t="s">
        <v>212</v>
      </c>
      <c r="B609">
        <v>1833</v>
      </c>
      <c r="C609" t="s">
        <v>206</v>
      </c>
      <c r="D609">
        <v>2</v>
      </c>
      <c r="E609" s="1">
        <v>45709</v>
      </c>
      <c r="F609" t="s">
        <v>18</v>
      </c>
      <c r="G609" t="s">
        <v>17</v>
      </c>
      <c r="H609" t="s">
        <v>216</v>
      </c>
      <c r="I609">
        <v>5</v>
      </c>
      <c r="J609">
        <v>0</v>
      </c>
      <c r="K609">
        <v>0</v>
      </c>
      <c r="L609">
        <v>5</v>
      </c>
      <c r="M609">
        <f>L609-D609</f>
        <v>3</v>
      </c>
      <c r="N609" s="3">
        <f>IFERROR(D609/L609,0)</f>
        <v>0.4</v>
      </c>
      <c r="O609" t="str">
        <f>TEXT(UnusedDays[[#This Row],[discharge_date]],"mmmm")</f>
        <v>February</v>
      </c>
    </row>
    <row r="610" spans="1:15" x14ac:dyDescent="0.3">
      <c r="A610" t="s">
        <v>212</v>
      </c>
      <c r="B610">
        <v>1189</v>
      </c>
      <c r="C610" t="s">
        <v>206</v>
      </c>
      <c r="D610">
        <v>12</v>
      </c>
      <c r="E610" s="1">
        <v>45692</v>
      </c>
      <c r="F610" t="s">
        <v>11</v>
      </c>
      <c r="G610" t="s">
        <v>17</v>
      </c>
      <c r="H610" t="s">
        <v>216</v>
      </c>
      <c r="I610">
        <v>0</v>
      </c>
      <c r="J610">
        <v>14</v>
      </c>
      <c r="K610">
        <v>0</v>
      </c>
      <c r="L610">
        <v>14</v>
      </c>
      <c r="M610">
        <f>L610-D610</f>
        <v>2</v>
      </c>
      <c r="N610" s="3">
        <f>IFERROR(D610/L610,0)</f>
        <v>0.8571428571428571</v>
      </c>
      <c r="O610" t="str">
        <f>TEXT(UnusedDays[[#This Row],[discharge_date]],"mmmm")</f>
        <v>February</v>
      </c>
    </row>
    <row r="611" spans="1:15" x14ac:dyDescent="0.3">
      <c r="A611" t="s">
        <v>212</v>
      </c>
      <c r="B611">
        <v>1106</v>
      </c>
      <c r="C611" t="s">
        <v>206</v>
      </c>
      <c r="D611">
        <v>2</v>
      </c>
      <c r="E611" s="1">
        <v>45668</v>
      </c>
      <c r="F611" t="s">
        <v>13</v>
      </c>
      <c r="G611" t="s">
        <v>17</v>
      </c>
      <c r="H611" t="s">
        <v>216</v>
      </c>
      <c r="I611">
        <v>0</v>
      </c>
      <c r="J611">
        <v>14</v>
      </c>
      <c r="K611">
        <v>0</v>
      </c>
      <c r="L611">
        <v>14</v>
      </c>
      <c r="M611">
        <f>L611-D611</f>
        <v>12</v>
      </c>
      <c r="N611" s="3">
        <f>IFERROR(D611/L611,0)</f>
        <v>0.14285714285714285</v>
      </c>
      <c r="O611" t="str">
        <f>TEXT(UnusedDays[[#This Row],[discharge_date]],"mmmm")</f>
        <v>January</v>
      </c>
    </row>
    <row r="612" spans="1:15" x14ac:dyDescent="0.3">
      <c r="A612" t="s">
        <v>212</v>
      </c>
      <c r="B612">
        <v>1558</v>
      </c>
      <c r="C612" t="s">
        <v>191</v>
      </c>
      <c r="D612">
        <v>29</v>
      </c>
      <c r="E612" s="1">
        <v>45711</v>
      </c>
      <c r="F612" t="s">
        <v>13</v>
      </c>
      <c r="G612" t="s">
        <v>156</v>
      </c>
      <c r="H612" t="s">
        <v>216</v>
      </c>
      <c r="I612">
        <v>0</v>
      </c>
      <c r="J612">
        <v>28</v>
      </c>
      <c r="K612">
        <v>0</v>
      </c>
      <c r="L612">
        <v>28</v>
      </c>
      <c r="M612">
        <f>L612-D612</f>
        <v>-1</v>
      </c>
      <c r="N612" s="3">
        <f>IFERROR(D612/L612,0)</f>
        <v>1.0357142857142858</v>
      </c>
      <c r="O612" t="str">
        <f>TEXT(UnusedDays[[#This Row],[discharge_date]],"mmmm")</f>
        <v>February</v>
      </c>
    </row>
    <row r="613" spans="1:15" x14ac:dyDescent="0.3">
      <c r="A613" t="s">
        <v>212</v>
      </c>
      <c r="B613">
        <v>2270</v>
      </c>
      <c r="C613" t="s">
        <v>188</v>
      </c>
      <c r="D613">
        <v>1</v>
      </c>
      <c r="E613" s="1">
        <v>45695</v>
      </c>
      <c r="F613" t="s">
        <v>11</v>
      </c>
      <c r="G613" t="s">
        <v>145</v>
      </c>
      <c r="H613" t="s">
        <v>216</v>
      </c>
      <c r="I613">
        <v>0</v>
      </c>
      <c r="J613">
        <v>1</v>
      </c>
      <c r="K613">
        <v>0</v>
      </c>
      <c r="L613">
        <v>1</v>
      </c>
      <c r="M613">
        <f>L613-D613</f>
        <v>0</v>
      </c>
      <c r="N613" s="3">
        <f>IFERROR(D613/L613,0)</f>
        <v>1</v>
      </c>
      <c r="O613" t="str">
        <f>TEXT(UnusedDays[[#This Row],[discharge_date]],"mmmm")</f>
        <v>February</v>
      </c>
    </row>
    <row r="614" spans="1:15" x14ac:dyDescent="0.3">
      <c r="A614" t="s">
        <v>212</v>
      </c>
      <c r="B614">
        <v>288</v>
      </c>
      <c r="C614" t="s">
        <v>188</v>
      </c>
      <c r="D614">
        <v>30</v>
      </c>
      <c r="E614" s="1">
        <v>45676</v>
      </c>
      <c r="F614" t="s">
        <v>8</v>
      </c>
      <c r="G614" t="s">
        <v>102</v>
      </c>
      <c r="H614" t="s">
        <v>216</v>
      </c>
      <c r="I614">
        <v>3</v>
      </c>
      <c r="J614">
        <v>26</v>
      </c>
      <c r="K614">
        <v>10</v>
      </c>
      <c r="L614">
        <v>39</v>
      </c>
      <c r="M614">
        <f>L614-D614</f>
        <v>9</v>
      </c>
      <c r="N614" s="3">
        <f>IFERROR(D614/L614,0)</f>
        <v>0.76923076923076927</v>
      </c>
      <c r="O614" t="str">
        <f>TEXT(UnusedDays[[#This Row],[discharge_date]],"mmmm")</f>
        <v>January</v>
      </c>
    </row>
    <row r="615" spans="1:15" x14ac:dyDescent="0.3">
      <c r="A615" t="s">
        <v>212</v>
      </c>
      <c r="B615">
        <v>2067</v>
      </c>
      <c r="C615" t="s">
        <v>191</v>
      </c>
      <c r="D615">
        <v>22</v>
      </c>
      <c r="E615" s="1">
        <v>45713</v>
      </c>
      <c r="F615" t="s">
        <v>8</v>
      </c>
      <c r="G615" t="s">
        <v>149</v>
      </c>
      <c r="H615" t="s">
        <v>216</v>
      </c>
      <c r="I615">
        <v>4</v>
      </c>
      <c r="J615">
        <v>18</v>
      </c>
      <c r="K615">
        <v>0</v>
      </c>
      <c r="L615">
        <v>22</v>
      </c>
      <c r="M615">
        <f>L615-D615</f>
        <v>0</v>
      </c>
      <c r="N615" s="3">
        <f>IFERROR(D615/L615,0)</f>
        <v>1</v>
      </c>
      <c r="O615" t="str">
        <f>TEXT(UnusedDays[[#This Row],[discharge_date]],"mmmm")</f>
        <v>February</v>
      </c>
    </row>
    <row r="616" spans="1:15" x14ac:dyDescent="0.3">
      <c r="A616" t="s">
        <v>212</v>
      </c>
      <c r="B616">
        <v>446</v>
      </c>
      <c r="C616" t="s">
        <v>191</v>
      </c>
      <c r="D616">
        <v>26</v>
      </c>
      <c r="E616" s="1">
        <v>45715</v>
      </c>
      <c r="F616" t="s">
        <v>8</v>
      </c>
      <c r="G616" t="s">
        <v>149</v>
      </c>
      <c r="H616" t="s">
        <v>216</v>
      </c>
      <c r="I616">
        <v>0</v>
      </c>
      <c r="J616">
        <v>26</v>
      </c>
      <c r="K616">
        <v>0</v>
      </c>
      <c r="L616">
        <v>26</v>
      </c>
      <c r="M616">
        <f>L616-D616</f>
        <v>0</v>
      </c>
      <c r="N616" s="3">
        <f>IFERROR(D616/L616,0)</f>
        <v>1</v>
      </c>
      <c r="O616" t="str">
        <f>TEXT(UnusedDays[[#This Row],[discharge_date]],"mmmm")</f>
        <v>February</v>
      </c>
    </row>
    <row r="617" spans="1:15" x14ac:dyDescent="0.3">
      <c r="A617" t="s">
        <v>212</v>
      </c>
      <c r="B617">
        <v>405</v>
      </c>
      <c r="C617" t="s">
        <v>191</v>
      </c>
      <c r="D617">
        <v>15</v>
      </c>
      <c r="E617" s="1">
        <v>45688</v>
      </c>
      <c r="F617" t="s">
        <v>18</v>
      </c>
      <c r="G617" t="s">
        <v>149</v>
      </c>
      <c r="H617" t="s">
        <v>216</v>
      </c>
      <c r="I617">
        <v>0</v>
      </c>
      <c r="J617">
        <v>22</v>
      </c>
      <c r="K617">
        <v>0</v>
      </c>
      <c r="L617">
        <v>22</v>
      </c>
      <c r="M617">
        <f>L617-D617</f>
        <v>7</v>
      </c>
      <c r="N617" s="3">
        <f>IFERROR(D617/L617,0)</f>
        <v>0.68181818181818177</v>
      </c>
      <c r="O617" t="str">
        <f>TEXT(UnusedDays[[#This Row],[discharge_date]],"mmmm")</f>
        <v>January</v>
      </c>
    </row>
    <row r="618" spans="1:15" x14ac:dyDescent="0.3">
      <c r="A618" t="s">
        <v>212</v>
      </c>
      <c r="B618">
        <v>1696</v>
      </c>
      <c r="C618" t="s">
        <v>191</v>
      </c>
      <c r="D618">
        <v>30</v>
      </c>
      <c r="E618" s="1">
        <v>45687</v>
      </c>
      <c r="F618" t="s">
        <v>8</v>
      </c>
      <c r="G618" t="s">
        <v>149</v>
      </c>
      <c r="H618" t="s">
        <v>216</v>
      </c>
      <c r="I618">
        <v>6</v>
      </c>
      <c r="J618">
        <v>27</v>
      </c>
      <c r="K618">
        <v>0</v>
      </c>
      <c r="L618">
        <v>33</v>
      </c>
      <c r="M618">
        <f>L618-D618</f>
        <v>3</v>
      </c>
      <c r="N618" s="3">
        <f>IFERROR(D618/L618,0)</f>
        <v>0.90909090909090906</v>
      </c>
      <c r="O618" t="str">
        <f>TEXT(UnusedDays[[#This Row],[discharge_date]],"mmmm")</f>
        <v>January</v>
      </c>
    </row>
    <row r="619" spans="1:15" x14ac:dyDescent="0.3">
      <c r="A619" t="s">
        <v>212</v>
      </c>
      <c r="B619">
        <v>186</v>
      </c>
      <c r="C619" t="s">
        <v>191</v>
      </c>
      <c r="D619">
        <v>32</v>
      </c>
      <c r="E619" s="1">
        <v>45686</v>
      </c>
      <c r="F619" t="s">
        <v>8</v>
      </c>
      <c r="G619" t="s">
        <v>149</v>
      </c>
      <c r="H619" t="s">
        <v>216</v>
      </c>
      <c r="I619">
        <v>4</v>
      </c>
      <c r="J619">
        <v>28</v>
      </c>
      <c r="K619">
        <v>0</v>
      </c>
      <c r="L619">
        <v>32</v>
      </c>
      <c r="M619">
        <f>L619-D619</f>
        <v>0</v>
      </c>
      <c r="N619" s="3">
        <f>IFERROR(D619/L619,0)</f>
        <v>1</v>
      </c>
      <c r="O619" t="str">
        <f>TEXT(UnusedDays[[#This Row],[discharge_date]],"mmmm")</f>
        <v>January</v>
      </c>
    </row>
    <row r="620" spans="1:15" x14ac:dyDescent="0.3">
      <c r="A620" t="s">
        <v>212</v>
      </c>
      <c r="B620">
        <v>1584</v>
      </c>
      <c r="C620" t="s">
        <v>191</v>
      </c>
      <c r="D620">
        <v>42</v>
      </c>
      <c r="E620" s="1">
        <v>45675</v>
      </c>
      <c r="F620" t="s">
        <v>8</v>
      </c>
      <c r="G620" t="s">
        <v>149</v>
      </c>
      <c r="H620" t="s">
        <v>216</v>
      </c>
      <c r="I620">
        <v>5</v>
      </c>
      <c r="J620">
        <v>19</v>
      </c>
      <c r="K620">
        <v>18</v>
      </c>
      <c r="L620">
        <v>42</v>
      </c>
      <c r="M620">
        <f>L620-D620</f>
        <v>0</v>
      </c>
      <c r="N620" s="3">
        <f>IFERROR(D620/L620,0)</f>
        <v>1</v>
      </c>
      <c r="O620" t="str">
        <f>TEXT(UnusedDays[[#This Row],[discharge_date]],"mmmm")</f>
        <v>January</v>
      </c>
    </row>
    <row r="621" spans="1:15" x14ac:dyDescent="0.3">
      <c r="A621" t="s">
        <v>212</v>
      </c>
      <c r="B621">
        <v>7</v>
      </c>
      <c r="C621" t="s">
        <v>191</v>
      </c>
      <c r="D621">
        <v>35</v>
      </c>
      <c r="E621" s="1">
        <v>45676</v>
      </c>
      <c r="F621" t="s">
        <v>8</v>
      </c>
      <c r="G621" t="s">
        <v>149</v>
      </c>
      <c r="H621" t="s">
        <v>216</v>
      </c>
      <c r="I621">
        <v>5</v>
      </c>
      <c r="J621">
        <v>24</v>
      </c>
      <c r="K621">
        <v>6</v>
      </c>
      <c r="L621">
        <v>35</v>
      </c>
      <c r="M621">
        <f>L621-D621</f>
        <v>0</v>
      </c>
      <c r="N621" s="3">
        <f>IFERROR(D621/L621,0)</f>
        <v>1</v>
      </c>
      <c r="O621" t="str">
        <f>TEXT(UnusedDays[[#This Row],[discharge_date]],"mmmm")</f>
        <v>January</v>
      </c>
    </row>
    <row r="622" spans="1:15" x14ac:dyDescent="0.3">
      <c r="A622" t="s">
        <v>212</v>
      </c>
      <c r="B622">
        <v>1116</v>
      </c>
      <c r="C622" t="s">
        <v>191</v>
      </c>
      <c r="D622">
        <v>29</v>
      </c>
      <c r="E622" s="1">
        <v>45728</v>
      </c>
      <c r="F622" t="s">
        <v>8</v>
      </c>
      <c r="G622" t="s">
        <v>109</v>
      </c>
      <c r="H622" t="s">
        <v>216</v>
      </c>
      <c r="I622">
        <v>0</v>
      </c>
      <c r="J622">
        <v>29</v>
      </c>
      <c r="K622">
        <v>0</v>
      </c>
      <c r="L622">
        <v>29</v>
      </c>
      <c r="M622">
        <v>0</v>
      </c>
      <c r="N622" s="3">
        <f>IFERROR(D622/L622,0)</f>
        <v>1</v>
      </c>
      <c r="O622" t="str">
        <f>TEXT(UnusedDays[[#This Row],[discharge_date]],"mmmm")</f>
        <v>March</v>
      </c>
    </row>
    <row r="623" spans="1:15" x14ac:dyDescent="0.3">
      <c r="A623" t="s">
        <v>212</v>
      </c>
      <c r="B623">
        <v>2298</v>
      </c>
      <c r="C623" t="s">
        <v>191</v>
      </c>
      <c r="D623">
        <v>28</v>
      </c>
      <c r="E623" s="1">
        <v>45734</v>
      </c>
      <c r="F623" t="s">
        <v>8</v>
      </c>
      <c r="G623" t="s">
        <v>109</v>
      </c>
      <c r="H623" t="s">
        <v>216</v>
      </c>
      <c r="I623">
        <v>9</v>
      </c>
      <c r="J623">
        <v>19</v>
      </c>
      <c r="K623">
        <v>0</v>
      </c>
      <c r="L623">
        <v>28</v>
      </c>
      <c r="M623">
        <v>0</v>
      </c>
      <c r="N623" s="3">
        <f>IFERROR(D623/L623,0)</f>
        <v>1</v>
      </c>
      <c r="O623" t="str">
        <f>TEXT(UnusedDays[[#This Row],[discharge_date]],"mmmm")</f>
        <v>March</v>
      </c>
    </row>
    <row r="624" spans="1:15" x14ac:dyDescent="0.3">
      <c r="A624" t="s">
        <v>212</v>
      </c>
      <c r="B624">
        <v>2861</v>
      </c>
      <c r="C624" t="s">
        <v>191</v>
      </c>
      <c r="D624">
        <v>3</v>
      </c>
      <c r="E624" s="1">
        <v>45716</v>
      </c>
      <c r="F624" t="s">
        <v>11</v>
      </c>
      <c r="G624" t="s">
        <v>150</v>
      </c>
      <c r="H624" t="s">
        <v>216</v>
      </c>
      <c r="I624">
        <v>6</v>
      </c>
      <c r="J624">
        <v>0</v>
      </c>
      <c r="K624">
        <v>0</v>
      </c>
      <c r="L624">
        <v>6</v>
      </c>
      <c r="M624">
        <f>L624-D624</f>
        <v>3</v>
      </c>
      <c r="N624" s="3">
        <f>IFERROR(D624/L624,0)</f>
        <v>0.5</v>
      </c>
      <c r="O624" t="str">
        <f>TEXT(UnusedDays[[#This Row],[discharge_date]],"mmmm")</f>
        <v>February</v>
      </c>
    </row>
    <row r="625" spans="1:15" x14ac:dyDescent="0.3">
      <c r="A625" t="s">
        <v>212</v>
      </c>
      <c r="B625">
        <v>427</v>
      </c>
      <c r="C625" t="s">
        <v>191</v>
      </c>
      <c r="D625">
        <v>4</v>
      </c>
      <c r="E625" s="1">
        <v>45713</v>
      </c>
      <c r="F625" t="s">
        <v>11</v>
      </c>
      <c r="G625" t="s">
        <v>150</v>
      </c>
      <c r="H625" t="s">
        <v>216</v>
      </c>
      <c r="I625">
        <v>5</v>
      </c>
      <c r="J625">
        <v>0</v>
      </c>
      <c r="K625">
        <v>0</v>
      </c>
      <c r="L625">
        <v>5</v>
      </c>
      <c r="M625">
        <f>L625-D625</f>
        <v>1</v>
      </c>
      <c r="N625" s="3">
        <f>IFERROR(D625/L625,0)</f>
        <v>0.8</v>
      </c>
      <c r="O625" t="str">
        <f>TEXT(UnusedDays[[#This Row],[discharge_date]],"mmmm")</f>
        <v>February</v>
      </c>
    </row>
    <row r="626" spans="1:15" x14ac:dyDescent="0.3">
      <c r="A626" t="s">
        <v>212</v>
      </c>
      <c r="B626">
        <v>528</v>
      </c>
      <c r="C626" t="s">
        <v>191</v>
      </c>
      <c r="D626">
        <v>30</v>
      </c>
      <c r="E626" s="1">
        <v>45712</v>
      </c>
      <c r="F626" t="s">
        <v>8</v>
      </c>
      <c r="G626" t="s">
        <v>150</v>
      </c>
      <c r="H626" t="s">
        <v>216</v>
      </c>
      <c r="I626">
        <v>5</v>
      </c>
      <c r="J626">
        <v>26</v>
      </c>
      <c r="K626">
        <v>0</v>
      </c>
      <c r="L626">
        <v>31</v>
      </c>
      <c r="M626">
        <f>L626-D626</f>
        <v>1</v>
      </c>
      <c r="N626" s="3">
        <f>IFERROR(D626/L626,0)</f>
        <v>0.967741935483871</v>
      </c>
      <c r="O626" t="str">
        <f>TEXT(UnusedDays[[#This Row],[discharge_date]],"mmmm")</f>
        <v>February</v>
      </c>
    </row>
    <row r="627" spans="1:15" x14ac:dyDescent="0.3">
      <c r="A627" t="s">
        <v>212</v>
      </c>
      <c r="B627">
        <v>64</v>
      </c>
      <c r="C627" t="s">
        <v>191</v>
      </c>
      <c r="D627">
        <v>2</v>
      </c>
      <c r="E627" s="1">
        <v>45695</v>
      </c>
      <c r="F627" t="s">
        <v>13</v>
      </c>
      <c r="G627" t="s">
        <v>150</v>
      </c>
      <c r="H627" t="s">
        <v>216</v>
      </c>
      <c r="I627">
        <v>7</v>
      </c>
      <c r="J627">
        <v>0</v>
      </c>
      <c r="K627">
        <v>0</v>
      </c>
      <c r="L627">
        <v>7</v>
      </c>
      <c r="M627">
        <f>L627-D627</f>
        <v>5</v>
      </c>
      <c r="N627" s="3">
        <f>IFERROR(D627/L627,0)</f>
        <v>0.2857142857142857</v>
      </c>
      <c r="O627" t="str">
        <f>TEXT(UnusedDays[[#This Row],[discharge_date]],"mmmm")</f>
        <v>February</v>
      </c>
    </row>
    <row r="628" spans="1:15" x14ac:dyDescent="0.3">
      <c r="A628" t="s">
        <v>212</v>
      </c>
      <c r="B628">
        <v>2649</v>
      </c>
      <c r="C628" t="s">
        <v>191</v>
      </c>
      <c r="D628">
        <v>19</v>
      </c>
      <c r="E628" s="1">
        <v>45695</v>
      </c>
      <c r="F628" t="s">
        <v>13</v>
      </c>
      <c r="G628" t="s">
        <v>150</v>
      </c>
      <c r="H628" t="s">
        <v>216</v>
      </c>
      <c r="I628">
        <v>2</v>
      </c>
      <c r="J628">
        <v>21</v>
      </c>
      <c r="K628">
        <v>0</v>
      </c>
      <c r="L628">
        <v>23</v>
      </c>
      <c r="M628">
        <f>L628-D628</f>
        <v>4</v>
      </c>
      <c r="N628" s="3">
        <f>IFERROR(D628/L628,0)</f>
        <v>0.82608695652173914</v>
      </c>
      <c r="O628" t="str">
        <f>TEXT(UnusedDays[[#This Row],[discharge_date]],"mmmm")</f>
        <v>February</v>
      </c>
    </row>
    <row r="629" spans="1:15" x14ac:dyDescent="0.3">
      <c r="A629" t="s">
        <v>212</v>
      </c>
      <c r="B629">
        <v>1489</v>
      </c>
      <c r="C629" t="s">
        <v>191</v>
      </c>
      <c r="D629">
        <v>15</v>
      </c>
      <c r="E629" s="1">
        <v>45698</v>
      </c>
      <c r="F629" t="s">
        <v>14</v>
      </c>
      <c r="G629" t="s">
        <v>150</v>
      </c>
      <c r="H629" t="s">
        <v>216</v>
      </c>
      <c r="I629">
        <v>5</v>
      </c>
      <c r="J629">
        <v>10</v>
      </c>
      <c r="K629">
        <v>0</v>
      </c>
      <c r="L629">
        <v>15</v>
      </c>
      <c r="M629">
        <f>L629-D629</f>
        <v>0</v>
      </c>
      <c r="N629" s="3">
        <f>IFERROR(D629/L629,0)</f>
        <v>1</v>
      </c>
      <c r="O629" t="str">
        <f>TEXT(UnusedDays[[#This Row],[discharge_date]],"mmmm")</f>
        <v>February</v>
      </c>
    </row>
    <row r="630" spans="1:15" x14ac:dyDescent="0.3">
      <c r="A630" t="s">
        <v>212</v>
      </c>
      <c r="B630">
        <v>715</v>
      </c>
      <c r="C630" t="s">
        <v>191</v>
      </c>
      <c r="D630">
        <v>2</v>
      </c>
      <c r="E630" s="1">
        <v>45688</v>
      </c>
      <c r="F630" t="s">
        <v>11</v>
      </c>
      <c r="G630" t="s">
        <v>150</v>
      </c>
      <c r="H630" t="s">
        <v>216</v>
      </c>
      <c r="I630">
        <v>5</v>
      </c>
      <c r="J630">
        <v>0</v>
      </c>
      <c r="K630">
        <v>0</v>
      </c>
      <c r="L630">
        <v>5</v>
      </c>
      <c r="M630">
        <f>L630-D630</f>
        <v>3</v>
      </c>
      <c r="N630" s="3">
        <f>IFERROR(D630/L630,0)</f>
        <v>0.4</v>
      </c>
      <c r="O630" t="str">
        <f>TEXT(UnusedDays[[#This Row],[discharge_date]],"mmmm")</f>
        <v>January</v>
      </c>
    </row>
    <row r="631" spans="1:15" x14ac:dyDescent="0.3">
      <c r="A631" t="s">
        <v>212</v>
      </c>
      <c r="B631">
        <v>2661</v>
      </c>
      <c r="C631" t="s">
        <v>191</v>
      </c>
      <c r="D631">
        <v>3</v>
      </c>
      <c r="E631" s="1">
        <v>45689</v>
      </c>
      <c r="F631" t="s">
        <v>18</v>
      </c>
      <c r="G631" t="s">
        <v>150</v>
      </c>
      <c r="H631" t="s">
        <v>216</v>
      </c>
      <c r="I631">
        <v>6</v>
      </c>
      <c r="J631">
        <v>0</v>
      </c>
      <c r="K631">
        <v>0</v>
      </c>
      <c r="L631">
        <v>6</v>
      </c>
      <c r="M631">
        <f>L631-D631</f>
        <v>3</v>
      </c>
      <c r="N631" s="3">
        <f>IFERROR(D631/L631,0)</f>
        <v>0.5</v>
      </c>
      <c r="O631" t="str">
        <f>TEXT(UnusedDays[[#This Row],[discharge_date]],"mmmm")</f>
        <v>February</v>
      </c>
    </row>
    <row r="632" spans="1:15" x14ac:dyDescent="0.3">
      <c r="A632" t="s">
        <v>212</v>
      </c>
      <c r="B632">
        <v>393</v>
      </c>
      <c r="C632" t="s">
        <v>191</v>
      </c>
      <c r="D632">
        <v>0</v>
      </c>
      <c r="E632" s="1">
        <v>45683</v>
      </c>
      <c r="F632" t="s">
        <v>65</v>
      </c>
      <c r="G632" t="s">
        <v>150</v>
      </c>
      <c r="H632" t="s">
        <v>216</v>
      </c>
      <c r="I632">
        <v>0</v>
      </c>
      <c r="J632">
        <v>0</v>
      </c>
      <c r="K632">
        <v>0</v>
      </c>
      <c r="L632">
        <v>1</v>
      </c>
      <c r="M632">
        <f>L632-D632</f>
        <v>1</v>
      </c>
      <c r="N632" s="3">
        <f>IFERROR(D632/L632,0)</f>
        <v>0</v>
      </c>
      <c r="O632" t="str">
        <f>TEXT(UnusedDays[[#This Row],[discharge_date]],"mmmm")</f>
        <v>January</v>
      </c>
    </row>
    <row r="633" spans="1:15" x14ac:dyDescent="0.3">
      <c r="A633" t="s">
        <v>212</v>
      </c>
      <c r="B633">
        <v>2447</v>
      </c>
      <c r="C633" t="s">
        <v>191</v>
      </c>
      <c r="D633">
        <v>9</v>
      </c>
      <c r="E633" s="1">
        <v>45682</v>
      </c>
      <c r="F633" t="s">
        <v>8</v>
      </c>
      <c r="G633" t="s">
        <v>150</v>
      </c>
      <c r="H633" t="s">
        <v>216</v>
      </c>
      <c r="I633">
        <v>9</v>
      </c>
      <c r="J633">
        <v>0</v>
      </c>
      <c r="K633">
        <v>0</v>
      </c>
      <c r="L633">
        <v>9</v>
      </c>
      <c r="M633">
        <f>L633-D633</f>
        <v>0</v>
      </c>
      <c r="N633" s="3">
        <f>IFERROR(D633/L633,0)</f>
        <v>1</v>
      </c>
      <c r="O633" t="str">
        <f>TEXT(UnusedDays[[#This Row],[discharge_date]],"mmmm")</f>
        <v>January</v>
      </c>
    </row>
    <row r="634" spans="1:15" x14ac:dyDescent="0.3">
      <c r="A634" t="s">
        <v>212</v>
      </c>
      <c r="B634">
        <v>2959</v>
      </c>
      <c r="C634" t="s">
        <v>191</v>
      </c>
      <c r="D634">
        <v>2</v>
      </c>
      <c r="E634" s="1">
        <v>45679</v>
      </c>
      <c r="F634" t="s">
        <v>18</v>
      </c>
      <c r="G634" t="s">
        <v>150</v>
      </c>
      <c r="H634" t="s">
        <v>216</v>
      </c>
      <c r="I634">
        <v>5</v>
      </c>
      <c r="J634">
        <v>0</v>
      </c>
      <c r="K634">
        <v>0</v>
      </c>
      <c r="L634">
        <v>5</v>
      </c>
      <c r="M634">
        <f>L634-D634</f>
        <v>3</v>
      </c>
      <c r="N634" s="3">
        <f>IFERROR(D634/L634,0)</f>
        <v>0.4</v>
      </c>
      <c r="O634" t="str">
        <f>TEXT(UnusedDays[[#This Row],[discharge_date]],"mmmm")</f>
        <v>January</v>
      </c>
    </row>
    <row r="635" spans="1:15" x14ac:dyDescent="0.3">
      <c r="A635" t="s">
        <v>212</v>
      </c>
      <c r="B635">
        <v>2118</v>
      </c>
      <c r="C635" t="s">
        <v>191</v>
      </c>
      <c r="D635">
        <v>14</v>
      </c>
      <c r="E635" s="1">
        <v>45676</v>
      </c>
      <c r="F635" t="s">
        <v>14</v>
      </c>
      <c r="G635" t="s">
        <v>150</v>
      </c>
      <c r="H635" t="s">
        <v>216</v>
      </c>
      <c r="I635">
        <v>5</v>
      </c>
      <c r="J635">
        <v>9</v>
      </c>
      <c r="K635">
        <v>0</v>
      </c>
      <c r="L635">
        <v>14</v>
      </c>
      <c r="M635">
        <f>L635-D635</f>
        <v>0</v>
      </c>
      <c r="N635" s="3">
        <f>IFERROR(D635/L635,0)</f>
        <v>1</v>
      </c>
      <c r="O635" t="str">
        <f>TEXT(UnusedDays[[#This Row],[discharge_date]],"mmmm")</f>
        <v>January</v>
      </c>
    </row>
    <row r="636" spans="1:15" x14ac:dyDescent="0.3">
      <c r="A636" t="s">
        <v>212</v>
      </c>
      <c r="B636">
        <v>1740</v>
      </c>
      <c r="C636" t="s">
        <v>191</v>
      </c>
      <c r="D636">
        <v>1</v>
      </c>
      <c r="E636" s="1">
        <v>45667</v>
      </c>
      <c r="F636" t="s">
        <v>18</v>
      </c>
      <c r="G636" t="s">
        <v>150</v>
      </c>
      <c r="H636" t="s">
        <v>216</v>
      </c>
      <c r="I636">
        <v>5</v>
      </c>
      <c r="J636">
        <v>0</v>
      </c>
      <c r="K636">
        <v>0</v>
      </c>
      <c r="L636">
        <v>5</v>
      </c>
      <c r="M636">
        <f>L636-D636</f>
        <v>4</v>
      </c>
      <c r="N636" s="3">
        <f>IFERROR(D636/L636,0)</f>
        <v>0.2</v>
      </c>
      <c r="O636" t="str">
        <f>TEXT(UnusedDays[[#This Row],[discharge_date]],"mmmm")</f>
        <v>January</v>
      </c>
    </row>
    <row r="637" spans="1:15" x14ac:dyDescent="0.3">
      <c r="A637" t="s">
        <v>212</v>
      </c>
      <c r="B637">
        <v>2807</v>
      </c>
      <c r="C637" t="s">
        <v>191</v>
      </c>
      <c r="D637">
        <v>3</v>
      </c>
      <c r="E637" s="1">
        <v>45671</v>
      </c>
      <c r="F637" t="s">
        <v>11</v>
      </c>
      <c r="G637" t="s">
        <v>150</v>
      </c>
      <c r="H637" t="s">
        <v>216</v>
      </c>
      <c r="I637">
        <v>6</v>
      </c>
      <c r="J637">
        <v>0</v>
      </c>
      <c r="K637">
        <v>0</v>
      </c>
      <c r="L637">
        <v>6</v>
      </c>
      <c r="M637">
        <f>L637-D637</f>
        <v>3</v>
      </c>
      <c r="N637" s="3">
        <f>IFERROR(D637/L637,0)</f>
        <v>0.5</v>
      </c>
      <c r="O637" t="str">
        <f>TEXT(UnusedDays[[#This Row],[discharge_date]],"mmmm")</f>
        <v>January</v>
      </c>
    </row>
    <row r="638" spans="1:15" x14ac:dyDescent="0.3">
      <c r="A638" t="s">
        <v>212</v>
      </c>
      <c r="B638">
        <v>2258</v>
      </c>
      <c r="C638" t="s">
        <v>191</v>
      </c>
      <c r="D638">
        <v>0</v>
      </c>
      <c r="E638" s="1">
        <v>45667</v>
      </c>
      <c r="F638" t="s">
        <v>11</v>
      </c>
      <c r="G638" t="s">
        <v>150</v>
      </c>
      <c r="H638" t="s">
        <v>216</v>
      </c>
      <c r="I638">
        <v>0</v>
      </c>
      <c r="J638">
        <v>0</v>
      </c>
      <c r="K638">
        <v>0</v>
      </c>
      <c r="L638">
        <v>1</v>
      </c>
      <c r="M638">
        <f>L638-D638</f>
        <v>1</v>
      </c>
      <c r="N638" s="3">
        <f>IFERROR(D638/L638,0)</f>
        <v>0</v>
      </c>
      <c r="O638" t="str">
        <f>TEXT(UnusedDays[[#This Row],[discharge_date]],"mmmm")</f>
        <v>January</v>
      </c>
    </row>
    <row r="639" spans="1:15" x14ac:dyDescent="0.3">
      <c r="A639" t="s">
        <v>212</v>
      </c>
      <c r="B639">
        <v>1573</v>
      </c>
      <c r="C639" t="s">
        <v>191</v>
      </c>
      <c r="D639">
        <v>5</v>
      </c>
      <c r="E639" s="1">
        <v>45662</v>
      </c>
      <c r="F639" t="s">
        <v>18</v>
      </c>
      <c r="G639" t="s">
        <v>150</v>
      </c>
      <c r="H639" t="s">
        <v>216</v>
      </c>
      <c r="I639">
        <v>6</v>
      </c>
      <c r="J639">
        <v>0</v>
      </c>
      <c r="K639">
        <v>0</v>
      </c>
      <c r="L639">
        <v>6</v>
      </c>
      <c r="M639">
        <f>L639-D639</f>
        <v>1</v>
      </c>
      <c r="N639" s="3">
        <f>IFERROR(D639/L639,0)</f>
        <v>0.83333333333333337</v>
      </c>
      <c r="O639" t="str">
        <f>TEXT(UnusedDays[[#This Row],[discharge_date]],"mmmm")</f>
        <v>January</v>
      </c>
    </row>
    <row r="640" spans="1:15" x14ac:dyDescent="0.3">
      <c r="A640" t="s">
        <v>212</v>
      </c>
      <c r="B640">
        <v>1101</v>
      </c>
      <c r="C640" t="s">
        <v>191</v>
      </c>
      <c r="D640">
        <v>5</v>
      </c>
      <c r="E640" s="1">
        <v>45662</v>
      </c>
      <c r="F640" t="s">
        <v>11</v>
      </c>
      <c r="G640" t="s">
        <v>150</v>
      </c>
      <c r="H640" t="s">
        <v>216</v>
      </c>
      <c r="I640">
        <v>5</v>
      </c>
      <c r="J640">
        <v>0</v>
      </c>
      <c r="K640">
        <v>0</v>
      </c>
      <c r="L640">
        <v>5</v>
      </c>
      <c r="M640">
        <f>L640-D640</f>
        <v>0</v>
      </c>
      <c r="N640" s="3">
        <f>IFERROR(D640/L640,0)</f>
        <v>1</v>
      </c>
      <c r="O640" t="str">
        <f>TEXT(UnusedDays[[#This Row],[discharge_date]],"mmmm")</f>
        <v>January</v>
      </c>
    </row>
    <row r="641" spans="1:15" x14ac:dyDescent="0.3">
      <c r="A641" t="s">
        <v>212</v>
      </c>
      <c r="B641">
        <v>2970</v>
      </c>
      <c r="C641" t="s">
        <v>191</v>
      </c>
      <c r="D641">
        <v>6</v>
      </c>
      <c r="E641" s="1">
        <v>45713</v>
      </c>
      <c r="F641" t="s">
        <v>11</v>
      </c>
      <c r="G641" t="s">
        <v>151</v>
      </c>
      <c r="H641" t="s">
        <v>216</v>
      </c>
      <c r="I641">
        <v>0</v>
      </c>
      <c r="J641">
        <v>0</v>
      </c>
      <c r="K641">
        <v>15</v>
      </c>
      <c r="L641">
        <v>15</v>
      </c>
      <c r="M641">
        <f>L641-D641</f>
        <v>9</v>
      </c>
      <c r="N641" s="3">
        <f>IFERROR(D641/L641,0)</f>
        <v>0.4</v>
      </c>
      <c r="O641" t="str">
        <f>TEXT(UnusedDays[[#This Row],[discharge_date]],"mmmm")</f>
        <v>February</v>
      </c>
    </row>
    <row r="642" spans="1:15" x14ac:dyDescent="0.3">
      <c r="A642" t="s">
        <v>212</v>
      </c>
      <c r="B642">
        <v>1511</v>
      </c>
      <c r="C642" t="s">
        <v>191</v>
      </c>
      <c r="D642">
        <v>26</v>
      </c>
      <c r="E642" s="1">
        <v>45713</v>
      </c>
      <c r="F642" t="s">
        <v>8</v>
      </c>
      <c r="G642" t="s">
        <v>151</v>
      </c>
      <c r="H642" t="s">
        <v>216</v>
      </c>
      <c r="I642">
        <v>5</v>
      </c>
      <c r="J642">
        <v>21</v>
      </c>
      <c r="K642">
        <v>0</v>
      </c>
      <c r="L642">
        <v>26</v>
      </c>
      <c r="M642">
        <f>L642-D642</f>
        <v>0</v>
      </c>
      <c r="N642" s="3">
        <f>IFERROR(D642/L642,0)</f>
        <v>1</v>
      </c>
      <c r="O642" t="str">
        <f>TEXT(UnusedDays[[#This Row],[discharge_date]],"mmmm")</f>
        <v>February</v>
      </c>
    </row>
    <row r="643" spans="1:15" x14ac:dyDescent="0.3">
      <c r="A643" t="s">
        <v>212</v>
      </c>
      <c r="B643">
        <v>403</v>
      </c>
      <c r="C643" t="s">
        <v>191</v>
      </c>
      <c r="D643">
        <v>2</v>
      </c>
      <c r="E643" s="1">
        <v>45711</v>
      </c>
      <c r="F643" t="s">
        <v>18</v>
      </c>
      <c r="G643" t="s">
        <v>151</v>
      </c>
      <c r="H643" t="s">
        <v>216</v>
      </c>
      <c r="I643">
        <v>0</v>
      </c>
      <c r="J643">
        <v>2</v>
      </c>
      <c r="K643">
        <v>0</v>
      </c>
      <c r="L643">
        <v>0</v>
      </c>
      <c r="M643">
        <f>L643-D643</f>
        <v>-2</v>
      </c>
      <c r="N643" s="3">
        <f>IFERROR(D643/L643,0)</f>
        <v>0</v>
      </c>
      <c r="O643" t="str">
        <f>TEXT(UnusedDays[[#This Row],[discharge_date]],"mmmm")</f>
        <v>February</v>
      </c>
    </row>
    <row r="644" spans="1:15" x14ac:dyDescent="0.3">
      <c r="A644" t="s">
        <v>212</v>
      </c>
      <c r="B644">
        <v>1113</v>
      </c>
      <c r="C644" t="s">
        <v>191</v>
      </c>
      <c r="D644">
        <v>29</v>
      </c>
      <c r="E644" s="1">
        <v>45706</v>
      </c>
      <c r="F644" t="s">
        <v>8</v>
      </c>
      <c r="G644" t="s">
        <v>151</v>
      </c>
      <c r="H644" t="s">
        <v>216</v>
      </c>
      <c r="I644">
        <v>7</v>
      </c>
      <c r="J644">
        <v>25</v>
      </c>
      <c r="K644">
        <v>0</v>
      </c>
      <c r="L644">
        <v>32</v>
      </c>
      <c r="M644">
        <f>L644-D644</f>
        <v>3</v>
      </c>
      <c r="N644" s="3">
        <f>IFERROR(D644/L644,0)</f>
        <v>0.90625</v>
      </c>
      <c r="O644" t="str">
        <f>TEXT(UnusedDays[[#This Row],[discharge_date]],"mmmm")</f>
        <v>February</v>
      </c>
    </row>
    <row r="645" spans="1:15" x14ac:dyDescent="0.3">
      <c r="A645" t="s">
        <v>212</v>
      </c>
      <c r="B645">
        <v>2076</v>
      </c>
      <c r="C645" t="s">
        <v>191</v>
      </c>
      <c r="D645">
        <v>15</v>
      </c>
      <c r="E645" s="1">
        <v>45705</v>
      </c>
      <c r="F645" t="s">
        <v>18</v>
      </c>
      <c r="G645" t="s">
        <v>151</v>
      </c>
      <c r="H645" t="s">
        <v>216</v>
      </c>
      <c r="I645">
        <v>0</v>
      </c>
      <c r="J645">
        <v>16</v>
      </c>
      <c r="K645">
        <v>0</v>
      </c>
      <c r="L645">
        <v>16</v>
      </c>
      <c r="M645">
        <f>L645-D645</f>
        <v>1</v>
      </c>
      <c r="N645" s="3">
        <f>IFERROR(D645/L645,0)</f>
        <v>0.9375</v>
      </c>
      <c r="O645" t="str">
        <f>TEXT(UnusedDays[[#This Row],[discharge_date]],"mmmm")</f>
        <v>February</v>
      </c>
    </row>
    <row r="646" spans="1:15" x14ac:dyDescent="0.3">
      <c r="A646" t="s">
        <v>212</v>
      </c>
      <c r="B646">
        <v>1610</v>
      </c>
      <c r="C646" t="s">
        <v>191</v>
      </c>
      <c r="D646">
        <v>34</v>
      </c>
      <c r="E646" s="1">
        <v>45703</v>
      </c>
      <c r="F646" t="s">
        <v>8</v>
      </c>
      <c r="G646" t="s">
        <v>151</v>
      </c>
      <c r="H646" t="s">
        <v>216</v>
      </c>
      <c r="I646">
        <v>0</v>
      </c>
      <c r="J646">
        <v>25</v>
      </c>
      <c r="K646">
        <v>9</v>
      </c>
      <c r="L646">
        <v>34</v>
      </c>
      <c r="M646">
        <f>L646-D646</f>
        <v>0</v>
      </c>
      <c r="N646" s="3">
        <f>IFERROR(D646/L646,0)</f>
        <v>1</v>
      </c>
      <c r="O646" t="str">
        <f>TEXT(UnusedDays[[#This Row],[discharge_date]],"mmmm")</f>
        <v>February</v>
      </c>
    </row>
    <row r="647" spans="1:15" x14ac:dyDescent="0.3">
      <c r="A647" t="s">
        <v>212</v>
      </c>
      <c r="B647">
        <v>651</v>
      </c>
      <c r="C647" t="s">
        <v>191</v>
      </c>
      <c r="D647">
        <v>35</v>
      </c>
      <c r="E647" s="1">
        <v>45704</v>
      </c>
      <c r="F647" t="s">
        <v>8</v>
      </c>
      <c r="G647" t="s">
        <v>151</v>
      </c>
      <c r="H647" t="s">
        <v>216</v>
      </c>
      <c r="I647">
        <v>5</v>
      </c>
      <c r="J647">
        <v>30</v>
      </c>
      <c r="K647">
        <v>0</v>
      </c>
      <c r="L647">
        <v>35</v>
      </c>
      <c r="M647">
        <f>L647-D647</f>
        <v>0</v>
      </c>
      <c r="N647" s="3">
        <f>IFERROR(D647/L647,0)</f>
        <v>1</v>
      </c>
      <c r="O647" t="str">
        <f>TEXT(UnusedDays[[#This Row],[discharge_date]],"mmmm")</f>
        <v>February</v>
      </c>
    </row>
    <row r="648" spans="1:15" x14ac:dyDescent="0.3">
      <c r="A648" t="s">
        <v>212</v>
      </c>
      <c r="B648">
        <v>109</v>
      </c>
      <c r="C648" t="s">
        <v>191</v>
      </c>
      <c r="D648">
        <v>25</v>
      </c>
      <c r="E648" s="1">
        <v>45706</v>
      </c>
      <c r="F648" t="s">
        <v>8</v>
      </c>
      <c r="G648" t="s">
        <v>151</v>
      </c>
      <c r="H648" t="s">
        <v>216</v>
      </c>
      <c r="I648">
        <v>0</v>
      </c>
      <c r="J648">
        <v>25</v>
      </c>
      <c r="K648">
        <v>0</v>
      </c>
      <c r="L648">
        <v>25</v>
      </c>
      <c r="M648">
        <f>L648-D648</f>
        <v>0</v>
      </c>
      <c r="N648" s="3">
        <f>IFERROR(D648/L648,0)</f>
        <v>1</v>
      </c>
      <c r="O648" t="str">
        <f>TEXT(UnusedDays[[#This Row],[discharge_date]],"mmmm")</f>
        <v>February</v>
      </c>
    </row>
    <row r="649" spans="1:15" x14ac:dyDescent="0.3">
      <c r="A649" t="s">
        <v>212</v>
      </c>
      <c r="B649">
        <v>1085</v>
      </c>
      <c r="C649" t="s">
        <v>191</v>
      </c>
      <c r="D649">
        <v>3</v>
      </c>
      <c r="E649" s="1">
        <v>45681</v>
      </c>
      <c r="F649" t="s">
        <v>18</v>
      </c>
      <c r="G649" t="s">
        <v>151</v>
      </c>
      <c r="H649" t="s">
        <v>216</v>
      </c>
      <c r="I649">
        <v>7</v>
      </c>
      <c r="J649">
        <v>0</v>
      </c>
      <c r="K649">
        <v>0</v>
      </c>
      <c r="L649">
        <v>7</v>
      </c>
      <c r="M649">
        <f>L649-D649</f>
        <v>4</v>
      </c>
      <c r="N649" s="3">
        <f>IFERROR(D649/L649,0)</f>
        <v>0.42857142857142855</v>
      </c>
      <c r="O649" t="str">
        <f>TEXT(UnusedDays[[#This Row],[discharge_date]],"mmmm")</f>
        <v>January</v>
      </c>
    </row>
    <row r="650" spans="1:15" x14ac:dyDescent="0.3">
      <c r="A650" t="s">
        <v>212</v>
      </c>
      <c r="B650">
        <v>2783</v>
      </c>
      <c r="C650" t="s">
        <v>191</v>
      </c>
      <c r="D650">
        <v>16</v>
      </c>
      <c r="E650" s="1">
        <v>45717</v>
      </c>
      <c r="F650" t="s">
        <v>8</v>
      </c>
      <c r="G650" t="s">
        <v>106</v>
      </c>
      <c r="H650" t="s">
        <v>216</v>
      </c>
      <c r="I650">
        <v>0</v>
      </c>
      <c r="J650">
        <v>0</v>
      </c>
      <c r="K650">
        <v>15</v>
      </c>
      <c r="L650">
        <v>15</v>
      </c>
      <c r="M650">
        <v>-1</v>
      </c>
      <c r="N650" s="3">
        <f>IFERROR(D650/L650,0)</f>
        <v>1.0666666666666667</v>
      </c>
      <c r="O650" t="str">
        <f>TEXT(UnusedDays[[#This Row],[discharge_date]],"mmmm")</f>
        <v>March</v>
      </c>
    </row>
    <row r="651" spans="1:15" x14ac:dyDescent="0.3">
      <c r="A651" t="s">
        <v>212</v>
      </c>
      <c r="B651">
        <v>1296</v>
      </c>
      <c r="C651" t="s">
        <v>191</v>
      </c>
      <c r="D651">
        <v>48</v>
      </c>
      <c r="E651" s="1">
        <v>45689</v>
      </c>
      <c r="F651" t="s">
        <v>8</v>
      </c>
      <c r="G651" t="s">
        <v>106</v>
      </c>
      <c r="H651" t="s">
        <v>216</v>
      </c>
      <c r="I651">
        <v>0</v>
      </c>
      <c r="J651">
        <v>30</v>
      </c>
      <c r="K651">
        <v>18</v>
      </c>
      <c r="L651">
        <v>48</v>
      </c>
      <c r="M651">
        <f>L651-D651</f>
        <v>0</v>
      </c>
      <c r="N651" s="3">
        <f>IFERROR(D651/L651,0)</f>
        <v>1</v>
      </c>
      <c r="O651" t="str">
        <f>TEXT(UnusedDays[[#This Row],[discharge_date]],"mmmm")</f>
        <v>February</v>
      </c>
    </row>
    <row r="652" spans="1:15" x14ac:dyDescent="0.3">
      <c r="A652" t="s">
        <v>212</v>
      </c>
      <c r="B652">
        <v>1200</v>
      </c>
      <c r="C652" t="s">
        <v>191</v>
      </c>
      <c r="D652">
        <v>0</v>
      </c>
      <c r="E652" s="1">
        <v>45683</v>
      </c>
      <c r="F652" t="s">
        <v>18</v>
      </c>
      <c r="G652" t="s">
        <v>106</v>
      </c>
      <c r="H652" t="s">
        <v>216</v>
      </c>
      <c r="I652">
        <v>0</v>
      </c>
      <c r="J652">
        <v>0</v>
      </c>
      <c r="K652">
        <v>0</v>
      </c>
      <c r="L652">
        <v>1</v>
      </c>
      <c r="M652">
        <f>L652-D652</f>
        <v>1</v>
      </c>
      <c r="N652" s="3">
        <f>IFERROR(D652/L652,0)</f>
        <v>0</v>
      </c>
      <c r="O652" t="str">
        <f>TEXT(UnusedDays[[#This Row],[discharge_date]],"mmmm")</f>
        <v>January</v>
      </c>
    </row>
    <row r="653" spans="1:15" x14ac:dyDescent="0.3">
      <c r="A653" t="s">
        <v>212</v>
      </c>
      <c r="B653">
        <v>2150</v>
      </c>
      <c r="C653" t="s">
        <v>191</v>
      </c>
      <c r="D653">
        <v>24</v>
      </c>
      <c r="E653" s="1">
        <v>45687</v>
      </c>
      <c r="F653" t="s">
        <v>8</v>
      </c>
      <c r="G653" t="s">
        <v>106</v>
      </c>
      <c r="H653" t="s">
        <v>216</v>
      </c>
      <c r="I653">
        <v>4</v>
      </c>
      <c r="J653">
        <v>20</v>
      </c>
      <c r="K653">
        <v>0</v>
      </c>
      <c r="L653">
        <v>24</v>
      </c>
      <c r="M653">
        <f>L653-D653</f>
        <v>0</v>
      </c>
      <c r="N653" s="3">
        <f>IFERROR(D653/L653,0)</f>
        <v>1</v>
      </c>
      <c r="O653" t="str">
        <f>TEXT(UnusedDays[[#This Row],[discharge_date]],"mmmm")</f>
        <v>January</v>
      </c>
    </row>
    <row r="654" spans="1:15" x14ac:dyDescent="0.3">
      <c r="A654" t="s">
        <v>212</v>
      </c>
      <c r="B654">
        <v>703</v>
      </c>
      <c r="C654" t="s">
        <v>191</v>
      </c>
      <c r="D654">
        <v>22</v>
      </c>
      <c r="E654" s="1">
        <v>45687</v>
      </c>
      <c r="F654" t="s">
        <v>13</v>
      </c>
      <c r="G654" t="s">
        <v>106</v>
      </c>
      <c r="H654" t="s">
        <v>216</v>
      </c>
      <c r="I654">
        <v>0</v>
      </c>
      <c r="J654">
        <v>19</v>
      </c>
      <c r="K654">
        <v>0</v>
      </c>
      <c r="L654">
        <v>22</v>
      </c>
      <c r="M654">
        <f>L654-D654</f>
        <v>0</v>
      </c>
      <c r="N654" s="3">
        <f>IFERROR(D654/L654,0)</f>
        <v>1</v>
      </c>
      <c r="O654" t="str">
        <f>TEXT(UnusedDays[[#This Row],[discharge_date]],"mmmm")</f>
        <v>January</v>
      </c>
    </row>
    <row r="655" spans="1:15" x14ac:dyDescent="0.3">
      <c r="A655" t="s">
        <v>212</v>
      </c>
      <c r="B655">
        <v>2384</v>
      </c>
      <c r="C655" t="s">
        <v>191</v>
      </c>
      <c r="D655">
        <v>25</v>
      </c>
      <c r="E655" s="1">
        <v>45686</v>
      </c>
      <c r="F655" t="s">
        <v>8</v>
      </c>
      <c r="G655" t="s">
        <v>106</v>
      </c>
      <c r="H655" t="s">
        <v>216</v>
      </c>
      <c r="I655">
        <v>0</v>
      </c>
      <c r="J655">
        <v>23</v>
      </c>
      <c r="K655">
        <v>0</v>
      </c>
      <c r="L655">
        <v>23</v>
      </c>
      <c r="M655">
        <f>L655-D655</f>
        <v>-2</v>
      </c>
      <c r="N655" s="3">
        <f>IFERROR(D655/L655,0)</f>
        <v>1.0869565217391304</v>
      </c>
      <c r="O655" t="str">
        <f>TEXT(UnusedDays[[#This Row],[discharge_date]],"mmmm")</f>
        <v>January</v>
      </c>
    </row>
    <row r="656" spans="1:15" x14ac:dyDescent="0.3">
      <c r="A656" t="s">
        <v>212</v>
      </c>
      <c r="B656">
        <v>1757</v>
      </c>
      <c r="C656" t="s">
        <v>191</v>
      </c>
      <c r="D656">
        <v>18</v>
      </c>
      <c r="E656" s="1">
        <v>45679</v>
      </c>
      <c r="F656" t="s">
        <v>18</v>
      </c>
      <c r="G656" t="s">
        <v>106</v>
      </c>
      <c r="H656" t="s">
        <v>216</v>
      </c>
      <c r="I656">
        <v>6</v>
      </c>
      <c r="J656">
        <v>16</v>
      </c>
      <c r="K656">
        <v>0</v>
      </c>
      <c r="L656">
        <v>22</v>
      </c>
      <c r="M656">
        <f>L656-D656</f>
        <v>4</v>
      </c>
      <c r="N656" s="3">
        <f>IFERROR(D656/L656,0)</f>
        <v>0.81818181818181823</v>
      </c>
      <c r="O656" t="str">
        <f>TEXT(UnusedDays[[#This Row],[discharge_date]],"mmmm")</f>
        <v>January</v>
      </c>
    </row>
    <row r="657" spans="1:15" x14ac:dyDescent="0.3">
      <c r="A657" t="s">
        <v>212</v>
      </c>
      <c r="B657">
        <v>905</v>
      </c>
      <c r="C657" t="s">
        <v>191</v>
      </c>
      <c r="D657">
        <v>8</v>
      </c>
      <c r="E657" s="1">
        <v>45678</v>
      </c>
      <c r="F657" t="s">
        <v>18</v>
      </c>
      <c r="G657" t="s">
        <v>106</v>
      </c>
      <c r="H657" t="s">
        <v>216</v>
      </c>
      <c r="I657">
        <v>0</v>
      </c>
      <c r="J657">
        <v>10</v>
      </c>
      <c r="K657">
        <v>0</v>
      </c>
      <c r="L657">
        <v>10</v>
      </c>
      <c r="M657">
        <f>L657-D657</f>
        <v>2</v>
      </c>
      <c r="N657" s="3">
        <f>IFERROR(D657/L657,0)</f>
        <v>0.8</v>
      </c>
      <c r="O657" t="str">
        <f>TEXT(UnusedDays[[#This Row],[discharge_date]],"mmmm")</f>
        <v>January</v>
      </c>
    </row>
    <row r="658" spans="1:15" x14ac:dyDescent="0.3">
      <c r="A658" t="s">
        <v>212</v>
      </c>
      <c r="B658">
        <v>843</v>
      </c>
      <c r="C658" t="s">
        <v>191</v>
      </c>
      <c r="D658">
        <v>43</v>
      </c>
      <c r="E658" s="1">
        <v>45677</v>
      </c>
      <c r="F658" t="s">
        <v>8</v>
      </c>
      <c r="G658" t="s">
        <v>106</v>
      </c>
      <c r="H658" t="s">
        <v>216</v>
      </c>
      <c r="I658">
        <v>5</v>
      </c>
      <c r="J658">
        <v>25</v>
      </c>
      <c r="K658">
        <v>13</v>
      </c>
      <c r="L658">
        <v>43</v>
      </c>
      <c r="M658">
        <f>L658-D658</f>
        <v>0</v>
      </c>
      <c r="N658" s="3">
        <f>IFERROR(D658/L658,0)</f>
        <v>1</v>
      </c>
      <c r="O658" t="str">
        <f>TEXT(UnusedDays[[#This Row],[discharge_date]],"mmmm")</f>
        <v>January</v>
      </c>
    </row>
    <row r="659" spans="1:15" x14ac:dyDescent="0.3">
      <c r="A659" t="s">
        <v>212</v>
      </c>
      <c r="B659">
        <v>1351</v>
      </c>
      <c r="C659" t="s">
        <v>191</v>
      </c>
      <c r="D659">
        <v>5</v>
      </c>
      <c r="E659" s="1">
        <v>45677</v>
      </c>
      <c r="F659" t="s">
        <v>18</v>
      </c>
      <c r="G659" t="s">
        <v>106</v>
      </c>
      <c r="H659" t="s">
        <v>216</v>
      </c>
      <c r="I659">
        <v>0</v>
      </c>
      <c r="J659">
        <v>5</v>
      </c>
      <c r="K659">
        <v>0</v>
      </c>
      <c r="L659">
        <v>5</v>
      </c>
      <c r="M659">
        <f>L659-D659</f>
        <v>0</v>
      </c>
      <c r="N659" s="3">
        <f>IFERROR(D659/L659,0)</f>
        <v>1</v>
      </c>
      <c r="O659" t="str">
        <f>TEXT(UnusedDays[[#This Row],[discharge_date]],"mmmm")</f>
        <v>January</v>
      </c>
    </row>
    <row r="660" spans="1:15" x14ac:dyDescent="0.3">
      <c r="A660" t="s">
        <v>212</v>
      </c>
      <c r="B660">
        <v>661</v>
      </c>
      <c r="C660" t="s">
        <v>191</v>
      </c>
      <c r="D660">
        <v>15</v>
      </c>
      <c r="E660" s="1">
        <v>45679</v>
      </c>
      <c r="F660" t="s">
        <v>18</v>
      </c>
      <c r="G660" t="s">
        <v>106</v>
      </c>
      <c r="H660" t="s">
        <v>216</v>
      </c>
      <c r="I660">
        <v>0</v>
      </c>
      <c r="J660">
        <v>15</v>
      </c>
      <c r="K660">
        <v>0</v>
      </c>
      <c r="L660">
        <v>15</v>
      </c>
      <c r="M660">
        <f>L660-D660</f>
        <v>0</v>
      </c>
      <c r="N660" s="3">
        <f>IFERROR(D660/L660,0)</f>
        <v>1</v>
      </c>
      <c r="O660" t="str">
        <f>TEXT(UnusedDays[[#This Row],[discharge_date]],"mmmm")</f>
        <v>January</v>
      </c>
    </row>
    <row r="661" spans="1:15" x14ac:dyDescent="0.3">
      <c r="A661" t="s">
        <v>212</v>
      </c>
      <c r="B661">
        <v>700</v>
      </c>
      <c r="C661" t="s">
        <v>191</v>
      </c>
      <c r="D661">
        <v>17</v>
      </c>
      <c r="E661" s="1">
        <v>45667</v>
      </c>
      <c r="F661" t="s">
        <v>13</v>
      </c>
      <c r="G661" t="s">
        <v>152</v>
      </c>
      <c r="H661" t="s">
        <v>216</v>
      </c>
      <c r="I661">
        <v>0</v>
      </c>
      <c r="J661">
        <v>25</v>
      </c>
      <c r="K661">
        <v>0</v>
      </c>
      <c r="L661">
        <v>25</v>
      </c>
      <c r="M661">
        <f>L661-D661</f>
        <v>8</v>
      </c>
      <c r="N661" s="3">
        <f>IFERROR(D661/L661,0)</f>
        <v>0.68</v>
      </c>
      <c r="O661" t="str">
        <f>TEXT(UnusedDays[[#This Row],[discharge_date]],"mmmm")</f>
        <v>January</v>
      </c>
    </row>
    <row r="662" spans="1:15" x14ac:dyDescent="0.3">
      <c r="A662" t="s">
        <v>212</v>
      </c>
      <c r="B662">
        <v>1663</v>
      </c>
      <c r="C662" t="s">
        <v>191</v>
      </c>
      <c r="D662">
        <v>19</v>
      </c>
      <c r="E662" s="1">
        <v>45672</v>
      </c>
      <c r="F662" t="s">
        <v>11</v>
      </c>
      <c r="G662" t="s">
        <v>152</v>
      </c>
      <c r="H662" t="s">
        <v>216</v>
      </c>
      <c r="I662">
        <v>5</v>
      </c>
      <c r="J662">
        <v>17</v>
      </c>
      <c r="K662">
        <v>0</v>
      </c>
      <c r="L662">
        <v>22</v>
      </c>
      <c r="M662">
        <f>L662-D662</f>
        <v>3</v>
      </c>
      <c r="N662" s="3">
        <f>IFERROR(D662/L662,0)</f>
        <v>0.86363636363636365</v>
      </c>
      <c r="O662" t="str">
        <f>TEXT(UnusedDays[[#This Row],[discharge_date]],"mmmm")</f>
        <v>January</v>
      </c>
    </row>
    <row r="663" spans="1:15" x14ac:dyDescent="0.3">
      <c r="A663" t="s">
        <v>212</v>
      </c>
      <c r="B663">
        <v>516</v>
      </c>
      <c r="C663" t="s">
        <v>191</v>
      </c>
      <c r="D663">
        <v>7</v>
      </c>
      <c r="E663" s="1">
        <v>45667</v>
      </c>
      <c r="F663" t="s">
        <v>18</v>
      </c>
      <c r="G663" t="s">
        <v>152</v>
      </c>
      <c r="H663" t="s">
        <v>216</v>
      </c>
      <c r="I663">
        <v>0</v>
      </c>
      <c r="J663">
        <v>8</v>
      </c>
      <c r="K663">
        <v>0</v>
      </c>
      <c r="L663">
        <v>8</v>
      </c>
      <c r="M663">
        <f>L663-D663</f>
        <v>1</v>
      </c>
      <c r="N663" s="3">
        <f>IFERROR(D663/L663,0)</f>
        <v>0.875</v>
      </c>
      <c r="O663" t="str">
        <f>TEXT(UnusedDays[[#This Row],[discharge_date]],"mmmm")</f>
        <v>January</v>
      </c>
    </row>
    <row r="664" spans="1:15" x14ac:dyDescent="0.3">
      <c r="A664" t="s">
        <v>212</v>
      </c>
      <c r="B664">
        <v>1592</v>
      </c>
      <c r="C664" t="s">
        <v>191</v>
      </c>
      <c r="D664">
        <v>17</v>
      </c>
      <c r="E664" s="1">
        <v>45666</v>
      </c>
      <c r="F664" t="s">
        <v>13</v>
      </c>
      <c r="G664" t="s">
        <v>152</v>
      </c>
      <c r="H664" t="s">
        <v>216</v>
      </c>
      <c r="I664">
        <v>9</v>
      </c>
      <c r="J664">
        <v>10</v>
      </c>
      <c r="K664">
        <v>0</v>
      </c>
      <c r="L664">
        <v>19</v>
      </c>
      <c r="M664">
        <f>L664-D664</f>
        <v>2</v>
      </c>
      <c r="N664" s="3">
        <f>IFERROR(D664/L664,0)</f>
        <v>0.89473684210526316</v>
      </c>
      <c r="O664" t="str">
        <f>TEXT(UnusedDays[[#This Row],[discharge_date]],"mmmm")</f>
        <v>January</v>
      </c>
    </row>
    <row r="665" spans="1:15" x14ac:dyDescent="0.3">
      <c r="A665" t="s">
        <v>212</v>
      </c>
      <c r="B665">
        <v>1471</v>
      </c>
      <c r="C665" t="s">
        <v>191</v>
      </c>
      <c r="D665">
        <v>30</v>
      </c>
      <c r="E665" s="1">
        <v>45664</v>
      </c>
      <c r="F665" t="s">
        <v>8</v>
      </c>
      <c r="G665" t="s">
        <v>152</v>
      </c>
      <c r="H665" t="s">
        <v>216</v>
      </c>
      <c r="I665">
        <v>4</v>
      </c>
      <c r="J665">
        <v>26</v>
      </c>
      <c r="K665">
        <v>0</v>
      </c>
      <c r="L665">
        <v>30</v>
      </c>
      <c r="M665">
        <f>L665-D665</f>
        <v>0</v>
      </c>
      <c r="N665" s="3">
        <f>IFERROR(D665/L665,0)</f>
        <v>1</v>
      </c>
      <c r="O665" t="str">
        <f>TEXT(UnusedDays[[#This Row],[discharge_date]],"mmmm")</f>
        <v>January</v>
      </c>
    </row>
    <row r="666" spans="1:15" x14ac:dyDescent="0.3">
      <c r="A666" t="s">
        <v>212</v>
      </c>
      <c r="B666">
        <v>826</v>
      </c>
      <c r="C666" t="s">
        <v>191</v>
      </c>
      <c r="D666">
        <v>36</v>
      </c>
      <c r="E666" s="1">
        <v>45658</v>
      </c>
      <c r="F666" t="s">
        <v>8</v>
      </c>
      <c r="G666" t="s">
        <v>152</v>
      </c>
      <c r="H666" t="s">
        <v>216</v>
      </c>
      <c r="I666">
        <v>0</v>
      </c>
      <c r="J666">
        <v>16</v>
      </c>
      <c r="K666">
        <v>19</v>
      </c>
      <c r="L666">
        <v>35</v>
      </c>
      <c r="M666">
        <f>L666-D666</f>
        <v>-1</v>
      </c>
      <c r="N666" s="3">
        <f>IFERROR(D666/L666,0)</f>
        <v>1.0285714285714285</v>
      </c>
      <c r="O666" t="str">
        <f>TEXT(UnusedDays[[#This Row],[discharge_date]],"mmmm")</f>
        <v>January</v>
      </c>
    </row>
    <row r="667" spans="1:15" x14ac:dyDescent="0.3">
      <c r="A667" t="s">
        <v>212</v>
      </c>
      <c r="B667">
        <v>1701</v>
      </c>
      <c r="C667" t="s">
        <v>191</v>
      </c>
      <c r="D667">
        <v>31</v>
      </c>
      <c r="E667" s="1">
        <v>45658</v>
      </c>
      <c r="F667" t="s">
        <v>8</v>
      </c>
      <c r="G667" t="s">
        <v>152</v>
      </c>
      <c r="H667" t="s">
        <v>216</v>
      </c>
      <c r="I667">
        <v>5</v>
      </c>
      <c r="J667">
        <v>25</v>
      </c>
      <c r="K667">
        <v>0</v>
      </c>
      <c r="L667">
        <v>30</v>
      </c>
      <c r="M667">
        <f>L667-D667</f>
        <v>-1</v>
      </c>
      <c r="N667" s="3">
        <f>IFERROR(D667/L667,0)</f>
        <v>1.0333333333333334</v>
      </c>
      <c r="O667" t="str">
        <f>TEXT(UnusedDays[[#This Row],[discharge_date]],"mmmm")</f>
        <v>January</v>
      </c>
    </row>
    <row r="668" spans="1:15" x14ac:dyDescent="0.3">
      <c r="A668" t="s">
        <v>212</v>
      </c>
      <c r="B668">
        <v>2031</v>
      </c>
      <c r="C668" t="s">
        <v>191</v>
      </c>
      <c r="D668">
        <v>20</v>
      </c>
      <c r="E668" s="1">
        <v>45741</v>
      </c>
      <c r="F668" t="s">
        <v>13</v>
      </c>
      <c r="G668" t="s">
        <v>104</v>
      </c>
      <c r="H668" t="s">
        <v>216</v>
      </c>
      <c r="I668">
        <v>6</v>
      </c>
      <c r="J668">
        <v>22</v>
      </c>
      <c r="K668">
        <v>0</v>
      </c>
      <c r="L668">
        <v>28</v>
      </c>
      <c r="M668" s="2">
        <v>8</v>
      </c>
      <c r="N668" s="3">
        <f>IFERROR(D668/L668,0)</f>
        <v>0.7142857142857143</v>
      </c>
      <c r="O668" t="str">
        <f>TEXT(UnusedDays[[#This Row],[discharge_date]],"mmmm")</f>
        <v>March</v>
      </c>
    </row>
    <row r="669" spans="1:15" x14ac:dyDescent="0.3">
      <c r="A669" t="s">
        <v>212</v>
      </c>
      <c r="B669">
        <v>2886</v>
      </c>
      <c r="C669" t="s">
        <v>191</v>
      </c>
      <c r="D669">
        <v>11</v>
      </c>
      <c r="E669" s="1">
        <v>45732</v>
      </c>
      <c r="F669" t="s">
        <v>11</v>
      </c>
      <c r="G669" t="s">
        <v>104</v>
      </c>
      <c r="H669" t="s">
        <v>216</v>
      </c>
      <c r="I669">
        <v>0</v>
      </c>
      <c r="J669">
        <v>14</v>
      </c>
      <c r="K669">
        <v>0</v>
      </c>
      <c r="L669">
        <v>14</v>
      </c>
      <c r="M669" s="2">
        <v>3</v>
      </c>
      <c r="N669" s="3">
        <f>IFERROR(D669/L669,0)</f>
        <v>0.7857142857142857</v>
      </c>
      <c r="O669" t="str">
        <f>TEXT(UnusedDays[[#This Row],[discharge_date]],"mmmm")</f>
        <v>March</v>
      </c>
    </row>
    <row r="670" spans="1:15" x14ac:dyDescent="0.3">
      <c r="A670" t="s">
        <v>212</v>
      </c>
      <c r="B670">
        <v>2597</v>
      </c>
      <c r="C670" t="s">
        <v>191</v>
      </c>
      <c r="D670">
        <v>10</v>
      </c>
      <c r="E670" s="1">
        <v>45722</v>
      </c>
      <c r="F670" t="s">
        <v>11</v>
      </c>
      <c r="G670" t="s">
        <v>104</v>
      </c>
      <c r="H670" t="s">
        <v>216</v>
      </c>
      <c r="I670">
        <v>0</v>
      </c>
      <c r="J670">
        <v>17</v>
      </c>
      <c r="K670">
        <v>0</v>
      </c>
      <c r="L670">
        <v>17</v>
      </c>
      <c r="M670" s="2">
        <v>7</v>
      </c>
      <c r="N670" s="3">
        <f>IFERROR(D670/L670,0)</f>
        <v>0.58823529411764708</v>
      </c>
      <c r="O670" t="str">
        <f>TEXT(UnusedDays[[#This Row],[discharge_date]],"mmmm")</f>
        <v>March</v>
      </c>
    </row>
    <row r="671" spans="1:15" x14ac:dyDescent="0.3">
      <c r="A671" t="s">
        <v>212</v>
      </c>
      <c r="B671">
        <v>612</v>
      </c>
      <c r="C671" t="s">
        <v>191</v>
      </c>
      <c r="D671">
        <v>2</v>
      </c>
      <c r="E671" s="1">
        <v>45733</v>
      </c>
      <c r="F671" t="s">
        <v>11</v>
      </c>
      <c r="G671" t="s">
        <v>104</v>
      </c>
      <c r="H671" t="s">
        <v>216</v>
      </c>
      <c r="I671">
        <v>5</v>
      </c>
      <c r="J671">
        <v>0</v>
      </c>
      <c r="K671">
        <v>0</v>
      </c>
      <c r="L671">
        <v>5</v>
      </c>
      <c r="M671" s="2">
        <v>3</v>
      </c>
      <c r="N671" s="3">
        <f>IFERROR(D671/L671,0)</f>
        <v>0.4</v>
      </c>
      <c r="O671" t="str">
        <f>TEXT(UnusedDays[[#This Row],[discharge_date]],"mmmm")</f>
        <v>March</v>
      </c>
    </row>
    <row r="672" spans="1:15" x14ac:dyDescent="0.3">
      <c r="A672" t="s">
        <v>212</v>
      </c>
      <c r="B672">
        <v>2466</v>
      </c>
      <c r="C672" t="s">
        <v>191</v>
      </c>
      <c r="D672">
        <v>2</v>
      </c>
      <c r="E672" s="1">
        <v>45724</v>
      </c>
      <c r="F672" t="s">
        <v>11</v>
      </c>
      <c r="G672" t="s">
        <v>104</v>
      </c>
      <c r="H672" t="s">
        <v>216</v>
      </c>
      <c r="I672">
        <v>6</v>
      </c>
      <c r="J672">
        <v>0</v>
      </c>
      <c r="K672">
        <v>0</v>
      </c>
      <c r="L672">
        <v>6</v>
      </c>
      <c r="M672" s="2">
        <v>4</v>
      </c>
      <c r="N672" s="3">
        <f>IFERROR(D672/L672,0)</f>
        <v>0.33333333333333331</v>
      </c>
      <c r="O672" t="str">
        <f>TEXT(UnusedDays[[#This Row],[discharge_date]],"mmmm")</f>
        <v>March</v>
      </c>
    </row>
    <row r="673" spans="1:15" x14ac:dyDescent="0.3">
      <c r="A673" t="s">
        <v>212</v>
      </c>
      <c r="B673">
        <v>2810</v>
      </c>
      <c r="C673" t="s">
        <v>191</v>
      </c>
      <c r="D673">
        <v>4</v>
      </c>
      <c r="E673" s="1">
        <v>45734</v>
      </c>
      <c r="F673" t="s">
        <v>11</v>
      </c>
      <c r="G673" t="s">
        <v>104</v>
      </c>
      <c r="H673" t="s">
        <v>216</v>
      </c>
      <c r="I673">
        <v>4</v>
      </c>
      <c r="J673">
        <v>10</v>
      </c>
      <c r="K673">
        <v>0</v>
      </c>
      <c r="L673">
        <v>14</v>
      </c>
      <c r="M673" s="2">
        <v>10</v>
      </c>
      <c r="N673" s="3">
        <f>IFERROR(D673/L673,0)</f>
        <v>0.2857142857142857</v>
      </c>
      <c r="O673" t="str">
        <f>TEXT(UnusedDays[[#This Row],[discharge_date]],"mmmm")</f>
        <v>March</v>
      </c>
    </row>
    <row r="674" spans="1:15" x14ac:dyDescent="0.3">
      <c r="A674" t="s">
        <v>212</v>
      </c>
      <c r="B674">
        <v>2422</v>
      </c>
      <c r="C674" t="s">
        <v>191</v>
      </c>
      <c r="D674">
        <v>0</v>
      </c>
      <c r="E674" s="1">
        <v>45720</v>
      </c>
      <c r="F674" t="s">
        <v>11</v>
      </c>
      <c r="G674" t="s">
        <v>104</v>
      </c>
      <c r="H674" t="s">
        <v>216</v>
      </c>
      <c r="I674">
        <v>7</v>
      </c>
      <c r="J674">
        <v>0</v>
      </c>
      <c r="K674">
        <v>0</v>
      </c>
      <c r="L674">
        <v>7</v>
      </c>
      <c r="M674" s="2">
        <v>7</v>
      </c>
      <c r="N674" s="3">
        <f>IFERROR(D674/L674,0)</f>
        <v>0</v>
      </c>
      <c r="O674" t="str">
        <f>TEXT(UnusedDays[[#This Row],[discharge_date]],"mmmm")</f>
        <v>March</v>
      </c>
    </row>
    <row r="675" spans="1:15" x14ac:dyDescent="0.3">
      <c r="A675" t="s">
        <v>212</v>
      </c>
      <c r="B675">
        <v>2504</v>
      </c>
      <c r="C675" t="s">
        <v>191</v>
      </c>
      <c r="D675">
        <v>8</v>
      </c>
      <c r="E675" s="1">
        <v>45744</v>
      </c>
      <c r="F675" t="s">
        <v>8</v>
      </c>
      <c r="G675" t="s">
        <v>104</v>
      </c>
      <c r="H675" t="s">
        <v>216</v>
      </c>
      <c r="I675">
        <v>5</v>
      </c>
      <c r="J675">
        <v>2</v>
      </c>
      <c r="K675">
        <v>0</v>
      </c>
      <c r="L675">
        <v>7</v>
      </c>
      <c r="M675">
        <v>-1</v>
      </c>
      <c r="N675" s="3">
        <f>IFERROR(D675/L675,0)</f>
        <v>1.1428571428571428</v>
      </c>
      <c r="O675" t="str">
        <f>TEXT(UnusedDays[[#This Row],[discharge_date]],"mmmm")</f>
        <v>March</v>
      </c>
    </row>
    <row r="676" spans="1:15" x14ac:dyDescent="0.3">
      <c r="A676" t="s">
        <v>212</v>
      </c>
      <c r="B676">
        <v>325</v>
      </c>
      <c r="C676" t="s">
        <v>191</v>
      </c>
      <c r="D676">
        <v>31</v>
      </c>
      <c r="E676" s="1">
        <v>45722</v>
      </c>
      <c r="F676" t="s">
        <v>8</v>
      </c>
      <c r="G676" t="s">
        <v>104</v>
      </c>
      <c r="H676" t="s">
        <v>216</v>
      </c>
      <c r="I676">
        <v>7</v>
      </c>
      <c r="J676">
        <v>24</v>
      </c>
      <c r="K676">
        <v>0</v>
      </c>
      <c r="L676">
        <v>31</v>
      </c>
      <c r="M676">
        <v>0</v>
      </c>
      <c r="N676" s="3">
        <f>IFERROR(D676/L676,0)</f>
        <v>1</v>
      </c>
      <c r="O676" t="str">
        <f>TEXT(UnusedDays[[#This Row],[discharge_date]],"mmmm")</f>
        <v>March</v>
      </c>
    </row>
    <row r="677" spans="1:15" x14ac:dyDescent="0.3">
      <c r="A677" t="s">
        <v>212</v>
      </c>
      <c r="B677">
        <v>573</v>
      </c>
      <c r="C677" t="s">
        <v>191</v>
      </c>
      <c r="D677">
        <v>28</v>
      </c>
      <c r="E677" s="1">
        <v>45741</v>
      </c>
      <c r="F677" t="s">
        <v>8</v>
      </c>
      <c r="G677" t="s">
        <v>104</v>
      </c>
      <c r="H677" t="s">
        <v>216</v>
      </c>
      <c r="I677">
        <v>9</v>
      </c>
      <c r="J677">
        <v>19</v>
      </c>
      <c r="K677">
        <v>0</v>
      </c>
      <c r="L677">
        <v>28</v>
      </c>
      <c r="M677">
        <v>0</v>
      </c>
      <c r="N677" s="3">
        <f>IFERROR(D677/L677,0)</f>
        <v>1</v>
      </c>
      <c r="O677" t="str">
        <f>TEXT(UnusedDays[[#This Row],[discharge_date]],"mmmm")</f>
        <v>March</v>
      </c>
    </row>
    <row r="678" spans="1:15" x14ac:dyDescent="0.3">
      <c r="A678" t="s">
        <v>212</v>
      </c>
      <c r="B678">
        <v>2415</v>
      </c>
      <c r="C678" t="s">
        <v>191</v>
      </c>
      <c r="D678">
        <v>11</v>
      </c>
      <c r="E678" s="1">
        <v>45747</v>
      </c>
      <c r="F678" t="s">
        <v>11</v>
      </c>
      <c r="G678" t="s">
        <v>112</v>
      </c>
      <c r="H678" t="s">
        <v>216</v>
      </c>
      <c r="I678">
        <v>6</v>
      </c>
      <c r="J678">
        <v>7</v>
      </c>
      <c r="K678">
        <v>0</v>
      </c>
      <c r="L678">
        <v>13</v>
      </c>
      <c r="M678" s="2">
        <v>2</v>
      </c>
      <c r="N678" s="3">
        <f>IFERROR(D678/L678,0)</f>
        <v>0.84615384615384615</v>
      </c>
      <c r="O678" t="str">
        <f>TEXT(UnusedDays[[#This Row],[discharge_date]],"mmmm")</f>
        <v>March</v>
      </c>
    </row>
    <row r="679" spans="1:15" x14ac:dyDescent="0.3">
      <c r="A679" t="s">
        <v>212</v>
      </c>
      <c r="B679">
        <v>2425</v>
      </c>
      <c r="C679" t="s">
        <v>191</v>
      </c>
      <c r="D679">
        <v>26</v>
      </c>
      <c r="E679" s="1">
        <v>45720</v>
      </c>
      <c r="F679" t="s">
        <v>18</v>
      </c>
      <c r="G679" t="s">
        <v>112</v>
      </c>
      <c r="H679" t="s">
        <v>216</v>
      </c>
      <c r="I679">
        <v>5</v>
      </c>
      <c r="J679">
        <v>21</v>
      </c>
      <c r="K679">
        <v>0</v>
      </c>
      <c r="L679">
        <v>26</v>
      </c>
      <c r="M679">
        <v>0</v>
      </c>
      <c r="N679" s="3">
        <f>IFERROR(D679/L679,0)</f>
        <v>1</v>
      </c>
      <c r="O679" t="str">
        <f>TEXT(UnusedDays[[#This Row],[discharge_date]],"mmmm")</f>
        <v>March</v>
      </c>
    </row>
    <row r="680" spans="1:15" x14ac:dyDescent="0.3">
      <c r="A680" t="s">
        <v>212</v>
      </c>
      <c r="B680">
        <v>2161</v>
      </c>
      <c r="C680" t="s">
        <v>191</v>
      </c>
      <c r="D680">
        <v>8</v>
      </c>
      <c r="E680" s="1">
        <v>45726</v>
      </c>
      <c r="F680" t="s">
        <v>18</v>
      </c>
      <c r="G680" t="s">
        <v>112</v>
      </c>
      <c r="H680" t="s">
        <v>216</v>
      </c>
      <c r="I680">
        <v>5</v>
      </c>
      <c r="J680">
        <v>7</v>
      </c>
      <c r="K680">
        <v>0</v>
      </c>
      <c r="L680">
        <v>12</v>
      </c>
      <c r="M680" s="2">
        <v>4</v>
      </c>
      <c r="N680" s="3">
        <f>IFERROR(D680/L680,0)</f>
        <v>0.66666666666666663</v>
      </c>
      <c r="O680" t="str">
        <f>TEXT(UnusedDays[[#This Row],[discharge_date]],"mmmm")</f>
        <v>March</v>
      </c>
    </row>
    <row r="681" spans="1:15" x14ac:dyDescent="0.3">
      <c r="A681" t="s">
        <v>212</v>
      </c>
      <c r="B681">
        <v>2111</v>
      </c>
      <c r="C681" t="s">
        <v>191</v>
      </c>
      <c r="D681">
        <v>26</v>
      </c>
      <c r="E681" s="1">
        <v>45734</v>
      </c>
      <c r="F681" t="s">
        <v>8</v>
      </c>
      <c r="G681" t="s">
        <v>112</v>
      </c>
      <c r="H681" t="s">
        <v>216</v>
      </c>
      <c r="I681">
        <v>0</v>
      </c>
      <c r="J681">
        <v>26</v>
      </c>
      <c r="K681">
        <v>0</v>
      </c>
      <c r="L681">
        <v>26</v>
      </c>
      <c r="M681">
        <v>0</v>
      </c>
      <c r="N681" s="3">
        <f>IFERROR(D681/L681,0)</f>
        <v>1</v>
      </c>
      <c r="O681" t="str">
        <f>TEXT(UnusedDays[[#This Row],[discharge_date]],"mmmm")</f>
        <v>March</v>
      </c>
    </row>
    <row r="682" spans="1:15" x14ac:dyDescent="0.3">
      <c r="A682" t="s">
        <v>212</v>
      </c>
      <c r="B682">
        <v>1113</v>
      </c>
      <c r="C682" t="s">
        <v>191</v>
      </c>
      <c r="D682">
        <v>25</v>
      </c>
      <c r="E682" s="1">
        <v>45717</v>
      </c>
      <c r="F682" t="s">
        <v>8</v>
      </c>
      <c r="G682" t="s">
        <v>112</v>
      </c>
      <c r="H682" t="s">
        <v>216</v>
      </c>
      <c r="I682">
        <v>0</v>
      </c>
      <c r="J682">
        <v>25</v>
      </c>
      <c r="K682">
        <v>0</v>
      </c>
      <c r="L682">
        <v>25</v>
      </c>
      <c r="M682">
        <v>0</v>
      </c>
      <c r="N682" s="3">
        <f>IFERROR(D682/L682,0)</f>
        <v>1</v>
      </c>
      <c r="O682" t="str">
        <f>TEXT(UnusedDays[[#This Row],[discharge_date]],"mmmm")</f>
        <v>March</v>
      </c>
    </row>
    <row r="683" spans="1:15" x14ac:dyDescent="0.3">
      <c r="A683" t="s">
        <v>212</v>
      </c>
      <c r="B683">
        <v>1987</v>
      </c>
      <c r="C683" t="s">
        <v>191</v>
      </c>
      <c r="D683">
        <v>25</v>
      </c>
      <c r="E683" s="1">
        <v>45734</v>
      </c>
      <c r="F683" t="s">
        <v>8</v>
      </c>
      <c r="G683" t="s">
        <v>112</v>
      </c>
      <c r="H683" t="s">
        <v>216</v>
      </c>
      <c r="I683">
        <v>0</v>
      </c>
      <c r="J683">
        <v>25</v>
      </c>
      <c r="K683">
        <v>0</v>
      </c>
      <c r="L683">
        <v>25</v>
      </c>
      <c r="M683">
        <v>0</v>
      </c>
      <c r="N683" s="3">
        <f>IFERROR(D683/L683,0)</f>
        <v>1</v>
      </c>
      <c r="O683" t="str">
        <f>TEXT(UnusedDays[[#This Row],[discharge_date]],"mmmm")</f>
        <v>March</v>
      </c>
    </row>
    <row r="684" spans="1:15" x14ac:dyDescent="0.3">
      <c r="A684" t="s">
        <v>212</v>
      </c>
      <c r="B684">
        <v>814</v>
      </c>
      <c r="C684" t="s">
        <v>191</v>
      </c>
      <c r="D684">
        <v>24</v>
      </c>
      <c r="E684" s="1">
        <v>45743</v>
      </c>
      <c r="F684" t="s">
        <v>8</v>
      </c>
      <c r="G684" t="s">
        <v>112</v>
      </c>
      <c r="H684" t="s">
        <v>216</v>
      </c>
      <c r="I684">
        <v>0</v>
      </c>
      <c r="J684">
        <v>24</v>
      </c>
      <c r="K684">
        <v>0</v>
      </c>
      <c r="L684">
        <v>24</v>
      </c>
      <c r="M684">
        <v>0</v>
      </c>
      <c r="N684" s="3">
        <f>IFERROR(D684/L684,0)</f>
        <v>1</v>
      </c>
      <c r="O684" t="str">
        <f>TEXT(UnusedDays[[#This Row],[discharge_date]],"mmmm")</f>
        <v>March</v>
      </c>
    </row>
    <row r="685" spans="1:15" x14ac:dyDescent="0.3">
      <c r="A685" t="s">
        <v>212</v>
      </c>
      <c r="B685">
        <v>1034</v>
      </c>
      <c r="C685" t="s">
        <v>194</v>
      </c>
      <c r="D685">
        <v>8</v>
      </c>
      <c r="E685" s="1">
        <v>45665</v>
      </c>
      <c r="F685" t="s">
        <v>14</v>
      </c>
      <c r="G685" t="s">
        <v>166</v>
      </c>
      <c r="H685" t="s">
        <v>216</v>
      </c>
      <c r="I685">
        <v>4</v>
      </c>
      <c r="J685">
        <v>0</v>
      </c>
      <c r="K685">
        <v>0</v>
      </c>
      <c r="L685">
        <v>8</v>
      </c>
      <c r="M685">
        <f>L685-D685</f>
        <v>0</v>
      </c>
      <c r="N685" s="3">
        <f>IFERROR(D685/L685,0)</f>
        <v>1</v>
      </c>
      <c r="O685" t="str">
        <f>TEXT(UnusedDays[[#This Row],[discharge_date]],"mmmm")</f>
        <v>January</v>
      </c>
    </row>
    <row r="686" spans="1:15" x14ac:dyDescent="0.3">
      <c r="A686" t="s">
        <v>212</v>
      </c>
      <c r="B686">
        <v>2414</v>
      </c>
      <c r="C686" t="s">
        <v>194</v>
      </c>
      <c r="D686">
        <v>31</v>
      </c>
      <c r="E686" s="1">
        <v>45716</v>
      </c>
      <c r="F686" t="s">
        <v>8</v>
      </c>
      <c r="G686" t="s">
        <v>115</v>
      </c>
      <c r="H686" t="s">
        <v>216</v>
      </c>
      <c r="I686">
        <v>5</v>
      </c>
      <c r="J686">
        <v>10</v>
      </c>
      <c r="K686">
        <v>16</v>
      </c>
      <c r="L686">
        <v>31</v>
      </c>
      <c r="M686">
        <f>L686-D686</f>
        <v>0</v>
      </c>
      <c r="N686" s="3">
        <f>IFERROR(D686/L686,0)</f>
        <v>1</v>
      </c>
      <c r="O686" t="str">
        <f>TEXT(UnusedDays[[#This Row],[discharge_date]],"mmmm")</f>
        <v>February</v>
      </c>
    </row>
    <row r="687" spans="1:15" x14ac:dyDescent="0.3">
      <c r="A687" t="s">
        <v>212</v>
      </c>
      <c r="B687">
        <v>594</v>
      </c>
      <c r="C687" t="s">
        <v>194</v>
      </c>
      <c r="D687">
        <v>32</v>
      </c>
      <c r="E687" s="1">
        <v>45729</v>
      </c>
      <c r="F687" t="s">
        <v>8</v>
      </c>
      <c r="G687" t="s">
        <v>117</v>
      </c>
      <c r="H687" t="s">
        <v>216</v>
      </c>
      <c r="I687">
        <v>4</v>
      </c>
      <c r="J687">
        <v>14</v>
      </c>
      <c r="K687">
        <v>14</v>
      </c>
      <c r="L687">
        <v>32</v>
      </c>
      <c r="M687">
        <f>L687-D687</f>
        <v>0</v>
      </c>
      <c r="N687" s="3">
        <f>IFERROR(D687/L687,0)</f>
        <v>1</v>
      </c>
      <c r="O687" t="str">
        <f>TEXT(UnusedDays[[#This Row],[discharge_date]],"mmmm")</f>
        <v>March</v>
      </c>
    </row>
    <row r="688" spans="1:15" x14ac:dyDescent="0.3">
      <c r="A688" t="s">
        <v>212</v>
      </c>
      <c r="B688">
        <v>2615</v>
      </c>
      <c r="C688" t="s">
        <v>209</v>
      </c>
      <c r="D688">
        <v>36</v>
      </c>
      <c r="E688" s="1">
        <v>45727</v>
      </c>
      <c r="F688" t="s">
        <v>18</v>
      </c>
      <c r="G688" t="s">
        <v>137</v>
      </c>
      <c r="H688" t="s">
        <v>216</v>
      </c>
      <c r="I688">
        <v>0</v>
      </c>
      <c r="J688">
        <v>42</v>
      </c>
      <c r="K688">
        <v>0</v>
      </c>
      <c r="L688">
        <v>42</v>
      </c>
      <c r="M688" s="2">
        <f>L688-D688</f>
        <v>6</v>
      </c>
      <c r="N688" s="3">
        <f>IFERROR(D688/L688,0)</f>
        <v>0.8571428571428571</v>
      </c>
      <c r="O688" t="str">
        <f>TEXT(UnusedDays[[#This Row],[discharge_date]],"mmmm")</f>
        <v>March</v>
      </c>
    </row>
    <row r="689" spans="1:15" x14ac:dyDescent="0.3">
      <c r="A689" t="s">
        <v>212</v>
      </c>
      <c r="B689">
        <v>1269</v>
      </c>
      <c r="C689" t="s">
        <v>188</v>
      </c>
      <c r="D689">
        <v>14</v>
      </c>
      <c r="E689" s="1">
        <v>45731</v>
      </c>
      <c r="F689" t="s">
        <v>8</v>
      </c>
      <c r="G689" t="s">
        <v>101</v>
      </c>
      <c r="H689" t="s">
        <v>216</v>
      </c>
      <c r="I689">
        <v>4</v>
      </c>
      <c r="J689">
        <v>10</v>
      </c>
      <c r="K689">
        <v>0</v>
      </c>
      <c r="L689">
        <v>14</v>
      </c>
      <c r="M689">
        <f>L689-D689</f>
        <v>0</v>
      </c>
      <c r="N689" s="3">
        <f>IFERROR(D689/L689,0)</f>
        <v>1</v>
      </c>
      <c r="O689" t="str">
        <f>TEXT(UnusedDays[[#This Row],[discharge_date]],"mmmm")</f>
        <v>March</v>
      </c>
    </row>
    <row r="690" spans="1:15" x14ac:dyDescent="0.3">
      <c r="A690" t="s">
        <v>212</v>
      </c>
      <c r="B690">
        <v>2091</v>
      </c>
      <c r="C690" t="s">
        <v>188</v>
      </c>
      <c r="D690">
        <v>36</v>
      </c>
      <c r="E690" s="1">
        <v>45720</v>
      </c>
      <c r="F690" t="s">
        <v>8</v>
      </c>
      <c r="G690" t="s">
        <v>97</v>
      </c>
      <c r="H690" t="s">
        <v>216</v>
      </c>
      <c r="I690">
        <v>0</v>
      </c>
      <c r="J690">
        <v>9</v>
      </c>
      <c r="K690">
        <v>28</v>
      </c>
      <c r="L690">
        <v>37</v>
      </c>
      <c r="M690">
        <f>L690-D690</f>
        <v>1</v>
      </c>
      <c r="N690" s="3">
        <f>IFERROR(D690/L690,0)</f>
        <v>0.97297297297297303</v>
      </c>
      <c r="O690" t="str">
        <f>TEXT(UnusedDays[[#This Row],[discharge_date]],"mmmm")</f>
        <v>March</v>
      </c>
    </row>
    <row r="691" spans="1:15" x14ac:dyDescent="0.3">
      <c r="A691" t="s">
        <v>212</v>
      </c>
      <c r="B691">
        <v>1340</v>
      </c>
      <c r="C691" t="s">
        <v>188</v>
      </c>
      <c r="D691">
        <v>32</v>
      </c>
      <c r="E691" s="1">
        <v>45684</v>
      </c>
      <c r="F691" t="s">
        <v>8</v>
      </c>
      <c r="G691" t="s">
        <v>147</v>
      </c>
      <c r="H691" t="s">
        <v>216</v>
      </c>
      <c r="I691">
        <v>0</v>
      </c>
      <c r="J691">
        <v>7</v>
      </c>
      <c r="K691">
        <v>25</v>
      </c>
      <c r="L691">
        <v>32</v>
      </c>
      <c r="M691">
        <f>L691-D691</f>
        <v>0</v>
      </c>
      <c r="N691" s="3">
        <f>IFERROR(D691/L691,0)</f>
        <v>1</v>
      </c>
      <c r="O691" t="str">
        <f>TEXT(UnusedDays[[#This Row],[discharge_date]],"mmmm")</f>
        <v>January</v>
      </c>
    </row>
    <row r="692" spans="1:15" x14ac:dyDescent="0.3">
      <c r="A692" t="s">
        <v>212</v>
      </c>
      <c r="B692">
        <v>1490</v>
      </c>
      <c r="C692" t="s">
        <v>188</v>
      </c>
      <c r="D692">
        <v>31</v>
      </c>
      <c r="E692" s="1">
        <v>45699</v>
      </c>
      <c r="F692" t="s">
        <v>8</v>
      </c>
      <c r="G692" t="s">
        <v>148</v>
      </c>
      <c r="H692" t="s">
        <v>216</v>
      </c>
      <c r="I692">
        <v>0</v>
      </c>
      <c r="J692">
        <v>32</v>
      </c>
      <c r="K692">
        <v>0</v>
      </c>
      <c r="L692">
        <v>32</v>
      </c>
      <c r="M692">
        <f>L692-D692</f>
        <v>1</v>
      </c>
      <c r="N692" s="3">
        <f>IFERROR(D692/L692,0)</f>
        <v>0.96875</v>
      </c>
      <c r="O692" t="str">
        <f>TEXT(UnusedDays[[#This Row],[discharge_date]],"mmmm")</f>
        <v>February</v>
      </c>
    </row>
    <row r="693" spans="1:15" x14ac:dyDescent="0.3">
      <c r="A693" t="s">
        <v>212</v>
      </c>
      <c r="B693">
        <v>2574</v>
      </c>
      <c r="C693" t="s">
        <v>191</v>
      </c>
      <c r="D693">
        <v>14</v>
      </c>
      <c r="E693" s="1">
        <v>45702</v>
      </c>
      <c r="F693" t="s">
        <v>8</v>
      </c>
      <c r="G693" t="s">
        <v>153</v>
      </c>
      <c r="H693" t="s">
        <v>216</v>
      </c>
      <c r="I693">
        <v>0</v>
      </c>
      <c r="J693">
        <v>0</v>
      </c>
      <c r="K693">
        <v>13</v>
      </c>
      <c r="L693">
        <v>14</v>
      </c>
      <c r="M693">
        <f>L693-D693</f>
        <v>0</v>
      </c>
      <c r="N693" s="3">
        <f>IFERROR(D693/L693,0)</f>
        <v>1</v>
      </c>
      <c r="O693" t="str">
        <f>TEXT(UnusedDays[[#This Row],[discharge_date]],"mmmm")</f>
        <v>February</v>
      </c>
    </row>
    <row r="694" spans="1:15" x14ac:dyDescent="0.3">
      <c r="A694" t="s">
        <v>212</v>
      </c>
      <c r="B694">
        <v>1799</v>
      </c>
      <c r="C694" t="s">
        <v>191</v>
      </c>
      <c r="D694">
        <v>14</v>
      </c>
      <c r="E694" s="1">
        <v>45702</v>
      </c>
      <c r="F694" t="s">
        <v>8</v>
      </c>
      <c r="G694" t="s">
        <v>153</v>
      </c>
      <c r="H694" t="s">
        <v>216</v>
      </c>
      <c r="I694">
        <v>0</v>
      </c>
      <c r="J694">
        <v>0</v>
      </c>
      <c r="K694">
        <v>13</v>
      </c>
      <c r="L694">
        <v>14</v>
      </c>
      <c r="M694">
        <f>L694-D694</f>
        <v>0</v>
      </c>
      <c r="N694" s="3">
        <f>IFERROR(D694/L694,0)</f>
        <v>1</v>
      </c>
      <c r="O694" t="str">
        <f>TEXT(UnusedDays[[#This Row],[discharge_date]],"mmmm")</f>
        <v>February</v>
      </c>
    </row>
    <row r="695" spans="1:15" x14ac:dyDescent="0.3">
      <c r="A695" t="s">
        <v>212</v>
      </c>
      <c r="B695">
        <v>1607</v>
      </c>
      <c r="C695" t="s">
        <v>191</v>
      </c>
      <c r="D695">
        <v>24</v>
      </c>
      <c r="E695" s="1">
        <v>45699</v>
      </c>
      <c r="F695" t="s">
        <v>8</v>
      </c>
      <c r="G695" t="s">
        <v>153</v>
      </c>
      <c r="H695" t="s">
        <v>216</v>
      </c>
      <c r="I695">
        <v>0</v>
      </c>
      <c r="J695">
        <v>0</v>
      </c>
      <c r="K695">
        <v>24</v>
      </c>
      <c r="L695">
        <v>24</v>
      </c>
      <c r="M695">
        <f>L695-D695</f>
        <v>0</v>
      </c>
      <c r="N695" s="3">
        <f>IFERROR(D695/L695,0)</f>
        <v>1</v>
      </c>
      <c r="O695" t="str">
        <f>TEXT(UnusedDays[[#This Row],[discharge_date]],"mmmm")</f>
        <v>February</v>
      </c>
    </row>
    <row r="696" spans="1:15" x14ac:dyDescent="0.3">
      <c r="A696" t="s">
        <v>212</v>
      </c>
      <c r="B696">
        <v>2855</v>
      </c>
      <c r="C696" t="s">
        <v>191</v>
      </c>
      <c r="D696">
        <v>9</v>
      </c>
      <c r="E696" s="1">
        <v>45694</v>
      </c>
      <c r="F696" t="s">
        <v>18</v>
      </c>
      <c r="G696" t="s">
        <v>153</v>
      </c>
      <c r="H696" t="s">
        <v>216</v>
      </c>
      <c r="I696">
        <v>0</v>
      </c>
      <c r="J696">
        <v>0</v>
      </c>
      <c r="K696">
        <v>13</v>
      </c>
      <c r="L696">
        <v>14</v>
      </c>
      <c r="M696">
        <f>L696-D696</f>
        <v>5</v>
      </c>
      <c r="N696" s="3">
        <f>IFERROR(D696/L696,0)</f>
        <v>0.6428571428571429</v>
      </c>
      <c r="O696" t="str">
        <f>TEXT(UnusedDays[[#This Row],[discharge_date]],"mmmm")</f>
        <v>February</v>
      </c>
    </row>
    <row r="697" spans="1:15" x14ac:dyDescent="0.3">
      <c r="A697" t="s">
        <v>212</v>
      </c>
      <c r="B697">
        <v>2983</v>
      </c>
      <c r="C697" t="s">
        <v>191</v>
      </c>
      <c r="D697">
        <v>18</v>
      </c>
      <c r="E697" s="1">
        <v>45693</v>
      </c>
      <c r="F697" t="s">
        <v>19</v>
      </c>
      <c r="G697" t="s">
        <v>153</v>
      </c>
      <c r="H697" t="s">
        <v>216</v>
      </c>
      <c r="I697">
        <v>0</v>
      </c>
      <c r="J697">
        <v>0</v>
      </c>
      <c r="K697">
        <v>18</v>
      </c>
      <c r="L697">
        <v>18</v>
      </c>
      <c r="M697">
        <f>L697-D697</f>
        <v>0</v>
      </c>
      <c r="N697" s="3">
        <f>IFERROR(D697/L697,0)</f>
        <v>1</v>
      </c>
      <c r="O697" t="str">
        <f>TEXT(UnusedDays[[#This Row],[discharge_date]],"mmmm")</f>
        <v>February</v>
      </c>
    </row>
    <row r="698" spans="1:15" x14ac:dyDescent="0.3">
      <c r="A698" t="s">
        <v>212</v>
      </c>
      <c r="B698">
        <v>643</v>
      </c>
      <c r="C698" t="s">
        <v>191</v>
      </c>
      <c r="D698">
        <v>21</v>
      </c>
      <c r="E698" s="1">
        <v>45684</v>
      </c>
      <c r="F698" t="s">
        <v>8</v>
      </c>
      <c r="G698" t="s">
        <v>153</v>
      </c>
      <c r="H698" t="s">
        <v>216</v>
      </c>
      <c r="I698">
        <v>0</v>
      </c>
      <c r="J698">
        <v>0</v>
      </c>
      <c r="K698">
        <v>20</v>
      </c>
      <c r="L698">
        <v>21</v>
      </c>
      <c r="M698">
        <f>L698-D698</f>
        <v>0</v>
      </c>
      <c r="N698" s="3">
        <f>IFERROR(D698/L698,0)</f>
        <v>1</v>
      </c>
      <c r="O698" t="str">
        <f>TEXT(UnusedDays[[#This Row],[discharge_date]],"mmmm")</f>
        <v>January</v>
      </c>
    </row>
    <row r="699" spans="1:15" x14ac:dyDescent="0.3">
      <c r="A699" t="s">
        <v>212</v>
      </c>
      <c r="B699">
        <v>12</v>
      </c>
      <c r="C699" t="s">
        <v>191</v>
      </c>
      <c r="D699">
        <v>21</v>
      </c>
      <c r="E699" s="1">
        <v>45687</v>
      </c>
      <c r="F699" t="s">
        <v>8</v>
      </c>
      <c r="G699" t="s">
        <v>153</v>
      </c>
      <c r="H699" t="s">
        <v>216</v>
      </c>
      <c r="I699">
        <v>0</v>
      </c>
      <c r="J699">
        <v>0</v>
      </c>
      <c r="K699">
        <v>20</v>
      </c>
      <c r="L699">
        <v>21</v>
      </c>
      <c r="M699">
        <f>L699-D699</f>
        <v>0</v>
      </c>
      <c r="N699" s="3">
        <f>IFERROR(D699/L699,0)</f>
        <v>1</v>
      </c>
      <c r="O699" t="str">
        <f>TEXT(UnusedDays[[#This Row],[discharge_date]],"mmmm")</f>
        <v>January</v>
      </c>
    </row>
    <row r="700" spans="1:15" x14ac:dyDescent="0.3">
      <c r="A700" t="s">
        <v>212</v>
      </c>
      <c r="B700">
        <v>1880</v>
      </c>
      <c r="C700" t="s">
        <v>191</v>
      </c>
      <c r="D700">
        <v>21</v>
      </c>
      <c r="E700" s="1">
        <v>45687</v>
      </c>
      <c r="F700" t="s">
        <v>8</v>
      </c>
      <c r="G700" t="s">
        <v>153</v>
      </c>
      <c r="H700" t="s">
        <v>216</v>
      </c>
      <c r="I700">
        <v>0</v>
      </c>
      <c r="J700">
        <v>0</v>
      </c>
      <c r="K700">
        <v>20</v>
      </c>
      <c r="L700">
        <v>21</v>
      </c>
      <c r="M700">
        <f>L700-D700</f>
        <v>0</v>
      </c>
      <c r="N700" s="3">
        <f>IFERROR(D700/L700,0)</f>
        <v>1</v>
      </c>
      <c r="O700" t="str">
        <f>TEXT(UnusedDays[[#This Row],[discharge_date]],"mmmm")</f>
        <v>January</v>
      </c>
    </row>
    <row r="701" spans="1:15" x14ac:dyDescent="0.3">
      <c r="A701" t="s">
        <v>212</v>
      </c>
      <c r="B701">
        <v>711</v>
      </c>
      <c r="C701" t="s">
        <v>191</v>
      </c>
      <c r="D701">
        <v>24</v>
      </c>
      <c r="E701" s="1">
        <v>45671</v>
      </c>
      <c r="F701" t="s">
        <v>8</v>
      </c>
      <c r="G701" t="s">
        <v>153</v>
      </c>
      <c r="H701" t="s">
        <v>216</v>
      </c>
      <c r="I701">
        <v>0</v>
      </c>
      <c r="J701">
        <v>0</v>
      </c>
      <c r="K701">
        <v>25</v>
      </c>
      <c r="L701">
        <v>25</v>
      </c>
      <c r="M701">
        <f>L701-D701</f>
        <v>1</v>
      </c>
      <c r="N701" s="3">
        <f>IFERROR(D701/L701,0)</f>
        <v>0.96</v>
      </c>
      <c r="O701" t="str">
        <f>TEXT(UnusedDays[[#This Row],[discharge_date]],"mmmm")</f>
        <v>January</v>
      </c>
    </row>
    <row r="702" spans="1:15" x14ac:dyDescent="0.3">
      <c r="A702" t="s">
        <v>212</v>
      </c>
      <c r="B702">
        <v>2414</v>
      </c>
      <c r="C702" t="s">
        <v>191</v>
      </c>
      <c r="D702">
        <v>27</v>
      </c>
      <c r="E702" s="1">
        <v>45672</v>
      </c>
      <c r="F702" t="s">
        <v>8</v>
      </c>
      <c r="G702" t="s">
        <v>153</v>
      </c>
      <c r="H702" t="s">
        <v>216</v>
      </c>
      <c r="I702">
        <v>0</v>
      </c>
      <c r="J702">
        <v>0</v>
      </c>
      <c r="K702">
        <v>27</v>
      </c>
      <c r="L702">
        <v>27</v>
      </c>
      <c r="M702">
        <f>L702-D702</f>
        <v>0</v>
      </c>
      <c r="N702" s="3">
        <f>IFERROR(D702/L702,0)</f>
        <v>1</v>
      </c>
      <c r="O702" t="str">
        <f>TEXT(UnusedDays[[#This Row],[discharge_date]],"mmmm")</f>
        <v>January</v>
      </c>
    </row>
    <row r="703" spans="1:15" x14ac:dyDescent="0.3">
      <c r="A703" t="s">
        <v>212</v>
      </c>
      <c r="B703">
        <v>2370</v>
      </c>
      <c r="C703" t="s">
        <v>191</v>
      </c>
      <c r="D703">
        <v>29</v>
      </c>
      <c r="E703" s="1">
        <v>45665</v>
      </c>
      <c r="F703" t="s">
        <v>8</v>
      </c>
      <c r="G703" t="s">
        <v>153</v>
      </c>
      <c r="H703" t="s">
        <v>216</v>
      </c>
      <c r="I703">
        <v>0</v>
      </c>
      <c r="J703">
        <v>0</v>
      </c>
      <c r="K703">
        <v>28</v>
      </c>
      <c r="L703">
        <v>28</v>
      </c>
      <c r="M703">
        <f>L703-D703</f>
        <v>-1</v>
      </c>
      <c r="N703" s="3">
        <f>IFERROR(D703/L703,0)</f>
        <v>1.0357142857142858</v>
      </c>
      <c r="O703" t="str">
        <f>TEXT(UnusedDays[[#This Row],[discharge_date]],"mmmm")</f>
        <v>January</v>
      </c>
    </row>
    <row r="704" spans="1:15" x14ac:dyDescent="0.3">
      <c r="A704" t="s">
        <v>212</v>
      </c>
      <c r="B704">
        <v>437</v>
      </c>
      <c r="C704" t="s">
        <v>191</v>
      </c>
      <c r="D704">
        <v>35</v>
      </c>
      <c r="E704" s="1">
        <v>45713</v>
      </c>
      <c r="F704" t="s">
        <v>8</v>
      </c>
      <c r="G704" t="s">
        <v>154</v>
      </c>
      <c r="H704" t="s">
        <v>216</v>
      </c>
      <c r="I704">
        <v>10</v>
      </c>
      <c r="J704">
        <v>14</v>
      </c>
      <c r="K704">
        <v>11</v>
      </c>
      <c r="L704">
        <v>35</v>
      </c>
      <c r="M704">
        <f>L704-D704</f>
        <v>0</v>
      </c>
      <c r="N704" s="3">
        <f>IFERROR(D704/L704,0)</f>
        <v>1</v>
      </c>
      <c r="O704" t="str">
        <f>TEXT(UnusedDays[[#This Row],[discharge_date]],"mmmm")</f>
        <v>February</v>
      </c>
    </row>
    <row r="705" spans="1:15" x14ac:dyDescent="0.3">
      <c r="A705" t="s">
        <v>212</v>
      </c>
      <c r="B705">
        <v>2686</v>
      </c>
      <c r="C705" t="s">
        <v>191</v>
      </c>
      <c r="D705">
        <v>20</v>
      </c>
      <c r="E705" s="1">
        <v>45715</v>
      </c>
      <c r="F705" t="s">
        <v>18</v>
      </c>
      <c r="G705" t="s">
        <v>154</v>
      </c>
      <c r="H705" t="s">
        <v>216</v>
      </c>
      <c r="I705">
        <v>0</v>
      </c>
      <c r="J705">
        <v>11</v>
      </c>
      <c r="K705">
        <v>7</v>
      </c>
      <c r="L705">
        <v>18</v>
      </c>
      <c r="M705">
        <f>L705-D705</f>
        <v>-2</v>
      </c>
      <c r="N705" s="3">
        <f>IFERROR(D705/L705,0)</f>
        <v>1.1111111111111112</v>
      </c>
      <c r="O705" t="str">
        <f>TEXT(UnusedDays[[#This Row],[discharge_date]],"mmmm")</f>
        <v>February</v>
      </c>
    </row>
    <row r="706" spans="1:15" x14ac:dyDescent="0.3">
      <c r="A706" t="s">
        <v>212</v>
      </c>
      <c r="B706">
        <v>1450</v>
      </c>
      <c r="C706" t="s">
        <v>191</v>
      </c>
      <c r="D706">
        <v>35</v>
      </c>
      <c r="E706" s="1">
        <v>45705</v>
      </c>
      <c r="F706" t="s">
        <v>8</v>
      </c>
      <c r="G706" t="s">
        <v>154</v>
      </c>
      <c r="H706" t="s">
        <v>216</v>
      </c>
      <c r="I706">
        <v>0</v>
      </c>
      <c r="J706">
        <v>22</v>
      </c>
      <c r="K706">
        <v>0</v>
      </c>
      <c r="L706">
        <v>35</v>
      </c>
      <c r="M706">
        <f>L706-D706</f>
        <v>0</v>
      </c>
      <c r="N706" s="3">
        <f>IFERROR(D706/L706,0)</f>
        <v>1</v>
      </c>
      <c r="O706" t="str">
        <f>TEXT(UnusedDays[[#This Row],[discharge_date]],"mmmm")</f>
        <v>February</v>
      </c>
    </row>
    <row r="707" spans="1:15" x14ac:dyDescent="0.3">
      <c r="A707" t="s">
        <v>212</v>
      </c>
      <c r="B707">
        <v>493</v>
      </c>
      <c r="C707" t="s">
        <v>191</v>
      </c>
      <c r="D707">
        <v>38</v>
      </c>
      <c r="E707" s="1">
        <v>45698</v>
      </c>
      <c r="F707" t="s">
        <v>8</v>
      </c>
      <c r="G707" t="s">
        <v>154</v>
      </c>
      <c r="H707" t="s">
        <v>216</v>
      </c>
      <c r="I707">
        <v>0</v>
      </c>
      <c r="J707">
        <v>24</v>
      </c>
      <c r="K707">
        <v>14</v>
      </c>
      <c r="L707">
        <v>38</v>
      </c>
      <c r="M707">
        <f>L707-D707</f>
        <v>0</v>
      </c>
      <c r="N707" s="3">
        <f>IFERROR(D707/L707,0)</f>
        <v>1</v>
      </c>
      <c r="O707" t="str">
        <f>TEXT(UnusedDays[[#This Row],[discharge_date]],"mmmm")</f>
        <v>February</v>
      </c>
    </row>
    <row r="708" spans="1:15" x14ac:dyDescent="0.3">
      <c r="A708" t="s">
        <v>212</v>
      </c>
      <c r="B708">
        <v>1678</v>
      </c>
      <c r="C708" t="s">
        <v>191</v>
      </c>
      <c r="D708">
        <v>35</v>
      </c>
      <c r="E708" s="1">
        <v>45699</v>
      </c>
      <c r="F708" t="s">
        <v>8</v>
      </c>
      <c r="G708" t="s">
        <v>154</v>
      </c>
      <c r="H708" t="s">
        <v>216</v>
      </c>
      <c r="I708">
        <v>4</v>
      </c>
      <c r="J708">
        <v>31</v>
      </c>
      <c r="K708">
        <v>0</v>
      </c>
      <c r="L708">
        <v>35</v>
      </c>
      <c r="M708">
        <f>L708-D708</f>
        <v>0</v>
      </c>
      <c r="N708" s="3">
        <f>IFERROR(D708/L708,0)</f>
        <v>1</v>
      </c>
      <c r="O708" t="str">
        <f>TEXT(UnusedDays[[#This Row],[discharge_date]],"mmmm")</f>
        <v>February</v>
      </c>
    </row>
    <row r="709" spans="1:15" x14ac:dyDescent="0.3">
      <c r="A709" t="s">
        <v>212</v>
      </c>
      <c r="B709">
        <v>2471</v>
      </c>
      <c r="C709" t="s">
        <v>191</v>
      </c>
      <c r="D709">
        <v>18</v>
      </c>
      <c r="E709" s="1">
        <v>45690</v>
      </c>
      <c r="F709" t="s">
        <v>13</v>
      </c>
      <c r="G709" t="s">
        <v>154</v>
      </c>
      <c r="H709" t="s">
        <v>216</v>
      </c>
      <c r="I709">
        <v>0</v>
      </c>
      <c r="J709">
        <v>21</v>
      </c>
      <c r="K709">
        <v>0</v>
      </c>
      <c r="L709">
        <v>21</v>
      </c>
      <c r="M709">
        <f>L709-D709</f>
        <v>3</v>
      </c>
      <c r="N709" s="3">
        <f>IFERROR(D709/L709,0)</f>
        <v>0.8571428571428571</v>
      </c>
      <c r="O709" t="str">
        <f>TEXT(UnusedDays[[#This Row],[discharge_date]],"mmmm")</f>
        <v>February</v>
      </c>
    </row>
    <row r="710" spans="1:15" x14ac:dyDescent="0.3">
      <c r="A710" t="s">
        <v>212</v>
      </c>
      <c r="B710">
        <v>314</v>
      </c>
      <c r="C710" t="s">
        <v>191</v>
      </c>
      <c r="D710">
        <v>38</v>
      </c>
      <c r="E710" s="1">
        <v>45688</v>
      </c>
      <c r="F710" t="s">
        <v>8</v>
      </c>
      <c r="G710" t="s">
        <v>154</v>
      </c>
      <c r="H710" t="s">
        <v>216</v>
      </c>
      <c r="I710">
        <v>0</v>
      </c>
      <c r="J710">
        <v>28</v>
      </c>
      <c r="K710">
        <v>10</v>
      </c>
      <c r="L710">
        <v>38</v>
      </c>
      <c r="M710">
        <f>L710-D710</f>
        <v>0</v>
      </c>
      <c r="N710" s="3">
        <f>IFERROR(D710/L710,0)</f>
        <v>1</v>
      </c>
      <c r="O710" t="str">
        <f>TEXT(UnusedDays[[#This Row],[discharge_date]],"mmmm")</f>
        <v>January</v>
      </c>
    </row>
    <row r="711" spans="1:15" x14ac:dyDescent="0.3">
      <c r="A711" t="s">
        <v>212</v>
      </c>
      <c r="B711">
        <v>393</v>
      </c>
      <c r="C711" t="s">
        <v>191</v>
      </c>
      <c r="D711">
        <v>33</v>
      </c>
      <c r="E711" s="1">
        <v>45692</v>
      </c>
      <c r="F711" t="s">
        <v>18</v>
      </c>
      <c r="G711" t="s">
        <v>154</v>
      </c>
      <c r="H711" t="s">
        <v>216</v>
      </c>
      <c r="I711">
        <v>0</v>
      </c>
      <c r="J711">
        <v>33</v>
      </c>
      <c r="K711">
        <v>0</v>
      </c>
      <c r="L711">
        <v>33</v>
      </c>
      <c r="M711">
        <f>L711-D711</f>
        <v>0</v>
      </c>
      <c r="N711" s="3">
        <f>IFERROR(D711/L711,0)</f>
        <v>1</v>
      </c>
      <c r="O711" t="str">
        <f>TEXT(UnusedDays[[#This Row],[discharge_date]],"mmmm")</f>
        <v>February</v>
      </c>
    </row>
    <row r="712" spans="1:15" x14ac:dyDescent="0.3">
      <c r="A712" t="s">
        <v>212</v>
      </c>
      <c r="B712">
        <v>107</v>
      </c>
      <c r="C712" t="s">
        <v>191</v>
      </c>
      <c r="D712">
        <v>43</v>
      </c>
      <c r="E712" s="1">
        <v>45693</v>
      </c>
      <c r="F712" t="s">
        <v>8</v>
      </c>
      <c r="G712" t="s">
        <v>154</v>
      </c>
      <c r="H712" t="s">
        <v>216</v>
      </c>
      <c r="I712">
        <v>0</v>
      </c>
      <c r="J712">
        <v>29</v>
      </c>
      <c r="K712">
        <v>14</v>
      </c>
      <c r="L712">
        <v>43</v>
      </c>
      <c r="M712">
        <f>L712-D712</f>
        <v>0</v>
      </c>
      <c r="N712" s="3">
        <f>IFERROR(D712/L712,0)</f>
        <v>1</v>
      </c>
      <c r="O712" t="str">
        <f>TEXT(UnusedDays[[#This Row],[discharge_date]],"mmmm")</f>
        <v>February</v>
      </c>
    </row>
    <row r="713" spans="1:15" x14ac:dyDescent="0.3">
      <c r="A713" t="s">
        <v>212</v>
      </c>
      <c r="B713">
        <v>2735</v>
      </c>
      <c r="C713" t="s">
        <v>191</v>
      </c>
      <c r="D713">
        <v>32</v>
      </c>
      <c r="E713" s="1">
        <v>45692</v>
      </c>
      <c r="F713" t="s">
        <v>8</v>
      </c>
      <c r="G713" t="s">
        <v>154</v>
      </c>
      <c r="H713" t="s">
        <v>216</v>
      </c>
      <c r="I713">
        <v>0</v>
      </c>
      <c r="J713">
        <v>32</v>
      </c>
      <c r="K713">
        <v>0</v>
      </c>
      <c r="L713">
        <v>32</v>
      </c>
      <c r="M713">
        <f>L713-D713</f>
        <v>0</v>
      </c>
      <c r="N713" s="3">
        <f>IFERROR(D713/L713,0)</f>
        <v>1</v>
      </c>
      <c r="O713" t="str">
        <f>TEXT(UnusedDays[[#This Row],[discharge_date]],"mmmm")</f>
        <v>February</v>
      </c>
    </row>
    <row r="714" spans="1:15" x14ac:dyDescent="0.3">
      <c r="A714" t="s">
        <v>212</v>
      </c>
      <c r="B714">
        <v>1277</v>
      </c>
      <c r="C714" t="s">
        <v>191</v>
      </c>
      <c r="D714">
        <v>28</v>
      </c>
      <c r="E714" s="1">
        <v>45693</v>
      </c>
      <c r="F714" t="s">
        <v>8</v>
      </c>
      <c r="G714" t="s">
        <v>154</v>
      </c>
      <c r="H714" t="s">
        <v>216</v>
      </c>
      <c r="I714">
        <v>0</v>
      </c>
      <c r="J714">
        <v>28</v>
      </c>
      <c r="K714">
        <v>0</v>
      </c>
      <c r="L714">
        <v>28</v>
      </c>
      <c r="M714">
        <f>L714-D714</f>
        <v>0</v>
      </c>
      <c r="N714" s="3">
        <f>IFERROR(D714/L714,0)</f>
        <v>1</v>
      </c>
      <c r="O714" t="str">
        <f>TEXT(UnusedDays[[#This Row],[discharge_date]],"mmmm")</f>
        <v>February</v>
      </c>
    </row>
    <row r="715" spans="1:15" x14ac:dyDescent="0.3">
      <c r="A715" t="s">
        <v>212</v>
      </c>
      <c r="B715">
        <v>2823</v>
      </c>
      <c r="C715" t="s">
        <v>191</v>
      </c>
      <c r="D715">
        <v>35</v>
      </c>
      <c r="E715" s="1">
        <v>45687</v>
      </c>
      <c r="F715" t="s">
        <v>8</v>
      </c>
      <c r="G715" t="s">
        <v>154</v>
      </c>
      <c r="H715" t="s">
        <v>216</v>
      </c>
      <c r="I715">
        <v>5</v>
      </c>
      <c r="J715">
        <v>24</v>
      </c>
      <c r="K715">
        <v>6</v>
      </c>
      <c r="L715">
        <v>35</v>
      </c>
      <c r="M715">
        <f>L715-D715</f>
        <v>0</v>
      </c>
      <c r="N715" s="3">
        <f>IFERROR(D715/L715,0)</f>
        <v>1</v>
      </c>
      <c r="O715" t="str">
        <f>TEXT(UnusedDays[[#This Row],[discharge_date]],"mmmm")</f>
        <v>January</v>
      </c>
    </row>
    <row r="716" spans="1:15" x14ac:dyDescent="0.3">
      <c r="A716" t="s">
        <v>212</v>
      </c>
      <c r="B716">
        <v>2772</v>
      </c>
      <c r="C716" t="s">
        <v>191</v>
      </c>
      <c r="D716">
        <v>28</v>
      </c>
      <c r="E716" s="1">
        <v>45684</v>
      </c>
      <c r="F716" t="s">
        <v>8</v>
      </c>
      <c r="G716" t="s">
        <v>154</v>
      </c>
      <c r="H716" t="s">
        <v>216</v>
      </c>
      <c r="I716">
        <v>0</v>
      </c>
      <c r="J716">
        <v>17</v>
      </c>
      <c r="K716">
        <v>11</v>
      </c>
      <c r="L716">
        <v>28</v>
      </c>
      <c r="M716">
        <f>L716-D716</f>
        <v>0</v>
      </c>
      <c r="N716" s="3">
        <f>IFERROR(D716/L716,0)</f>
        <v>1</v>
      </c>
      <c r="O716" t="str">
        <f>TEXT(UnusedDays[[#This Row],[discharge_date]],"mmmm")</f>
        <v>January</v>
      </c>
    </row>
    <row r="717" spans="1:15" x14ac:dyDescent="0.3">
      <c r="A717" t="s">
        <v>212</v>
      </c>
      <c r="B717">
        <v>116</v>
      </c>
      <c r="C717" t="s">
        <v>191</v>
      </c>
      <c r="D717">
        <v>35</v>
      </c>
      <c r="E717" s="1">
        <v>45680</v>
      </c>
      <c r="F717" t="s">
        <v>8</v>
      </c>
      <c r="G717" t="s">
        <v>155</v>
      </c>
      <c r="H717" t="s">
        <v>216</v>
      </c>
      <c r="I717">
        <v>5</v>
      </c>
      <c r="J717">
        <v>13</v>
      </c>
      <c r="K717">
        <v>16</v>
      </c>
      <c r="L717">
        <v>34</v>
      </c>
      <c r="M717">
        <f>L717-D717</f>
        <v>-1</v>
      </c>
      <c r="N717" s="3">
        <f>IFERROR(D717/L717,0)</f>
        <v>1.0294117647058822</v>
      </c>
      <c r="O717" t="str">
        <f>TEXT(UnusedDays[[#This Row],[discharge_date]],"mmmm")</f>
        <v>January</v>
      </c>
    </row>
    <row r="718" spans="1:15" x14ac:dyDescent="0.3">
      <c r="A718" t="s">
        <v>212</v>
      </c>
      <c r="B718">
        <v>992</v>
      </c>
      <c r="C718" t="s">
        <v>191</v>
      </c>
      <c r="D718">
        <v>5</v>
      </c>
      <c r="E718" s="1">
        <v>45667</v>
      </c>
      <c r="F718" t="s">
        <v>11</v>
      </c>
      <c r="G718" t="s">
        <v>155</v>
      </c>
      <c r="H718" t="s">
        <v>216</v>
      </c>
      <c r="I718">
        <v>0</v>
      </c>
      <c r="J718">
        <v>10</v>
      </c>
      <c r="K718">
        <v>0</v>
      </c>
      <c r="L718">
        <v>10</v>
      </c>
      <c r="M718">
        <f>L718-D718</f>
        <v>5</v>
      </c>
      <c r="N718" s="3">
        <f>IFERROR(D718/L718,0)</f>
        <v>0.5</v>
      </c>
      <c r="O718" t="str">
        <f>TEXT(UnusedDays[[#This Row],[discharge_date]],"mmmm")</f>
        <v>January</v>
      </c>
    </row>
    <row r="719" spans="1:15" x14ac:dyDescent="0.3">
      <c r="A719" t="s">
        <v>212</v>
      </c>
      <c r="B719">
        <v>1219</v>
      </c>
      <c r="C719" t="s">
        <v>191</v>
      </c>
      <c r="D719">
        <v>18</v>
      </c>
      <c r="E719" s="1">
        <v>45668</v>
      </c>
      <c r="F719" t="s">
        <v>8</v>
      </c>
      <c r="G719" t="s">
        <v>155</v>
      </c>
      <c r="H719" t="s">
        <v>216</v>
      </c>
      <c r="I719">
        <v>0</v>
      </c>
      <c r="J719">
        <v>2</v>
      </c>
      <c r="K719">
        <v>16</v>
      </c>
      <c r="L719">
        <v>18</v>
      </c>
      <c r="M719">
        <f>L719-D719</f>
        <v>0</v>
      </c>
      <c r="N719" s="3">
        <f>IFERROR(D719/L719,0)</f>
        <v>1</v>
      </c>
      <c r="O719" t="str">
        <f>TEXT(UnusedDays[[#This Row],[discharge_date]],"mmmm")</f>
        <v>January</v>
      </c>
    </row>
    <row r="720" spans="1:15" x14ac:dyDescent="0.3">
      <c r="A720" t="s">
        <v>212</v>
      </c>
      <c r="B720">
        <v>2931</v>
      </c>
      <c r="C720" t="s">
        <v>191</v>
      </c>
      <c r="D720">
        <v>20</v>
      </c>
      <c r="E720" s="1">
        <v>45672</v>
      </c>
      <c r="F720" t="s">
        <v>19</v>
      </c>
      <c r="G720" t="s">
        <v>155</v>
      </c>
      <c r="H720" t="s">
        <v>216</v>
      </c>
      <c r="I720">
        <v>0</v>
      </c>
      <c r="J720">
        <v>20</v>
      </c>
      <c r="K720">
        <v>0</v>
      </c>
      <c r="L720">
        <v>20</v>
      </c>
      <c r="M720">
        <f>L720-D720</f>
        <v>0</v>
      </c>
      <c r="N720" s="3">
        <f>IFERROR(D720/L720,0)</f>
        <v>1</v>
      </c>
      <c r="O720" t="str">
        <f>TEXT(UnusedDays[[#This Row],[discharge_date]],"mmmm")</f>
        <v>January</v>
      </c>
    </row>
    <row r="721" spans="1:15" x14ac:dyDescent="0.3">
      <c r="A721" t="s">
        <v>212</v>
      </c>
      <c r="B721">
        <v>471</v>
      </c>
      <c r="C721" t="s">
        <v>191</v>
      </c>
      <c r="D721">
        <v>18</v>
      </c>
      <c r="E721" s="1">
        <v>45740</v>
      </c>
      <c r="F721" t="s">
        <v>11</v>
      </c>
      <c r="G721" t="s">
        <v>107</v>
      </c>
      <c r="H721" t="s">
        <v>216</v>
      </c>
      <c r="I721">
        <v>5</v>
      </c>
      <c r="J721">
        <v>21</v>
      </c>
      <c r="K721">
        <v>0</v>
      </c>
      <c r="L721">
        <v>26</v>
      </c>
      <c r="M721" s="2">
        <v>8</v>
      </c>
      <c r="N721" s="3">
        <f>IFERROR(D721/L721,0)</f>
        <v>0.69230769230769229</v>
      </c>
      <c r="O721" t="str">
        <f>TEXT(UnusedDays[[#This Row],[discharge_date]],"mmmm")</f>
        <v>March</v>
      </c>
    </row>
    <row r="722" spans="1:15" x14ac:dyDescent="0.3">
      <c r="A722" t="s">
        <v>212</v>
      </c>
      <c r="B722">
        <v>1600</v>
      </c>
      <c r="C722" t="s">
        <v>191</v>
      </c>
      <c r="D722">
        <v>5</v>
      </c>
      <c r="E722" s="1">
        <v>45733</v>
      </c>
      <c r="F722" t="s">
        <v>11</v>
      </c>
      <c r="G722" t="s">
        <v>107</v>
      </c>
      <c r="H722" t="s">
        <v>216</v>
      </c>
      <c r="I722">
        <v>0</v>
      </c>
      <c r="J722">
        <v>10</v>
      </c>
      <c r="K722">
        <v>0</v>
      </c>
      <c r="L722">
        <v>10</v>
      </c>
      <c r="M722" s="2">
        <v>5</v>
      </c>
      <c r="N722" s="3">
        <f>IFERROR(D722/L722,0)</f>
        <v>0.5</v>
      </c>
      <c r="O722" t="str">
        <f>TEXT(UnusedDays[[#This Row],[discharge_date]],"mmmm")</f>
        <v>March</v>
      </c>
    </row>
    <row r="723" spans="1:15" x14ac:dyDescent="0.3">
      <c r="A723" t="s">
        <v>212</v>
      </c>
      <c r="B723">
        <v>229</v>
      </c>
      <c r="C723" t="s">
        <v>191</v>
      </c>
      <c r="D723">
        <v>33</v>
      </c>
      <c r="E723" s="1">
        <v>45721</v>
      </c>
      <c r="F723" t="s">
        <v>18</v>
      </c>
      <c r="G723" t="s">
        <v>107</v>
      </c>
      <c r="H723" t="s">
        <v>216</v>
      </c>
      <c r="I723">
        <v>0</v>
      </c>
      <c r="J723">
        <v>35</v>
      </c>
      <c r="K723">
        <v>0</v>
      </c>
      <c r="L723">
        <v>35</v>
      </c>
      <c r="M723" s="2">
        <v>2</v>
      </c>
      <c r="N723" s="3">
        <f>IFERROR(D723/L723,0)</f>
        <v>0.94285714285714284</v>
      </c>
      <c r="O723" t="str">
        <f>TEXT(UnusedDays[[#This Row],[discharge_date]],"mmmm")</f>
        <v>March</v>
      </c>
    </row>
    <row r="724" spans="1:15" x14ac:dyDescent="0.3">
      <c r="A724" t="s">
        <v>212</v>
      </c>
      <c r="B724">
        <v>8</v>
      </c>
      <c r="C724" t="s">
        <v>191</v>
      </c>
      <c r="D724">
        <v>31</v>
      </c>
      <c r="E724" s="1">
        <v>45734</v>
      </c>
      <c r="F724" t="s">
        <v>8</v>
      </c>
      <c r="G724" t="s">
        <v>107</v>
      </c>
      <c r="H724" t="s">
        <v>216</v>
      </c>
      <c r="I724">
        <v>0</v>
      </c>
      <c r="J724">
        <v>31</v>
      </c>
      <c r="K724">
        <v>0</v>
      </c>
      <c r="L724">
        <v>31</v>
      </c>
      <c r="M724">
        <v>0</v>
      </c>
      <c r="N724" s="3">
        <f>IFERROR(D724/L724,0)</f>
        <v>1</v>
      </c>
      <c r="O724" t="str">
        <f>TEXT(UnusedDays[[#This Row],[discharge_date]],"mmmm")</f>
        <v>March</v>
      </c>
    </row>
    <row r="725" spans="1:15" x14ac:dyDescent="0.3">
      <c r="A725" t="s">
        <v>212</v>
      </c>
      <c r="B725">
        <v>64</v>
      </c>
      <c r="C725" t="s">
        <v>191</v>
      </c>
      <c r="D725">
        <v>31</v>
      </c>
      <c r="E725" s="1">
        <v>45724</v>
      </c>
      <c r="F725" t="s">
        <v>8</v>
      </c>
      <c r="G725" t="s">
        <v>107</v>
      </c>
      <c r="H725" t="s">
        <v>216</v>
      </c>
      <c r="I725">
        <v>5</v>
      </c>
      <c r="J725">
        <v>26</v>
      </c>
      <c r="K725">
        <v>0</v>
      </c>
      <c r="L725">
        <v>31</v>
      </c>
      <c r="M725">
        <v>0</v>
      </c>
      <c r="N725" s="3">
        <f>IFERROR(D725/L725,0)</f>
        <v>1</v>
      </c>
      <c r="O725" t="str">
        <f>TEXT(UnusedDays[[#This Row],[discharge_date]],"mmmm")</f>
        <v>March</v>
      </c>
    </row>
    <row r="726" spans="1:15" x14ac:dyDescent="0.3">
      <c r="A726" t="s">
        <v>212</v>
      </c>
      <c r="B726">
        <v>2057</v>
      </c>
      <c r="C726" t="s">
        <v>191</v>
      </c>
      <c r="D726">
        <v>31</v>
      </c>
      <c r="E726" s="1">
        <v>45737</v>
      </c>
      <c r="F726" t="s">
        <v>8</v>
      </c>
      <c r="G726" t="s">
        <v>107</v>
      </c>
      <c r="H726" t="s">
        <v>216</v>
      </c>
      <c r="I726">
        <v>7</v>
      </c>
      <c r="J726">
        <v>24</v>
      </c>
      <c r="K726">
        <v>0</v>
      </c>
      <c r="L726">
        <v>31</v>
      </c>
      <c r="M726">
        <v>0</v>
      </c>
      <c r="N726" s="3">
        <f>IFERROR(D726/L726,0)</f>
        <v>1</v>
      </c>
      <c r="O726" t="str">
        <f>TEXT(UnusedDays[[#This Row],[discharge_date]],"mmmm")</f>
        <v>March</v>
      </c>
    </row>
    <row r="727" spans="1:15" x14ac:dyDescent="0.3">
      <c r="A727" t="s">
        <v>212</v>
      </c>
      <c r="B727">
        <v>576</v>
      </c>
      <c r="C727" t="s">
        <v>191</v>
      </c>
      <c r="D727">
        <v>30</v>
      </c>
      <c r="E727" s="1">
        <v>45730</v>
      </c>
      <c r="F727" t="s">
        <v>8</v>
      </c>
      <c r="G727" t="s">
        <v>107</v>
      </c>
      <c r="H727" t="s">
        <v>216</v>
      </c>
      <c r="I727">
        <v>0</v>
      </c>
      <c r="J727">
        <v>14</v>
      </c>
      <c r="K727">
        <v>16</v>
      </c>
      <c r="L727">
        <v>30</v>
      </c>
      <c r="M727">
        <v>0</v>
      </c>
      <c r="N727" s="3">
        <f>IFERROR(D727/L727,0)</f>
        <v>1</v>
      </c>
      <c r="O727" t="str">
        <f>TEXT(UnusedDays[[#This Row],[discharge_date]],"mmmm")</f>
        <v>March</v>
      </c>
    </row>
    <row r="728" spans="1:15" x14ac:dyDescent="0.3">
      <c r="A728" t="s">
        <v>212</v>
      </c>
      <c r="B728">
        <v>2259</v>
      </c>
      <c r="C728" t="s">
        <v>191</v>
      </c>
      <c r="D728">
        <v>28</v>
      </c>
      <c r="E728" s="1">
        <v>45730</v>
      </c>
      <c r="F728" t="s">
        <v>8</v>
      </c>
      <c r="G728" t="s">
        <v>107</v>
      </c>
      <c r="H728" t="s">
        <v>216</v>
      </c>
      <c r="I728">
        <v>3</v>
      </c>
      <c r="J728">
        <v>19</v>
      </c>
      <c r="K728">
        <v>6</v>
      </c>
      <c r="L728">
        <v>28</v>
      </c>
      <c r="M728">
        <v>0</v>
      </c>
      <c r="N728" s="3">
        <f>IFERROR(D728/L728,0)</f>
        <v>1</v>
      </c>
      <c r="O728" t="str">
        <f>TEXT(UnusedDays[[#This Row],[discharge_date]],"mmmm")</f>
        <v>March</v>
      </c>
    </row>
    <row r="729" spans="1:15" x14ac:dyDescent="0.3">
      <c r="A729" t="s">
        <v>212</v>
      </c>
      <c r="B729">
        <v>2333</v>
      </c>
      <c r="C729" t="s">
        <v>191</v>
      </c>
      <c r="D729">
        <v>26</v>
      </c>
      <c r="E729" s="1">
        <v>45734</v>
      </c>
      <c r="F729" t="s">
        <v>8</v>
      </c>
      <c r="G729" t="s">
        <v>107</v>
      </c>
      <c r="H729" t="s">
        <v>216</v>
      </c>
      <c r="I729">
        <v>0</v>
      </c>
      <c r="J729">
        <v>26</v>
      </c>
      <c r="K729">
        <v>0</v>
      </c>
      <c r="L729">
        <v>26</v>
      </c>
      <c r="M729">
        <v>0</v>
      </c>
      <c r="N729" s="3">
        <f>IFERROR(D729/L729,0)</f>
        <v>1</v>
      </c>
      <c r="O729" t="str">
        <f>TEXT(UnusedDays[[#This Row],[discharge_date]],"mmmm")</f>
        <v>March</v>
      </c>
    </row>
    <row r="730" spans="1:15" x14ac:dyDescent="0.3">
      <c r="A730" t="s">
        <v>212</v>
      </c>
      <c r="B730">
        <v>278</v>
      </c>
      <c r="C730" t="s">
        <v>191</v>
      </c>
      <c r="D730">
        <v>25</v>
      </c>
      <c r="E730" s="1">
        <v>45723</v>
      </c>
      <c r="F730" t="s">
        <v>8</v>
      </c>
      <c r="G730" t="s">
        <v>107</v>
      </c>
      <c r="H730" t="s">
        <v>216</v>
      </c>
      <c r="I730">
        <v>3</v>
      </c>
      <c r="J730">
        <v>22</v>
      </c>
      <c r="K730">
        <v>0</v>
      </c>
      <c r="L730">
        <v>25</v>
      </c>
      <c r="M730">
        <v>0</v>
      </c>
      <c r="N730" s="3">
        <f>IFERROR(D730/L730,0)</f>
        <v>1</v>
      </c>
      <c r="O730" t="str">
        <f>TEXT(UnusedDays[[#This Row],[discharge_date]],"mmmm")</f>
        <v>March</v>
      </c>
    </row>
    <row r="731" spans="1:15" x14ac:dyDescent="0.3">
      <c r="A731" t="s">
        <v>212</v>
      </c>
      <c r="B731">
        <v>2798</v>
      </c>
      <c r="C731" t="s">
        <v>191</v>
      </c>
      <c r="D731">
        <v>25</v>
      </c>
      <c r="E731" s="1">
        <v>45741</v>
      </c>
      <c r="F731" t="s">
        <v>8</v>
      </c>
      <c r="G731" t="s">
        <v>107</v>
      </c>
      <c r="H731" t="s">
        <v>216</v>
      </c>
      <c r="I731">
        <v>0</v>
      </c>
      <c r="J731">
        <v>25</v>
      </c>
      <c r="K731">
        <v>0</v>
      </c>
      <c r="L731">
        <v>25</v>
      </c>
      <c r="M731">
        <v>0</v>
      </c>
      <c r="N731" s="3">
        <f>IFERROR(D731/L731,0)</f>
        <v>1</v>
      </c>
      <c r="O731" t="str">
        <f>TEXT(UnusedDays[[#This Row],[discharge_date]],"mmmm")</f>
        <v>March</v>
      </c>
    </row>
    <row r="732" spans="1:15" x14ac:dyDescent="0.3">
      <c r="A732" t="s">
        <v>212</v>
      </c>
      <c r="B732">
        <v>735</v>
      </c>
      <c r="C732" t="s">
        <v>191</v>
      </c>
      <c r="D732">
        <v>22</v>
      </c>
      <c r="E732" s="1">
        <v>45717</v>
      </c>
      <c r="F732" t="s">
        <v>8</v>
      </c>
      <c r="G732" t="s">
        <v>107</v>
      </c>
      <c r="H732" t="s">
        <v>216</v>
      </c>
      <c r="I732">
        <v>0</v>
      </c>
      <c r="J732">
        <v>22</v>
      </c>
      <c r="K732">
        <v>0</v>
      </c>
      <c r="L732">
        <v>22</v>
      </c>
      <c r="M732">
        <v>0</v>
      </c>
      <c r="N732" s="3">
        <f>IFERROR(D732/L732,0)</f>
        <v>1</v>
      </c>
      <c r="O732" t="str">
        <f>TEXT(UnusedDays[[#This Row],[discharge_date]],"mmmm")</f>
        <v>March</v>
      </c>
    </row>
    <row r="733" spans="1:15" x14ac:dyDescent="0.3">
      <c r="A733" t="s">
        <v>212</v>
      </c>
      <c r="B733">
        <v>2367</v>
      </c>
      <c r="C733" t="s">
        <v>191</v>
      </c>
      <c r="D733">
        <v>3</v>
      </c>
      <c r="E733" s="1">
        <v>45712</v>
      </c>
      <c r="F733" t="s">
        <v>18</v>
      </c>
      <c r="G733" t="s">
        <v>156</v>
      </c>
      <c r="H733" t="s">
        <v>216</v>
      </c>
      <c r="I733">
        <v>0</v>
      </c>
      <c r="J733">
        <v>11</v>
      </c>
      <c r="K733">
        <v>0</v>
      </c>
      <c r="L733">
        <v>11</v>
      </c>
      <c r="M733">
        <f>L733-D733</f>
        <v>8</v>
      </c>
      <c r="N733" s="3">
        <f>IFERROR(D733/L733,0)</f>
        <v>0.27272727272727271</v>
      </c>
      <c r="O733" t="str">
        <f>TEXT(UnusedDays[[#This Row],[discharge_date]],"mmmm")</f>
        <v>February</v>
      </c>
    </row>
    <row r="734" spans="1:15" x14ac:dyDescent="0.3">
      <c r="A734" t="s">
        <v>212</v>
      </c>
      <c r="B734">
        <v>773</v>
      </c>
      <c r="C734" t="s">
        <v>191</v>
      </c>
      <c r="D734">
        <v>22</v>
      </c>
      <c r="E734" s="1">
        <v>45711</v>
      </c>
      <c r="F734" t="s">
        <v>13</v>
      </c>
      <c r="G734" t="s">
        <v>156</v>
      </c>
      <c r="H734" t="s">
        <v>216</v>
      </c>
      <c r="I734">
        <v>4</v>
      </c>
      <c r="J734">
        <v>19</v>
      </c>
      <c r="K734">
        <v>0</v>
      </c>
      <c r="L734">
        <v>23</v>
      </c>
      <c r="M734">
        <f>L734-D734</f>
        <v>1</v>
      </c>
      <c r="N734" s="3">
        <f>IFERROR(D734/L734,0)</f>
        <v>0.95652173913043481</v>
      </c>
      <c r="O734" t="str">
        <f>TEXT(UnusedDays[[#This Row],[discharge_date]],"mmmm")</f>
        <v>February</v>
      </c>
    </row>
    <row r="735" spans="1:15" x14ac:dyDescent="0.3">
      <c r="A735" t="s">
        <v>212</v>
      </c>
      <c r="B735">
        <v>2291</v>
      </c>
      <c r="C735" t="s">
        <v>191</v>
      </c>
      <c r="D735">
        <v>5</v>
      </c>
      <c r="E735" s="1">
        <v>45711</v>
      </c>
      <c r="F735" t="s">
        <v>8</v>
      </c>
      <c r="G735" t="s">
        <v>156</v>
      </c>
      <c r="H735" t="s">
        <v>216</v>
      </c>
      <c r="I735">
        <v>0</v>
      </c>
      <c r="J735">
        <v>5</v>
      </c>
      <c r="K735">
        <v>0</v>
      </c>
      <c r="L735">
        <v>5</v>
      </c>
      <c r="M735">
        <f>L735-D735</f>
        <v>0</v>
      </c>
      <c r="N735" s="3">
        <f>IFERROR(D735/L735,0)</f>
        <v>1</v>
      </c>
      <c r="O735" t="str">
        <f>TEXT(UnusedDays[[#This Row],[discharge_date]],"mmmm")</f>
        <v>February</v>
      </c>
    </row>
    <row r="736" spans="1:15" x14ac:dyDescent="0.3">
      <c r="A736" t="s">
        <v>212</v>
      </c>
      <c r="B736">
        <v>203</v>
      </c>
      <c r="C736" t="s">
        <v>191</v>
      </c>
      <c r="D736">
        <v>27</v>
      </c>
      <c r="E736" s="1">
        <v>45712</v>
      </c>
      <c r="F736" t="s">
        <v>8</v>
      </c>
      <c r="G736" t="s">
        <v>156</v>
      </c>
      <c r="H736" t="s">
        <v>216</v>
      </c>
      <c r="I736">
        <v>0</v>
      </c>
      <c r="J736">
        <v>27</v>
      </c>
      <c r="K736">
        <v>0</v>
      </c>
      <c r="L736">
        <v>27</v>
      </c>
      <c r="M736">
        <f>L736-D736</f>
        <v>0</v>
      </c>
      <c r="N736" s="3">
        <f>IFERROR(D736/L736,0)</f>
        <v>1</v>
      </c>
      <c r="O736" t="str">
        <f>TEXT(UnusedDays[[#This Row],[discharge_date]],"mmmm")</f>
        <v>February</v>
      </c>
    </row>
    <row r="737" spans="1:15" x14ac:dyDescent="0.3">
      <c r="A737" t="s">
        <v>212</v>
      </c>
      <c r="B737">
        <v>378</v>
      </c>
      <c r="C737" t="s">
        <v>191</v>
      </c>
      <c r="D737">
        <v>11</v>
      </c>
      <c r="E737" s="1">
        <v>45706</v>
      </c>
      <c r="F737" t="s">
        <v>11</v>
      </c>
      <c r="G737" t="s">
        <v>156</v>
      </c>
      <c r="H737" t="s">
        <v>216</v>
      </c>
      <c r="I737">
        <v>0</v>
      </c>
      <c r="J737">
        <v>18</v>
      </c>
      <c r="K737">
        <v>0</v>
      </c>
      <c r="L737">
        <v>18</v>
      </c>
      <c r="M737">
        <f>L737-D737</f>
        <v>7</v>
      </c>
      <c r="N737" s="3">
        <f>IFERROR(D737/L737,0)</f>
        <v>0.61111111111111116</v>
      </c>
      <c r="O737" t="str">
        <f>TEXT(UnusedDays[[#This Row],[discharge_date]],"mmmm")</f>
        <v>February</v>
      </c>
    </row>
    <row r="738" spans="1:15" x14ac:dyDescent="0.3">
      <c r="A738" t="s">
        <v>212</v>
      </c>
      <c r="B738">
        <v>686</v>
      </c>
      <c r="C738" t="s">
        <v>191</v>
      </c>
      <c r="D738">
        <v>25</v>
      </c>
      <c r="E738" s="1">
        <v>45705</v>
      </c>
      <c r="F738" t="s">
        <v>13</v>
      </c>
      <c r="G738" t="s">
        <v>156</v>
      </c>
      <c r="H738" t="s">
        <v>216</v>
      </c>
      <c r="I738">
        <v>5</v>
      </c>
      <c r="J738">
        <v>24</v>
      </c>
      <c r="K738">
        <v>0</v>
      </c>
      <c r="L738">
        <v>29</v>
      </c>
      <c r="M738">
        <f>L738-D738</f>
        <v>4</v>
      </c>
      <c r="N738" s="3">
        <f>IFERROR(D738/L738,0)</f>
        <v>0.86206896551724133</v>
      </c>
      <c r="O738" t="str">
        <f>TEXT(UnusedDays[[#This Row],[discharge_date]],"mmmm")</f>
        <v>February</v>
      </c>
    </row>
    <row r="739" spans="1:15" x14ac:dyDescent="0.3">
      <c r="A739" t="s">
        <v>212</v>
      </c>
      <c r="B739">
        <v>2307</v>
      </c>
      <c r="C739" t="s">
        <v>191</v>
      </c>
      <c r="D739">
        <v>8</v>
      </c>
      <c r="E739" s="1">
        <v>45706</v>
      </c>
      <c r="F739" t="s">
        <v>18</v>
      </c>
      <c r="G739" t="s">
        <v>156</v>
      </c>
      <c r="H739" t="s">
        <v>216</v>
      </c>
      <c r="I739">
        <v>0</v>
      </c>
      <c r="J739">
        <v>10</v>
      </c>
      <c r="K739">
        <v>0</v>
      </c>
      <c r="L739">
        <v>10</v>
      </c>
      <c r="M739">
        <f>L739-D739</f>
        <v>2</v>
      </c>
      <c r="N739" s="3">
        <f>IFERROR(D739/L739,0)</f>
        <v>0.8</v>
      </c>
      <c r="O739" t="str">
        <f>TEXT(UnusedDays[[#This Row],[discharge_date]],"mmmm")</f>
        <v>February</v>
      </c>
    </row>
    <row r="740" spans="1:15" x14ac:dyDescent="0.3">
      <c r="A740" t="s">
        <v>212</v>
      </c>
      <c r="B740">
        <v>1238</v>
      </c>
      <c r="C740" t="s">
        <v>191</v>
      </c>
      <c r="D740">
        <v>33</v>
      </c>
      <c r="E740" s="1">
        <v>45707</v>
      </c>
      <c r="F740" t="s">
        <v>8</v>
      </c>
      <c r="G740" t="s">
        <v>156</v>
      </c>
      <c r="H740" t="s">
        <v>216</v>
      </c>
      <c r="I740">
        <v>0</v>
      </c>
      <c r="J740">
        <v>33</v>
      </c>
      <c r="K740">
        <v>0</v>
      </c>
      <c r="L740">
        <v>33</v>
      </c>
      <c r="M740">
        <f>L740-D740</f>
        <v>0</v>
      </c>
      <c r="N740" s="3">
        <f>IFERROR(D740/L740,0)</f>
        <v>1</v>
      </c>
      <c r="O740" t="str">
        <f>TEXT(UnusedDays[[#This Row],[discharge_date]],"mmmm")</f>
        <v>February</v>
      </c>
    </row>
    <row r="741" spans="1:15" x14ac:dyDescent="0.3">
      <c r="A741" t="s">
        <v>212</v>
      </c>
      <c r="B741">
        <v>1292</v>
      </c>
      <c r="C741" t="s">
        <v>191</v>
      </c>
      <c r="D741">
        <v>30</v>
      </c>
      <c r="E741" s="1">
        <v>45702</v>
      </c>
      <c r="F741" t="s">
        <v>8</v>
      </c>
      <c r="G741" t="s">
        <v>156</v>
      </c>
      <c r="H741" t="s">
        <v>216</v>
      </c>
      <c r="I741">
        <v>6</v>
      </c>
      <c r="J741">
        <v>24</v>
      </c>
      <c r="K741">
        <v>0</v>
      </c>
      <c r="L741">
        <v>30</v>
      </c>
      <c r="M741">
        <f>L741-D741</f>
        <v>0</v>
      </c>
      <c r="N741" s="3">
        <f>IFERROR(D741/L741,0)</f>
        <v>1</v>
      </c>
      <c r="O741" t="str">
        <f>TEXT(UnusedDays[[#This Row],[discharge_date]],"mmmm")</f>
        <v>February</v>
      </c>
    </row>
    <row r="742" spans="1:15" x14ac:dyDescent="0.3">
      <c r="A742" t="s">
        <v>212</v>
      </c>
      <c r="B742">
        <v>2025</v>
      </c>
      <c r="C742" t="s">
        <v>191</v>
      </c>
      <c r="D742">
        <v>23</v>
      </c>
      <c r="E742" s="1">
        <v>45702</v>
      </c>
      <c r="F742" t="s">
        <v>8</v>
      </c>
      <c r="G742" t="s">
        <v>156</v>
      </c>
      <c r="H742" t="s">
        <v>216</v>
      </c>
      <c r="I742">
        <v>0</v>
      </c>
      <c r="J742">
        <v>23</v>
      </c>
      <c r="K742">
        <v>0</v>
      </c>
      <c r="L742">
        <v>23</v>
      </c>
      <c r="M742">
        <f>L742-D742</f>
        <v>0</v>
      </c>
      <c r="N742" s="3">
        <f>IFERROR(D742/L742,0)</f>
        <v>1</v>
      </c>
      <c r="O742" t="str">
        <f>TEXT(UnusedDays[[#This Row],[discharge_date]],"mmmm")</f>
        <v>February</v>
      </c>
    </row>
    <row r="743" spans="1:15" x14ac:dyDescent="0.3">
      <c r="A743" t="s">
        <v>212</v>
      </c>
      <c r="B743">
        <v>329</v>
      </c>
      <c r="C743" t="s">
        <v>191</v>
      </c>
      <c r="D743">
        <v>24</v>
      </c>
      <c r="E743" s="1">
        <v>45707</v>
      </c>
      <c r="F743" t="s">
        <v>8</v>
      </c>
      <c r="G743" t="s">
        <v>156</v>
      </c>
      <c r="H743" t="s">
        <v>216</v>
      </c>
      <c r="I743">
        <v>0</v>
      </c>
      <c r="J743">
        <v>24</v>
      </c>
      <c r="K743">
        <v>0</v>
      </c>
      <c r="L743">
        <v>24</v>
      </c>
      <c r="M743">
        <f>L743-D743</f>
        <v>0</v>
      </c>
      <c r="N743" s="3">
        <f>IFERROR(D743/L743,0)</f>
        <v>1</v>
      </c>
      <c r="O743" t="str">
        <f>TEXT(UnusedDays[[#This Row],[discharge_date]],"mmmm")</f>
        <v>February</v>
      </c>
    </row>
    <row r="744" spans="1:15" x14ac:dyDescent="0.3">
      <c r="A744" t="s">
        <v>212</v>
      </c>
      <c r="B744">
        <v>1890</v>
      </c>
      <c r="C744" t="s">
        <v>191</v>
      </c>
      <c r="D744">
        <v>6</v>
      </c>
      <c r="E744" s="1">
        <v>45695</v>
      </c>
      <c r="F744" t="s">
        <v>11</v>
      </c>
      <c r="G744" t="s">
        <v>156</v>
      </c>
      <c r="H744" t="s">
        <v>216</v>
      </c>
      <c r="I744">
        <v>0</v>
      </c>
      <c r="J744">
        <v>11</v>
      </c>
      <c r="K744">
        <v>0</v>
      </c>
      <c r="L744">
        <v>11</v>
      </c>
      <c r="M744">
        <f>L744-D744</f>
        <v>5</v>
      </c>
      <c r="N744" s="3">
        <f>IFERROR(D744/L744,0)</f>
        <v>0.54545454545454541</v>
      </c>
      <c r="O744" t="str">
        <f>TEXT(UnusedDays[[#This Row],[discharge_date]],"mmmm")</f>
        <v>February</v>
      </c>
    </row>
    <row r="745" spans="1:15" x14ac:dyDescent="0.3">
      <c r="A745" t="s">
        <v>212</v>
      </c>
      <c r="B745">
        <v>2130</v>
      </c>
      <c r="C745" t="s">
        <v>191</v>
      </c>
      <c r="D745">
        <v>10</v>
      </c>
      <c r="E745" s="1">
        <v>45699</v>
      </c>
      <c r="F745" t="s">
        <v>13</v>
      </c>
      <c r="G745" t="s">
        <v>156</v>
      </c>
      <c r="H745" t="s">
        <v>216</v>
      </c>
      <c r="I745">
        <v>0</v>
      </c>
      <c r="J745">
        <v>14</v>
      </c>
      <c r="K745">
        <v>0</v>
      </c>
      <c r="L745">
        <v>14</v>
      </c>
      <c r="M745">
        <f>L745-D745</f>
        <v>4</v>
      </c>
      <c r="N745" s="3">
        <f>IFERROR(D745/L745,0)</f>
        <v>0.7142857142857143</v>
      </c>
      <c r="O745" t="str">
        <f>TEXT(UnusedDays[[#This Row],[discharge_date]],"mmmm")</f>
        <v>February</v>
      </c>
    </row>
    <row r="746" spans="1:15" x14ac:dyDescent="0.3">
      <c r="A746" t="s">
        <v>212</v>
      </c>
      <c r="B746">
        <v>189</v>
      </c>
      <c r="C746" t="s">
        <v>191</v>
      </c>
      <c r="D746">
        <v>12</v>
      </c>
      <c r="E746" s="1">
        <v>45699</v>
      </c>
      <c r="F746" t="s">
        <v>18</v>
      </c>
      <c r="G746" t="s">
        <v>156</v>
      </c>
      <c r="H746" t="s">
        <v>216</v>
      </c>
      <c r="I746">
        <v>0</v>
      </c>
      <c r="J746">
        <v>15</v>
      </c>
      <c r="K746">
        <v>0</v>
      </c>
      <c r="L746">
        <v>15</v>
      </c>
      <c r="M746">
        <f>L746-D746</f>
        <v>3</v>
      </c>
      <c r="N746" s="3">
        <f>IFERROR(D746/L746,0)</f>
        <v>0.8</v>
      </c>
      <c r="O746" t="str">
        <f>TEXT(UnusedDays[[#This Row],[discharge_date]],"mmmm")</f>
        <v>February</v>
      </c>
    </row>
    <row r="747" spans="1:15" x14ac:dyDescent="0.3">
      <c r="A747" t="s">
        <v>212</v>
      </c>
      <c r="B747">
        <v>894</v>
      </c>
      <c r="C747" t="s">
        <v>191</v>
      </c>
      <c r="D747">
        <v>13</v>
      </c>
      <c r="E747" s="1">
        <v>45701</v>
      </c>
      <c r="F747" t="s">
        <v>19</v>
      </c>
      <c r="G747" t="s">
        <v>156</v>
      </c>
      <c r="H747" t="s">
        <v>216</v>
      </c>
      <c r="I747">
        <v>0</v>
      </c>
      <c r="J747">
        <v>13</v>
      </c>
      <c r="K747">
        <v>0</v>
      </c>
      <c r="L747">
        <v>13</v>
      </c>
      <c r="M747">
        <f>L747-D747</f>
        <v>0</v>
      </c>
      <c r="N747" s="3">
        <f>IFERROR(D747/L747,0)</f>
        <v>1</v>
      </c>
      <c r="O747" t="str">
        <f>TEXT(UnusedDays[[#This Row],[discharge_date]],"mmmm")</f>
        <v>February</v>
      </c>
    </row>
    <row r="748" spans="1:15" x14ac:dyDescent="0.3">
      <c r="A748" t="s">
        <v>212</v>
      </c>
      <c r="B748">
        <v>1556</v>
      </c>
      <c r="C748" t="s">
        <v>191</v>
      </c>
      <c r="D748">
        <v>8</v>
      </c>
      <c r="E748" s="1">
        <v>45693</v>
      </c>
      <c r="F748" t="s">
        <v>13</v>
      </c>
      <c r="G748" t="s">
        <v>156</v>
      </c>
      <c r="H748" t="s">
        <v>216</v>
      </c>
      <c r="I748">
        <v>7</v>
      </c>
      <c r="J748">
        <v>8</v>
      </c>
      <c r="K748">
        <v>0</v>
      </c>
      <c r="L748">
        <v>15</v>
      </c>
      <c r="M748">
        <f>L748-D748</f>
        <v>7</v>
      </c>
      <c r="N748" s="3">
        <f>IFERROR(D748/L748,0)</f>
        <v>0.53333333333333333</v>
      </c>
      <c r="O748" t="str">
        <f>TEXT(UnusedDays[[#This Row],[discharge_date]],"mmmm")</f>
        <v>February</v>
      </c>
    </row>
    <row r="749" spans="1:15" x14ac:dyDescent="0.3">
      <c r="A749" t="s">
        <v>212</v>
      </c>
      <c r="B749">
        <v>2800</v>
      </c>
      <c r="C749" t="s">
        <v>191</v>
      </c>
      <c r="D749">
        <v>1</v>
      </c>
      <c r="E749" s="1">
        <v>45688</v>
      </c>
      <c r="F749" t="s">
        <v>19</v>
      </c>
      <c r="G749" t="s">
        <v>156</v>
      </c>
      <c r="H749" t="s">
        <v>216</v>
      </c>
      <c r="I749">
        <v>0</v>
      </c>
      <c r="J749">
        <v>0</v>
      </c>
      <c r="K749">
        <v>0</v>
      </c>
      <c r="L749">
        <v>1</v>
      </c>
      <c r="M749">
        <f>L749-D749</f>
        <v>0</v>
      </c>
      <c r="N749" s="3">
        <f>IFERROR(D749/L749,0)</f>
        <v>1</v>
      </c>
      <c r="O749" t="str">
        <f>TEXT(UnusedDays[[#This Row],[discharge_date]],"mmmm")</f>
        <v>January</v>
      </c>
    </row>
    <row r="750" spans="1:15" x14ac:dyDescent="0.3">
      <c r="A750" t="s">
        <v>212</v>
      </c>
      <c r="B750">
        <v>1929</v>
      </c>
      <c r="C750" t="s">
        <v>191</v>
      </c>
      <c r="D750">
        <v>22</v>
      </c>
      <c r="E750" s="1">
        <v>45737</v>
      </c>
      <c r="F750" t="s">
        <v>11</v>
      </c>
      <c r="G750" t="s">
        <v>110</v>
      </c>
      <c r="H750" t="s">
        <v>216</v>
      </c>
      <c r="I750">
        <v>0</v>
      </c>
      <c r="J750">
        <v>23</v>
      </c>
      <c r="K750">
        <v>0</v>
      </c>
      <c r="L750">
        <v>23</v>
      </c>
      <c r="M750">
        <v>1</v>
      </c>
      <c r="N750" s="3">
        <f>IFERROR(D750/L750,0)</f>
        <v>0.95652173913043481</v>
      </c>
      <c r="O750" t="str">
        <f>TEXT(UnusedDays[[#This Row],[discharge_date]],"mmmm")</f>
        <v>March</v>
      </c>
    </row>
    <row r="751" spans="1:15" x14ac:dyDescent="0.3">
      <c r="A751" t="s">
        <v>212</v>
      </c>
      <c r="B751">
        <v>661</v>
      </c>
      <c r="C751" t="s">
        <v>191</v>
      </c>
      <c r="D751">
        <v>27</v>
      </c>
      <c r="E751" s="1">
        <v>45721</v>
      </c>
      <c r="F751" t="s">
        <v>8</v>
      </c>
      <c r="G751" t="s">
        <v>110</v>
      </c>
      <c r="H751" t="s">
        <v>216</v>
      </c>
      <c r="I751">
        <v>0</v>
      </c>
      <c r="J751">
        <v>27</v>
      </c>
      <c r="K751">
        <v>0</v>
      </c>
      <c r="L751">
        <v>27</v>
      </c>
      <c r="M751">
        <v>0</v>
      </c>
      <c r="N751" s="3">
        <f>IFERROR(D751/L751,0)</f>
        <v>1</v>
      </c>
      <c r="O751" t="str">
        <f>TEXT(UnusedDays[[#This Row],[discharge_date]],"mmmm")</f>
        <v>March</v>
      </c>
    </row>
    <row r="752" spans="1:15" x14ac:dyDescent="0.3">
      <c r="A752" t="s">
        <v>212</v>
      </c>
      <c r="B752">
        <v>265</v>
      </c>
      <c r="C752" t="s">
        <v>191</v>
      </c>
      <c r="D752">
        <v>25</v>
      </c>
      <c r="E752" s="1">
        <v>45717</v>
      </c>
      <c r="F752" t="s">
        <v>8</v>
      </c>
      <c r="G752" t="s">
        <v>110</v>
      </c>
      <c r="H752" t="s">
        <v>216</v>
      </c>
      <c r="I752">
        <v>3</v>
      </c>
      <c r="J752">
        <v>22</v>
      </c>
      <c r="K752">
        <v>0</v>
      </c>
      <c r="L752">
        <v>25</v>
      </c>
      <c r="M752">
        <v>0</v>
      </c>
      <c r="N752" s="3">
        <f>IFERROR(D752/L752,0)</f>
        <v>1</v>
      </c>
      <c r="O752" t="str">
        <f>TEXT(UnusedDays[[#This Row],[discharge_date]],"mmmm")</f>
        <v>March</v>
      </c>
    </row>
    <row r="753" spans="1:15" x14ac:dyDescent="0.3">
      <c r="A753" t="s">
        <v>212</v>
      </c>
      <c r="B753">
        <v>1853</v>
      </c>
      <c r="C753" t="s">
        <v>191</v>
      </c>
      <c r="D753">
        <v>23</v>
      </c>
      <c r="E753" s="1">
        <v>45721</v>
      </c>
      <c r="F753" t="s">
        <v>8</v>
      </c>
      <c r="G753" t="s">
        <v>110</v>
      </c>
      <c r="H753" t="s">
        <v>216</v>
      </c>
      <c r="I753">
        <v>0</v>
      </c>
      <c r="J753">
        <v>23</v>
      </c>
      <c r="K753">
        <v>0</v>
      </c>
      <c r="L753">
        <v>23</v>
      </c>
      <c r="M753">
        <v>0</v>
      </c>
      <c r="N753" s="3">
        <f>IFERROR(D753/L753,0)</f>
        <v>1</v>
      </c>
      <c r="O753" t="str">
        <f>TEXT(UnusedDays[[#This Row],[discharge_date]],"mmmm")</f>
        <v>March</v>
      </c>
    </row>
    <row r="754" spans="1:15" x14ac:dyDescent="0.3">
      <c r="A754" t="s">
        <v>212</v>
      </c>
      <c r="B754">
        <v>1038</v>
      </c>
      <c r="C754" t="s">
        <v>191</v>
      </c>
      <c r="D754">
        <v>29</v>
      </c>
      <c r="E754" s="1">
        <v>45734</v>
      </c>
      <c r="F754" t="s">
        <v>8</v>
      </c>
      <c r="G754" t="s">
        <v>110</v>
      </c>
      <c r="H754" t="s">
        <v>216</v>
      </c>
      <c r="I754">
        <v>0</v>
      </c>
      <c r="J754">
        <v>30</v>
      </c>
      <c r="K754">
        <v>0</v>
      </c>
      <c r="L754">
        <v>30</v>
      </c>
      <c r="M754">
        <v>1</v>
      </c>
      <c r="N754" s="3">
        <f>IFERROR(D754/L754,0)</f>
        <v>0.96666666666666667</v>
      </c>
      <c r="O754" t="str">
        <f>TEXT(UnusedDays[[#This Row],[discharge_date]],"mmmm")</f>
        <v>March</v>
      </c>
    </row>
    <row r="755" spans="1:15" x14ac:dyDescent="0.3">
      <c r="A755" t="s">
        <v>212</v>
      </c>
      <c r="B755">
        <v>2135</v>
      </c>
      <c r="C755" t="s">
        <v>191</v>
      </c>
      <c r="D755">
        <v>5</v>
      </c>
      <c r="E755" s="1">
        <v>45693</v>
      </c>
      <c r="F755" t="s">
        <v>8</v>
      </c>
      <c r="G755" t="s">
        <v>157</v>
      </c>
      <c r="H755" t="s">
        <v>216</v>
      </c>
      <c r="I755">
        <v>6</v>
      </c>
      <c r="J755">
        <v>0</v>
      </c>
      <c r="K755">
        <v>0</v>
      </c>
      <c r="L755">
        <v>6</v>
      </c>
      <c r="M755">
        <f>L755-D755</f>
        <v>1</v>
      </c>
      <c r="N755" s="3">
        <f>IFERROR(D755/L755,0)</f>
        <v>0.83333333333333337</v>
      </c>
      <c r="O755" t="str">
        <f>TEXT(UnusedDays[[#This Row],[discharge_date]],"mmmm")</f>
        <v>February</v>
      </c>
    </row>
    <row r="756" spans="1:15" x14ac:dyDescent="0.3">
      <c r="A756" t="s">
        <v>212</v>
      </c>
      <c r="B756">
        <v>1996</v>
      </c>
      <c r="C756" t="s">
        <v>191</v>
      </c>
      <c r="D756">
        <v>24</v>
      </c>
      <c r="E756" s="1">
        <v>45691</v>
      </c>
      <c r="F756" t="s">
        <v>19</v>
      </c>
      <c r="G756" t="s">
        <v>157</v>
      </c>
      <c r="H756" t="s">
        <v>216</v>
      </c>
      <c r="I756">
        <v>0</v>
      </c>
      <c r="J756">
        <v>24</v>
      </c>
      <c r="K756">
        <v>0</v>
      </c>
      <c r="L756">
        <v>24</v>
      </c>
      <c r="M756">
        <f>L756-D756</f>
        <v>0</v>
      </c>
      <c r="N756" s="3">
        <f>IFERROR(D756/L756,0)</f>
        <v>1</v>
      </c>
      <c r="O756" t="str">
        <f>TEXT(UnusedDays[[#This Row],[discharge_date]],"mmmm")</f>
        <v>February</v>
      </c>
    </row>
    <row r="757" spans="1:15" x14ac:dyDescent="0.3">
      <c r="A757" t="s">
        <v>212</v>
      </c>
      <c r="B757">
        <v>1101</v>
      </c>
      <c r="C757" t="s">
        <v>191</v>
      </c>
      <c r="D757">
        <v>5</v>
      </c>
      <c r="E757" s="1">
        <v>45679</v>
      </c>
      <c r="F757" t="s">
        <v>18</v>
      </c>
      <c r="G757" t="s">
        <v>157</v>
      </c>
      <c r="H757" t="s">
        <v>216</v>
      </c>
      <c r="I757">
        <v>0</v>
      </c>
      <c r="J757">
        <v>10</v>
      </c>
      <c r="K757">
        <v>0</v>
      </c>
      <c r="L757">
        <v>10</v>
      </c>
      <c r="M757">
        <f>L757-D757</f>
        <v>5</v>
      </c>
      <c r="N757" s="3">
        <f>IFERROR(D757/L757,0)</f>
        <v>0.5</v>
      </c>
      <c r="O757" t="str">
        <f>TEXT(UnusedDays[[#This Row],[discharge_date]],"mmmm")</f>
        <v>January</v>
      </c>
    </row>
    <row r="758" spans="1:15" x14ac:dyDescent="0.3">
      <c r="A758" t="s">
        <v>212</v>
      </c>
      <c r="B758">
        <v>2294</v>
      </c>
      <c r="C758" t="s">
        <v>191</v>
      </c>
      <c r="D758">
        <v>32</v>
      </c>
      <c r="E758" s="1">
        <v>45660</v>
      </c>
      <c r="F758" t="s">
        <v>8</v>
      </c>
      <c r="G758" t="s">
        <v>157</v>
      </c>
      <c r="H758" t="s">
        <v>216</v>
      </c>
      <c r="I758">
        <v>7</v>
      </c>
      <c r="J758">
        <v>25</v>
      </c>
      <c r="K758">
        <v>0</v>
      </c>
      <c r="L758">
        <v>32</v>
      </c>
      <c r="M758">
        <f>L758-D758</f>
        <v>0</v>
      </c>
      <c r="N758" s="3">
        <f>IFERROR(D758/L758,0)</f>
        <v>1</v>
      </c>
      <c r="O758" t="str">
        <f>TEXT(UnusedDays[[#This Row],[discharge_date]],"mmmm")</f>
        <v>January</v>
      </c>
    </row>
    <row r="759" spans="1:15" x14ac:dyDescent="0.3">
      <c r="A759" t="s">
        <v>212</v>
      </c>
      <c r="B759">
        <v>1392</v>
      </c>
      <c r="C759" t="s">
        <v>191</v>
      </c>
      <c r="D759">
        <v>26</v>
      </c>
      <c r="E759" s="1">
        <v>45688</v>
      </c>
      <c r="F759" t="s">
        <v>8</v>
      </c>
      <c r="G759" t="s">
        <v>158</v>
      </c>
      <c r="H759" t="s">
        <v>216</v>
      </c>
      <c r="I759">
        <v>0</v>
      </c>
      <c r="J759">
        <v>27</v>
      </c>
      <c r="K759">
        <v>0</v>
      </c>
      <c r="L759">
        <v>27</v>
      </c>
      <c r="M759">
        <f>L759-D759</f>
        <v>1</v>
      </c>
      <c r="N759" s="3">
        <f>IFERROR(D759/L759,0)</f>
        <v>0.96296296296296291</v>
      </c>
      <c r="O759" t="str">
        <f>TEXT(UnusedDays[[#This Row],[discharge_date]],"mmmm")</f>
        <v>January</v>
      </c>
    </row>
    <row r="760" spans="1:15" x14ac:dyDescent="0.3">
      <c r="A760" t="s">
        <v>212</v>
      </c>
      <c r="B760">
        <v>973</v>
      </c>
      <c r="C760" t="s">
        <v>191</v>
      </c>
      <c r="D760">
        <v>43</v>
      </c>
      <c r="E760" s="1">
        <v>45681</v>
      </c>
      <c r="F760" t="s">
        <v>8</v>
      </c>
      <c r="G760" t="s">
        <v>158</v>
      </c>
      <c r="H760" t="s">
        <v>216</v>
      </c>
      <c r="I760">
        <v>5</v>
      </c>
      <c r="J760">
        <v>25</v>
      </c>
      <c r="K760">
        <v>13</v>
      </c>
      <c r="L760">
        <v>43</v>
      </c>
      <c r="M760">
        <f>L760-D760</f>
        <v>0</v>
      </c>
      <c r="N760" s="3">
        <f>IFERROR(D760/L760,0)</f>
        <v>1</v>
      </c>
      <c r="O760" t="str">
        <f>TEXT(UnusedDays[[#This Row],[discharge_date]],"mmmm")</f>
        <v>January</v>
      </c>
    </row>
    <row r="761" spans="1:15" x14ac:dyDescent="0.3">
      <c r="A761" t="s">
        <v>212</v>
      </c>
      <c r="B761">
        <v>1821</v>
      </c>
      <c r="C761" t="s">
        <v>191</v>
      </c>
      <c r="D761">
        <v>26</v>
      </c>
      <c r="E761" s="1">
        <v>45684</v>
      </c>
      <c r="F761" t="s">
        <v>8</v>
      </c>
      <c r="G761" t="s">
        <v>158</v>
      </c>
      <c r="H761" t="s">
        <v>216</v>
      </c>
      <c r="I761">
        <v>0</v>
      </c>
      <c r="J761">
        <v>26</v>
      </c>
      <c r="K761">
        <v>0</v>
      </c>
      <c r="L761">
        <v>26</v>
      </c>
      <c r="M761">
        <f>L761-D761</f>
        <v>0</v>
      </c>
      <c r="N761" s="3">
        <f>IFERROR(D761/L761,0)</f>
        <v>1</v>
      </c>
      <c r="O761" t="str">
        <f>TEXT(UnusedDays[[#This Row],[discharge_date]],"mmmm")</f>
        <v>January</v>
      </c>
    </row>
    <row r="762" spans="1:15" x14ac:dyDescent="0.3">
      <c r="A762" t="s">
        <v>212</v>
      </c>
      <c r="B762">
        <v>855</v>
      </c>
      <c r="C762" t="s">
        <v>191</v>
      </c>
      <c r="D762">
        <v>27</v>
      </c>
      <c r="E762" s="1">
        <v>45685</v>
      </c>
      <c r="F762" t="s">
        <v>8</v>
      </c>
      <c r="G762" t="s">
        <v>158</v>
      </c>
      <c r="H762" t="s">
        <v>216</v>
      </c>
      <c r="I762">
        <v>5</v>
      </c>
      <c r="J762">
        <v>22</v>
      </c>
      <c r="K762">
        <v>0</v>
      </c>
      <c r="L762">
        <v>27</v>
      </c>
      <c r="M762">
        <f>L762-D762</f>
        <v>0</v>
      </c>
      <c r="N762" s="3">
        <f>IFERROR(D762/L762,0)</f>
        <v>1</v>
      </c>
      <c r="O762" t="str">
        <f>TEXT(UnusedDays[[#This Row],[discharge_date]],"mmmm")</f>
        <v>January</v>
      </c>
    </row>
    <row r="763" spans="1:15" x14ac:dyDescent="0.3">
      <c r="A763" t="s">
        <v>212</v>
      </c>
      <c r="B763">
        <v>1595</v>
      </c>
      <c r="C763" t="s">
        <v>191</v>
      </c>
      <c r="D763">
        <v>6</v>
      </c>
      <c r="E763" s="1">
        <v>45687</v>
      </c>
      <c r="F763" t="s">
        <v>13</v>
      </c>
      <c r="G763" t="s">
        <v>158</v>
      </c>
      <c r="H763" t="s">
        <v>216</v>
      </c>
      <c r="I763">
        <v>0</v>
      </c>
      <c r="J763">
        <v>0</v>
      </c>
      <c r="K763">
        <v>0</v>
      </c>
      <c r="L763">
        <v>0</v>
      </c>
      <c r="M763">
        <f>L763-D763</f>
        <v>-6</v>
      </c>
      <c r="N763" s="3">
        <f>IFERROR(D763/L763,0)</f>
        <v>0</v>
      </c>
      <c r="O763" t="str">
        <f>TEXT(UnusedDays[[#This Row],[discharge_date]],"mmmm")</f>
        <v>January</v>
      </c>
    </row>
    <row r="764" spans="1:15" x14ac:dyDescent="0.3">
      <c r="A764" t="s">
        <v>212</v>
      </c>
      <c r="B764">
        <v>2637</v>
      </c>
      <c r="C764" t="s">
        <v>191</v>
      </c>
      <c r="D764">
        <v>8</v>
      </c>
      <c r="E764" s="1">
        <v>45679</v>
      </c>
      <c r="F764" t="s">
        <v>13</v>
      </c>
      <c r="G764" t="s">
        <v>158</v>
      </c>
      <c r="H764" t="s">
        <v>216</v>
      </c>
      <c r="I764">
        <v>0</v>
      </c>
      <c r="J764">
        <v>15</v>
      </c>
      <c r="K764">
        <v>0</v>
      </c>
      <c r="L764">
        <v>15</v>
      </c>
      <c r="M764">
        <f>L764-D764</f>
        <v>7</v>
      </c>
      <c r="N764" s="3">
        <f>IFERROR(D764/L764,0)</f>
        <v>0.53333333333333333</v>
      </c>
      <c r="O764" t="str">
        <f>TEXT(UnusedDays[[#This Row],[discharge_date]],"mmmm")</f>
        <v>January</v>
      </c>
    </row>
    <row r="765" spans="1:15" x14ac:dyDescent="0.3">
      <c r="A765" t="s">
        <v>212</v>
      </c>
      <c r="B765">
        <v>1385</v>
      </c>
      <c r="C765" t="s">
        <v>191</v>
      </c>
      <c r="D765">
        <v>21</v>
      </c>
      <c r="E765" s="1">
        <v>45678</v>
      </c>
      <c r="F765" t="s">
        <v>8</v>
      </c>
      <c r="G765" t="s">
        <v>158</v>
      </c>
      <c r="H765" t="s">
        <v>216</v>
      </c>
      <c r="I765">
        <v>0</v>
      </c>
      <c r="J765">
        <v>21</v>
      </c>
      <c r="K765">
        <v>0</v>
      </c>
      <c r="L765">
        <v>21</v>
      </c>
      <c r="M765">
        <f>L765-D765</f>
        <v>0</v>
      </c>
      <c r="N765" s="3">
        <f>IFERROR(D765/L765,0)</f>
        <v>1</v>
      </c>
      <c r="O765" t="str">
        <f>TEXT(UnusedDays[[#This Row],[discharge_date]],"mmmm")</f>
        <v>January</v>
      </c>
    </row>
    <row r="766" spans="1:15" x14ac:dyDescent="0.3">
      <c r="A766" t="s">
        <v>212</v>
      </c>
      <c r="B766">
        <v>1233</v>
      </c>
      <c r="C766" t="s">
        <v>191</v>
      </c>
      <c r="D766">
        <v>8</v>
      </c>
      <c r="E766" s="1">
        <v>45678</v>
      </c>
      <c r="F766" t="s">
        <v>18</v>
      </c>
      <c r="G766" t="s">
        <v>158</v>
      </c>
      <c r="H766" t="s">
        <v>216</v>
      </c>
      <c r="I766">
        <v>0</v>
      </c>
      <c r="J766">
        <v>0</v>
      </c>
      <c r="K766">
        <v>0</v>
      </c>
      <c r="L766">
        <v>8</v>
      </c>
      <c r="M766">
        <f>L766-D766</f>
        <v>0</v>
      </c>
      <c r="N766" s="3">
        <f>IFERROR(D766/L766,0)</f>
        <v>1</v>
      </c>
      <c r="O766" t="str">
        <f>TEXT(UnusedDays[[#This Row],[discharge_date]],"mmmm")</f>
        <v>January</v>
      </c>
    </row>
    <row r="767" spans="1:15" x14ac:dyDescent="0.3">
      <c r="A767" t="s">
        <v>212</v>
      </c>
      <c r="B767">
        <v>1713</v>
      </c>
      <c r="C767" t="s">
        <v>191</v>
      </c>
      <c r="D767">
        <v>49</v>
      </c>
      <c r="E767" s="1">
        <v>45671</v>
      </c>
      <c r="F767" t="s">
        <v>8</v>
      </c>
      <c r="G767" t="s">
        <v>158</v>
      </c>
      <c r="H767" t="s">
        <v>216</v>
      </c>
      <c r="I767">
        <v>7</v>
      </c>
      <c r="J767">
        <v>24</v>
      </c>
      <c r="K767">
        <v>18</v>
      </c>
      <c r="L767">
        <v>49</v>
      </c>
      <c r="M767">
        <f>L767-D767</f>
        <v>0</v>
      </c>
      <c r="N767" s="3">
        <f>IFERROR(D767/L767,0)</f>
        <v>1</v>
      </c>
      <c r="O767" t="str">
        <f>TEXT(UnusedDays[[#This Row],[discharge_date]],"mmmm")</f>
        <v>January</v>
      </c>
    </row>
    <row r="768" spans="1:15" x14ac:dyDescent="0.3">
      <c r="A768" t="s">
        <v>212</v>
      </c>
      <c r="B768">
        <v>1000</v>
      </c>
      <c r="C768" t="s">
        <v>191</v>
      </c>
      <c r="D768">
        <v>30</v>
      </c>
      <c r="E768" s="1">
        <v>45667</v>
      </c>
      <c r="F768" t="s">
        <v>8</v>
      </c>
      <c r="G768" t="s">
        <v>158</v>
      </c>
      <c r="H768" t="s">
        <v>216</v>
      </c>
      <c r="I768">
        <v>7</v>
      </c>
      <c r="J768">
        <v>23</v>
      </c>
      <c r="K768">
        <v>0</v>
      </c>
      <c r="L768">
        <v>30</v>
      </c>
      <c r="M768">
        <f>L768-D768</f>
        <v>0</v>
      </c>
      <c r="N768" s="3">
        <f>IFERROR(D768/L768,0)</f>
        <v>1</v>
      </c>
      <c r="O768" t="str">
        <f>TEXT(UnusedDays[[#This Row],[discharge_date]],"mmmm")</f>
        <v>January</v>
      </c>
    </row>
    <row r="769" spans="1:15" x14ac:dyDescent="0.3">
      <c r="A769" t="s">
        <v>212</v>
      </c>
      <c r="B769">
        <v>2321</v>
      </c>
      <c r="C769" t="s">
        <v>191</v>
      </c>
      <c r="D769">
        <v>24</v>
      </c>
      <c r="E769" s="1">
        <v>45666</v>
      </c>
      <c r="F769" t="s">
        <v>8</v>
      </c>
      <c r="G769" t="s">
        <v>158</v>
      </c>
      <c r="H769" t="s">
        <v>216</v>
      </c>
      <c r="I769">
        <v>4</v>
      </c>
      <c r="J769">
        <v>20</v>
      </c>
      <c r="K769">
        <v>0</v>
      </c>
      <c r="L769">
        <v>24</v>
      </c>
      <c r="M769">
        <f>L769-D769</f>
        <v>0</v>
      </c>
      <c r="N769" s="3">
        <f>IFERROR(D769/L769,0)</f>
        <v>1</v>
      </c>
      <c r="O769" t="str">
        <f>TEXT(UnusedDays[[#This Row],[discharge_date]],"mmmm")</f>
        <v>January</v>
      </c>
    </row>
    <row r="770" spans="1:15" x14ac:dyDescent="0.3">
      <c r="A770" t="s">
        <v>212</v>
      </c>
      <c r="B770">
        <v>605</v>
      </c>
      <c r="C770" t="s">
        <v>191</v>
      </c>
      <c r="D770">
        <v>24</v>
      </c>
      <c r="E770" s="1">
        <v>45658</v>
      </c>
      <c r="F770" t="s">
        <v>8</v>
      </c>
      <c r="G770" t="s">
        <v>158</v>
      </c>
      <c r="H770" t="s">
        <v>216</v>
      </c>
      <c r="I770">
        <v>6</v>
      </c>
      <c r="J770">
        <v>19</v>
      </c>
      <c r="K770">
        <v>0</v>
      </c>
      <c r="L770">
        <v>25</v>
      </c>
      <c r="M770">
        <f>L770-D770</f>
        <v>1</v>
      </c>
      <c r="N770" s="3">
        <f>IFERROR(D770/L770,0)</f>
        <v>0.96</v>
      </c>
      <c r="O770" t="str">
        <f>TEXT(UnusedDays[[#This Row],[discharge_date]],"mmmm")</f>
        <v>January</v>
      </c>
    </row>
    <row r="771" spans="1:15" x14ac:dyDescent="0.3">
      <c r="A771" t="s">
        <v>212</v>
      </c>
      <c r="B771">
        <v>1868</v>
      </c>
      <c r="C771" t="s">
        <v>191</v>
      </c>
      <c r="D771">
        <v>2</v>
      </c>
      <c r="E771" s="1">
        <v>45740</v>
      </c>
      <c r="F771" t="s">
        <v>11</v>
      </c>
      <c r="G771" t="s">
        <v>113</v>
      </c>
      <c r="H771" t="s">
        <v>216</v>
      </c>
      <c r="I771">
        <v>5</v>
      </c>
      <c r="J771">
        <v>0</v>
      </c>
      <c r="K771">
        <v>0</v>
      </c>
      <c r="L771">
        <v>5</v>
      </c>
      <c r="M771" s="2">
        <v>3</v>
      </c>
      <c r="N771" s="3">
        <f>IFERROR(D771/L771,0)</f>
        <v>0.4</v>
      </c>
      <c r="O771" t="str">
        <f>TEXT(UnusedDays[[#This Row],[discharge_date]],"mmmm")</f>
        <v>March</v>
      </c>
    </row>
    <row r="772" spans="1:15" x14ac:dyDescent="0.3">
      <c r="A772" t="s">
        <v>212</v>
      </c>
      <c r="B772">
        <v>2377</v>
      </c>
      <c r="C772" t="s">
        <v>191</v>
      </c>
      <c r="D772">
        <v>12</v>
      </c>
      <c r="E772" s="1">
        <v>45734</v>
      </c>
      <c r="F772" t="s">
        <v>18</v>
      </c>
      <c r="G772" t="s">
        <v>103</v>
      </c>
      <c r="H772" t="s">
        <v>216</v>
      </c>
      <c r="I772">
        <v>5</v>
      </c>
      <c r="J772">
        <v>15</v>
      </c>
      <c r="K772">
        <v>0</v>
      </c>
      <c r="L772">
        <v>20</v>
      </c>
      <c r="M772" s="2">
        <v>8</v>
      </c>
      <c r="N772" s="3">
        <f>IFERROR(D772/L772,0)</f>
        <v>0.6</v>
      </c>
      <c r="O772" t="str">
        <f>TEXT(UnusedDays[[#This Row],[discharge_date]],"mmmm")</f>
        <v>March</v>
      </c>
    </row>
    <row r="773" spans="1:15" x14ac:dyDescent="0.3">
      <c r="A773" t="s">
        <v>212</v>
      </c>
      <c r="B773">
        <v>2877</v>
      </c>
      <c r="C773" t="s">
        <v>191</v>
      </c>
      <c r="D773">
        <v>13</v>
      </c>
      <c r="E773" s="1">
        <v>45743</v>
      </c>
      <c r="F773" t="s">
        <v>19</v>
      </c>
      <c r="G773" t="s">
        <v>103</v>
      </c>
      <c r="H773" t="s">
        <v>216</v>
      </c>
      <c r="I773">
        <v>0</v>
      </c>
      <c r="J773">
        <v>13</v>
      </c>
      <c r="K773">
        <v>0</v>
      </c>
      <c r="L773">
        <v>13</v>
      </c>
      <c r="M773">
        <v>0</v>
      </c>
      <c r="N773" s="3">
        <f>IFERROR(D773/L773,0)</f>
        <v>1</v>
      </c>
      <c r="O773" t="str">
        <f>TEXT(UnusedDays[[#This Row],[discharge_date]],"mmmm")</f>
        <v>March</v>
      </c>
    </row>
    <row r="774" spans="1:15" x14ac:dyDescent="0.3">
      <c r="A774" t="s">
        <v>212</v>
      </c>
      <c r="B774">
        <v>2754</v>
      </c>
      <c r="C774" t="s">
        <v>191</v>
      </c>
      <c r="D774">
        <v>42</v>
      </c>
      <c r="E774" s="1">
        <v>45735</v>
      </c>
      <c r="F774" t="s">
        <v>8</v>
      </c>
      <c r="G774" t="s">
        <v>103</v>
      </c>
      <c r="H774" t="s">
        <v>216</v>
      </c>
      <c r="I774">
        <v>0</v>
      </c>
      <c r="J774">
        <v>24</v>
      </c>
      <c r="K774">
        <v>17</v>
      </c>
      <c r="L774">
        <v>41</v>
      </c>
      <c r="M774">
        <v>-1</v>
      </c>
      <c r="N774" s="3">
        <f>IFERROR(D774/L774,0)</f>
        <v>1.024390243902439</v>
      </c>
      <c r="O774" t="str">
        <f>TEXT(UnusedDays[[#This Row],[discharge_date]],"mmmm")</f>
        <v>March</v>
      </c>
    </row>
    <row r="775" spans="1:15" x14ac:dyDescent="0.3">
      <c r="A775" t="s">
        <v>212</v>
      </c>
      <c r="B775">
        <v>2733</v>
      </c>
      <c r="C775" t="s">
        <v>191</v>
      </c>
      <c r="D775">
        <v>42</v>
      </c>
      <c r="E775" s="1">
        <v>45726</v>
      </c>
      <c r="F775" t="s">
        <v>8</v>
      </c>
      <c r="G775" t="s">
        <v>103</v>
      </c>
      <c r="H775" t="s">
        <v>216</v>
      </c>
      <c r="I775">
        <v>0</v>
      </c>
      <c r="J775">
        <v>35</v>
      </c>
      <c r="K775">
        <v>7</v>
      </c>
      <c r="L775">
        <v>42</v>
      </c>
      <c r="M775">
        <v>0</v>
      </c>
      <c r="N775" s="3">
        <f>IFERROR(D775/L775,0)</f>
        <v>1</v>
      </c>
      <c r="O775" t="str">
        <f>TEXT(UnusedDays[[#This Row],[discharge_date]],"mmmm")</f>
        <v>March</v>
      </c>
    </row>
    <row r="776" spans="1:15" x14ac:dyDescent="0.3">
      <c r="A776" t="s">
        <v>212</v>
      </c>
      <c r="B776">
        <v>2625</v>
      </c>
      <c r="C776" t="s">
        <v>191</v>
      </c>
      <c r="D776">
        <v>35</v>
      </c>
      <c r="E776" s="1">
        <v>45717</v>
      </c>
      <c r="F776" t="s">
        <v>8</v>
      </c>
      <c r="G776" t="s">
        <v>103</v>
      </c>
      <c r="H776" t="s">
        <v>216</v>
      </c>
      <c r="I776">
        <v>5</v>
      </c>
      <c r="J776">
        <v>23</v>
      </c>
      <c r="K776">
        <v>7</v>
      </c>
      <c r="L776">
        <v>35</v>
      </c>
      <c r="M776">
        <v>0</v>
      </c>
      <c r="N776" s="3">
        <f>IFERROR(D776/L776,0)</f>
        <v>1</v>
      </c>
      <c r="O776" t="str">
        <f>TEXT(UnusedDays[[#This Row],[discharge_date]],"mmmm")</f>
        <v>March</v>
      </c>
    </row>
    <row r="777" spans="1:15" x14ac:dyDescent="0.3">
      <c r="A777" t="s">
        <v>212</v>
      </c>
      <c r="B777">
        <v>2192</v>
      </c>
      <c r="C777" t="s">
        <v>191</v>
      </c>
      <c r="D777">
        <v>26</v>
      </c>
      <c r="E777" s="1">
        <v>45734</v>
      </c>
      <c r="F777" t="s">
        <v>8</v>
      </c>
      <c r="G777" t="s">
        <v>103</v>
      </c>
      <c r="H777" t="s">
        <v>216</v>
      </c>
      <c r="I777">
        <v>0</v>
      </c>
      <c r="J777">
        <v>26</v>
      </c>
      <c r="K777">
        <v>0</v>
      </c>
      <c r="L777">
        <v>26</v>
      </c>
      <c r="M777">
        <v>0</v>
      </c>
      <c r="N777" s="3">
        <f>IFERROR(D777/L777,0)</f>
        <v>1</v>
      </c>
      <c r="O777" t="str">
        <f>TEXT(UnusedDays[[#This Row],[discharge_date]],"mmmm")</f>
        <v>March</v>
      </c>
    </row>
    <row r="778" spans="1:15" x14ac:dyDescent="0.3">
      <c r="A778" t="s">
        <v>212</v>
      </c>
      <c r="B778">
        <v>44</v>
      </c>
      <c r="C778" t="s">
        <v>191</v>
      </c>
      <c r="D778">
        <v>26</v>
      </c>
      <c r="E778" s="1">
        <v>45742</v>
      </c>
      <c r="F778" t="s">
        <v>8</v>
      </c>
      <c r="G778" t="s">
        <v>103</v>
      </c>
      <c r="H778" t="s">
        <v>216</v>
      </c>
      <c r="I778">
        <v>5</v>
      </c>
      <c r="J778">
        <v>21</v>
      </c>
      <c r="K778">
        <v>0</v>
      </c>
      <c r="L778">
        <v>26</v>
      </c>
      <c r="M778">
        <v>0</v>
      </c>
      <c r="N778" s="3">
        <f>IFERROR(D778/L778,0)</f>
        <v>1</v>
      </c>
      <c r="O778" t="str">
        <f>TEXT(UnusedDays[[#This Row],[discharge_date]],"mmmm")</f>
        <v>March</v>
      </c>
    </row>
    <row r="779" spans="1:15" x14ac:dyDescent="0.3">
      <c r="A779" t="s">
        <v>212</v>
      </c>
      <c r="B779">
        <v>1447</v>
      </c>
      <c r="C779" t="s">
        <v>191</v>
      </c>
      <c r="D779">
        <v>26</v>
      </c>
      <c r="E779" s="1">
        <v>45745</v>
      </c>
      <c r="F779" t="s">
        <v>8</v>
      </c>
      <c r="G779" t="s">
        <v>103</v>
      </c>
      <c r="H779" t="s">
        <v>216</v>
      </c>
      <c r="I779">
        <v>5</v>
      </c>
      <c r="J779">
        <v>21</v>
      </c>
      <c r="K779">
        <v>0</v>
      </c>
      <c r="L779">
        <v>26</v>
      </c>
      <c r="M779">
        <v>0</v>
      </c>
      <c r="N779" s="3">
        <f>IFERROR(D779/L779,0)</f>
        <v>1</v>
      </c>
      <c r="O779" t="str">
        <f>TEXT(UnusedDays[[#This Row],[discharge_date]],"mmmm")</f>
        <v>March</v>
      </c>
    </row>
    <row r="780" spans="1:15" x14ac:dyDescent="0.3">
      <c r="A780" t="s">
        <v>212</v>
      </c>
      <c r="B780">
        <v>121</v>
      </c>
      <c r="C780" t="s">
        <v>191</v>
      </c>
      <c r="D780">
        <v>26</v>
      </c>
      <c r="E780" s="1">
        <v>45746</v>
      </c>
      <c r="F780" t="s">
        <v>8</v>
      </c>
      <c r="G780" t="s">
        <v>103</v>
      </c>
      <c r="H780" t="s">
        <v>216</v>
      </c>
      <c r="I780">
        <v>0</v>
      </c>
      <c r="J780">
        <v>26</v>
      </c>
      <c r="K780">
        <v>0</v>
      </c>
      <c r="L780">
        <v>26</v>
      </c>
      <c r="M780">
        <v>0</v>
      </c>
      <c r="N780" s="3">
        <f>IFERROR(D780/L780,0)</f>
        <v>1</v>
      </c>
      <c r="O780" t="str">
        <f>TEXT(UnusedDays[[#This Row],[discharge_date]],"mmmm")</f>
        <v>March</v>
      </c>
    </row>
    <row r="781" spans="1:15" x14ac:dyDescent="0.3">
      <c r="A781" t="s">
        <v>212</v>
      </c>
      <c r="B781">
        <v>2831</v>
      </c>
      <c r="C781" t="s">
        <v>191</v>
      </c>
      <c r="D781">
        <v>24</v>
      </c>
      <c r="E781" s="1">
        <v>45747</v>
      </c>
      <c r="F781" t="s">
        <v>8</v>
      </c>
      <c r="G781" t="s">
        <v>103</v>
      </c>
      <c r="H781" t="s">
        <v>216</v>
      </c>
      <c r="I781">
        <v>0</v>
      </c>
      <c r="J781">
        <v>24</v>
      </c>
      <c r="K781">
        <v>0</v>
      </c>
      <c r="L781">
        <v>24</v>
      </c>
      <c r="M781">
        <v>0</v>
      </c>
      <c r="N781" s="3">
        <f>IFERROR(D781/L781,0)</f>
        <v>1</v>
      </c>
      <c r="O781" t="str">
        <f>TEXT(UnusedDays[[#This Row],[discharge_date]],"mmmm")</f>
        <v>March</v>
      </c>
    </row>
    <row r="782" spans="1:15" x14ac:dyDescent="0.3">
      <c r="A782" t="s">
        <v>212</v>
      </c>
      <c r="B782">
        <v>292</v>
      </c>
      <c r="C782" t="s">
        <v>191</v>
      </c>
      <c r="D782">
        <v>21</v>
      </c>
      <c r="E782" s="1">
        <v>45685</v>
      </c>
      <c r="F782" t="s">
        <v>8</v>
      </c>
      <c r="G782" t="s">
        <v>159</v>
      </c>
      <c r="H782" t="s">
        <v>216</v>
      </c>
      <c r="I782">
        <v>0</v>
      </c>
      <c r="J782">
        <v>0</v>
      </c>
      <c r="K782">
        <v>20</v>
      </c>
      <c r="L782">
        <v>21</v>
      </c>
      <c r="M782">
        <f>L782-D782</f>
        <v>0</v>
      </c>
      <c r="N782" s="3">
        <f>IFERROR(D782/L782,0)</f>
        <v>1</v>
      </c>
      <c r="O782" t="str">
        <f>TEXT(UnusedDays[[#This Row],[discharge_date]],"mmmm")</f>
        <v>January</v>
      </c>
    </row>
    <row r="783" spans="1:15" x14ac:dyDescent="0.3">
      <c r="A783" t="s">
        <v>212</v>
      </c>
      <c r="B783">
        <v>1598</v>
      </c>
      <c r="C783" t="s">
        <v>191</v>
      </c>
      <c r="D783">
        <v>25</v>
      </c>
      <c r="E783" s="1">
        <v>45684</v>
      </c>
      <c r="F783" t="s">
        <v>8</v>
      </c>
      <c r="G783" t="s">
        <v>159</v>
      </c>
      <c r="H783" t="s">
        <v>216</v>
      </c>
      <c r="I783">
        <v>0</v>
      </c>
      <c r="J783">
        <v>0</v>
      </c>
      <c r="K783">
        <v>24</v>
      </c>
      <c r="L783">
        <v>24</v>
      </c>
      <c r="M783">
        <f>L783-D783</f>
        <v>-1</v>
      </c>
      <c r="N783" s="3">
        <f>IFERROR(D783/L783,0)</f>
        <v>1.0416666666666667</v>
      </c>
      <c r="O783" t="str">
        <f>TEXT(UnusedDays[[#This Row],[discharge_date]],"mmmm")</f>
        <v>January</v>
      </c>
    </row>
    <row r="784" spans="1:15" x14ac:dyDescent="0.3">
      <c r="A784" t="s">
        <v>212</v>
      </c>
      <c r="B784">
        <v>2748</v>
      </c>
      <c r="C784" t="s">
        <v>191</v>
      </c>
      <c r="D784">
        <v>27</v>
      </c>
      <c r="E784" s="1">
        <v>45686</v>
      </c>
      <c r="F784" t="s">
        <v>8</v>
      </c>
      <c r="G784" t="s">
        <v>159</v>
      </c>
      <c r="H784" t="s">
        <v>216</v>
      </c>
      <c r="I784">
        <v>0</v>
      </c>
      <c r="J784">
        <v>0</v>
      </c>
      <c r="K784">
        <v>25</v>
      </c>
      <c r="L784">
        <v>25</v>
      </c>
      <c r="M784">
        <f>L784-D784</f>
        <v>-2</v>
      </c>
      <c r="N784" s="3">
        <f>IFERROR(D784/L784,0)</f>
        <v>1.08</v>
      </c>
      <c r="O784" t="str">
        <f>TEXT(UnusedDays[[#This Row],[discharge_date]],"mmmm")</f>
        <v>January</v>
      </c>
    </row>
    <row r="785" spans="1:15" x14ac:dyDescent="0.3">
      <c r="A785" t="s">
        <v>212</v>
      </c>
      <c r="B785">
        <v>890</v>
      </c>
      <c r="C785" t="s">
        <v>191</v>
      </c>
      <c r="D785">
        <v>16</v>
      </c>
      <c r="E785" s="1">
        <v>45674</v>
      </c>
      <c r="F785" t="s">
        <v>18</v>
      </c>
      <c r="G785" t="s">
        <v>159</v>
      </c>
      <c r="H785" t="s">
        <v>216</v>
      </c>
      <c r="I785">
        <v>0</v>
      </c>
      <c r="J785">
        <v>0</v>
      </c>
      <c r="K785">
        <v>19</v>
      </c>
      <c r="L785">
        <v>19</v>
      </c>
      <c r="M785">
        <f>L785-D785</f>
        <v>3</v>
      </c>
      <c r="N785" s="3">
        <f>IFERROR(D785/L785,0)</f>
        <v>0.84210526315789469</v>
      </c>
      <c r="O785" t="str">
        <f>TEXT(UnusedDays[[#This Row],[discharge_date]],"mmmm")</f>
        <v>January</v>
      </c>
    </row>
    <row r="786" spans="1:15" x14ac:dyDescent="0.3">
      <c r="A786" t="s">
        <v>212</v>
      </c>
      <c r="B786">
        <v>527</v>
      </c>
      <c r="C786" t="s">
        <v>191</v>
      </c>
      <c r="D786">
        <v>33</v>
      </c>
      <c r="E786" s="1">
        <v>45678</v>
      </c>
      <c r="F786" t="s">
        <v>8</v>
      </c>
      <c r="G786" t="s">
        <v>159</v>
      </c>
      <c r="H786" t="s">
        <v>216</v>
      </c>
      <c r="I786">
        <v>0</v>
      </c>
      <c r="J786">
        <v>0</v>
      </c>
      <c r="K786">
        <v>33</v>
      </c>
      <c r="L786">
        <v>33</v>
      </c>
      <c r="M786">
        <f>L786-D786</f>
        <v>0</v>
      </c>
      <c r="N786" s="3">
        <f>IFERROR(D786/L786,0)</f>
        <v>1</v>
      </c>
      <c r="O786" t="str">
        <f>TEXT(UnusedDays[[#This Row],[discharge_date]],"mmmm")</f>
        <v>January</v>
      </c>
    </row>
    <row r="787" spans="1:15" x14ac:dyDescent="0.3">
      <c r="A787" t="s">
        <v>212</v>
      </c>
      <c r="B787">
        <v>1757</v>
      </c>
      <c r="C787" t="s">
        <v>191</v>
      </c>
      <c r="D787">
        <v>20</v>
      </c>
      <c r="E787" s="1">
        <v>45672</v>
      </c>
      <c r="F787" t="s">
        <v>8</v>
      </c>
      <c r="G787" t="s">
        <v>159</v>
      </c>
      <c r="H787" t="s">
        <v>216</v>
      </c>
      <c r="I787">
        <v>0</v>
      </c>
      <c r="J787">
        <v>0</v>
      </c>
      <c r="K787">
        <v>20</v>
      </c>
      <c r="L787">
        <v>20</v>
      </c>
      <c r="M787">
        <f>L787-D787</f>
        <v>0</v>
      </c>
      <c r="N787" s="3">
        <f>IFERROR(D787/L787,0)</f>
        <v>1</v>
      </c>
      <c r="O787" t="str">
        <f>TEXT(UnusedDays[[#This Row],[discharge_date]],"mmmm")</f>
        <v>January</v>
      </c>
    </row>
    <row r="788" spans="1:15" x14ac:dyDescent="0.3">
      <c r="A788" t="s">
        <v>212</v>
      </c>
      <c r="B788">
        <v>1180</v>
      </c>
      <c r="C788" t="s">
        <v>191</v>
      </c>
      <c r="D788">
        <v>9</v>
      </c>
      <c r="E788" s="1">
        <v>45673</v>
      </c>
      <c r="F788" t="s">
        <v>8</v>
      </c>
      <c r="G788" t="s">
        <v>159</v>
      </c>
      <c r="H788" t="s">
        <v>216</v>
      </c>
      <c r="I788">
        <v>0</v>
      </c>
      <c r="J788">
        <v>0</v>
      </c>
      <c r="K788">
        <v>9</v>
      </c>
      <c r="L788">
        <v>9</v>
      </c>
      <c r="M788">
        <f>L788-D788</f>
        <v>0</v>
      </c>
      <c r="N788" s="3">
        <f>IFERROR(D788/L788,0)</f>
        <v>1</v>
      </c>
      <c r="O788" t="str">
        <f>TEXT(UnusedDays[[#This Row],[discharge_date]],"mmmm")</f>
        <v>January</v>
      </c>
    </row>
    <row r="789" spans="1:15" x14ac:dyDescent="0.3">
      <c r="A789" t="s">
        <v>212</v>
      </c>
      <c r="B789">
        <v>2254</v>
      </c>
      <c r="C789" t="s">
        <v>191</v>
      </c>
      <c r="D789">
        <v>7</v>
      </c>
      <c r="E789" s="1">
        <v>45672</v>
      </c>
      <c r="F789" t="s">
        <v>18</v>
      </c>
      <c r="G789" t="s">
        <v>159</v>
      </c>
      <c r="H789" t="s">
        <v>216</v>
      </c>
      <c r="I789">
        <v>0</v>
      </c>
      <c r="J789">
        <v>0</v>
      </c>
      <c r="K789">
        <v>7</v>
      </c>
      <c r="L789">
        <v>7</v>
      </c>
      <c r="M789">
        <f>L789-D789</f>
        <v>0</v>
      </c>
      <c r="N789" s="3">
        <f>IFERROR(D789/L789,0)</f>
        <v>1</v>
      </c>
      <c r="O789" t="str">
        <f>TEXT(UnusedDays[[#This Row],[discharge_date]],"mmmm")</f>
        <v>January</v>
      </c>
    </row>
    <row r="790" spans="1:15" x14ac:dyDescent="0.3">
      <c r="A790" t="s">
        <v>212</v>
      </c>
      <c r="B790">
        <v>2397</v>
      </c>
      <c r="C790" t="s">
        <v>191</v>
      </c>
      <c r="D790">
        <v>35</v>
      </c>
      <c r="E790" s="1">
        <v>45670</v>
      </c>
      <c r="F790" t="s">
        <v>8</v>
      </c>
      <c r="G790" t="s">
        <v>159</v>
      </c>
      <c r="H790" t="s">
        <v>216</v>
      </c>
      <c r="I790">
        <v>0</v>
      </c>
      <c r="J790">
        <v>0</v>
      </c>
      <c r="K790">
        <v>34</v>
      </c>
      <c r="L790">
        <v>34</v>
      </c>
      <c r="M790">
        <f>L790-D790</f>
        <v>-1</v>
      </c>
      <c r="N790" s="3">
        <f>IFERROR(D790/L790,0)</f>
        <v>1.0294117647058822</v>
      </c>
      <c r="O790" t="str">
        <f>TEXT(UnusedDays[[#This Row],[discharge_date]],"mmmm")</f>
        <v>January</v>
      </c>
    </row>
    <row r="791" spans="1:15" x14ac:dyDescent="0.3">
      <c r="A791" t="s">
        <v>212</v>
      </c>
      <c r="B791">
        <v>1535</v>
      </c>
      <c r="C791" t="s">
        <v>191</v>
      </c>
      <c r="D791">
        <v>35</v>
      </c>
      <c r="E791" s="1">
        <v>45663</v>
      </c>
      <c r="F791" t="s">
        <v>8</v>
      </c>
      <c r="G791" t="s">
        <v>159</v>
      </c>
      <c r="H791" t="s">
        <v>216</v>
      </c>
      <c r="I791">
        <v>0</v>
      </c>
      <c r="J791">
        <v>0</v>
      </c>
      <c r="K791">
        <v>35</v>
      </c>
      <c r="L791">
        <v>35</v>
      </c>
      <c r="M791">
        <f>L791-D791</f>
        <v>0</v>
      </c>
      <c r="N791" s="3">
        <f>IFERROR(D791/L791,0)</f>
        <v>1</v>
      </c>
      <c r="O791" t="str">
        <f>TEXT(UnusedDays[[#This Row],[discharge_date]],"mmmm")</f>
        <v>January</v>
      </c>
    </row>
    <row r="792" spans="1:15" x14ac:dyDescent="0.3">
      <c r="A792" t="s">
        <v>212</v>
      </c>
      <c r="B792">
        <v>605</v>
      </c>
      <c r="C792" t="s">
        <v>191</v>
      </c>
      <c r="D792">
        <v>24</v>
      </c>
      <c r="E792" s="1">
        <v>45664</v>
      </c>
      <c r="F792" t="s">
        <v>19</v>
      </c>
      <c r="G792" t="s">
        <v>159</v>
      </c>
      <c r="H792" t="s">
        <v>216</v>
      </c>
      <c r="I792">
        <v>0</v>
      </c>
      <c r="J792">
        <v>0</v>
      </c>
      <c r="K792">
        <v>24</v>
      </c>
      <c r="L792">
        <v>24</v>
      </c>
      <c r="M792">
        <f>L792-D792</f>
        <v>0</v>
      </c>
      <c r="N792" s="3">
        <f>IFERROR(D792/L792,0)</f>
        <v>1</v>
      </c>
      <c r="O792" t="str">
        <f>TEXT(UnusedDays[[#This Row],[discharge_date]],"mmmm")</f>
        <v>January</v>
      </c>
    </row>
    <row r="793" spans="1:15" x14ac:dyDescent="0.3">
      <c r="A793" t="s">
        <v>212</v>
      </c>
      <c r="B793">
        <v>641</v>
      </c>
      <c r="C793" t="s">
        <v>191</v>
      </c>
      <c r="D793">
        <v>10</v>
      </c>
      <c r="E793" s="1">
        <v>45716</v>
      </c>
      <c r="F793" t="s">
        <v>13</v>
      </c>
      <c r="G793" t="s">
        <v>160</v>
      </c>
      <c r="H793" t="s">
        <v>216</v>
      </c>
      <c r="I793">
        <v>7</v>
      </c>
      <c r="J793">
        <v>7</v>
      </c>
      <c r="K793">
        <v>0</v>
      </c>
      <c r="L793">
        <v>14</v>
      </c>
      <c r="M793">
        <f>L793-D793</f>
        <v>4</v>
      </c>
      <c r="N793" s="3">
        <f>IFERROR(D793/L793,0)</f>
        <v>0.7142857142857143</v>
      </c>
      <c r="O793" t="str">
        <f>TEXT(UnusedDays[[#This Row],[discharge_date]],"mmmm")</f>
        <v>February</v>
      </c>
    </row>
    <row r="794" spans="1:15" x14ac:dyDescent="0.3">
      <c r="A794" t="s">
        <v>212</v>
      </c>
      <c r="B794">
        <v>2723</v>
      </c>
      <c r="C794" t="s">
        <v>191</v>
      </c>
      <c r="D794">
        <v>35</v>
      </c>
      <c r="E794" s="1">
        <v>45716</v>
      </c>
      <c r="F794" t="s">
        <v>8</v>
      </c>
      <c r="G794" t="s">
        <v>160</v>
      </c>
      <c r="H794" t="s">
        <v>216</v>
      </c>
      <c r="I794">
        <v>0</v>
      </c>
      <c r="J794">
        <v>35</v>
      </c>
      <c r="K794">
        <v>0</v>
      </c>
      <c r="L794">
        <v>35</v>
      </c>
      <c r="M794">
        <f>L794-D794</f>
        <v>0</v>
      </c>
      <c r="N794" s="3">
        <f>IFERROR(D794/L794,0)</f>
        <v>1</v>
      </c>
      <c r="O794" t="str">
        <f>TEXT(UnusedDays[[#This Row],[discharge_date]],"mmmm")</f>
        <v>February</v>
      </c>
    </row>
    <row r="795" spans="1:15" x14ac:dyDescent="0.3">
      <c r="A795" t="s">
        <v>212</v>
      </c>
      <c r="B795">
        <v>1974</v>
      </c>
      <c r="C795" t="s">
        <v>191</v>
      </c>
      <c r="D795">
        <v>35</v>
      </c>
      <c r="E795" s="1">
        <v>45712</v>
      </c>
      <c r="F795" t="s">
        <v>8</v>
      </c>
      <c r="G795" t="s">
        <v>160</v>
      </c>
      <c r="H795" t="s">
        <v>216</v>
      </c>
      <c r="I795">
        <v>7</v>
      </c>
      <c r="J795">
        <v>28</v>
      </c>
      <c r="K795">
        <v>0</v>
      </c>
      <c r="L795">
        <v>35</v>
      </c>
      <c r="M795">
        <f>L795-D795</f>
        <v>0</v>
      </c>
      <c r="N795" s="3">
        <f>IFERROR(D795/L795,0)</f>
        <v>1</v>
      </c>
      <c r="O795" t="str">
        <f>TEXT(UnusedDays[[#This Row],[discharge_date]],"mmmm")</f>
        <v>February</v>
      </c>
    </row>
    <row r="796" spans="1:15" x14ac:dyDescent="0.3">
      <c r="A796" t="s">
        <v>212</v>
      </c>
      <c r="B796">
        <v>2953</v>
      </c>
      <c r="C796" t="s">
        <v>191</v>
      </c>
      <c r="D796">
        <v>4</v>
      </c>
      <c r="E796" s="1">
        <v>45705</v>
      </c>
      <c r="F796" t="s">
        <v>11</v>
      </c>
      <c r="G796" t="s">
        <v>160</v>
      </c>
      <c r="H796" t="s">
        <v>216</v>
      </c>
      <c r="I796">
        <v>0</v>
      </c>
      <c r="J796">
        <v>11</v>
      </c>
      <c r="K796">
        <v>0</v>
      </c>
      <c r="L796">
        <v>11</v>
      </c>
      <c r="M796">
        <f>L796-D796</f>
        <v>7</v>
      </c>
      <c r="N796" s="3">
        <f>IFERROR(D796/L796,0)</f>
        <v>0.36363636363636365</v>
      </c>
      <c r="O796" t="str">
        <f>TEXT(UnusedDays[[#This Row],[discharge_date]],"mmmm")</f>
        <v>February</v>
      </c>
    </row>
    <row r="797" spans="1:15" x14ac:dyDescent="0.3">
      <c r="A797" t="s">
        <v>212</v>
      </c>
      <c r="B797">
        <v>2213</v>
      </c>
      <c r="C797" t="s">
        <v>191</v>
      </c>
      <c r="D797">
        <v>21</v>
      </c>
      <c r="E797" s="1">
        <v>45701</v>
      </c>
      <c r="F797" t="s">
        <v>8</v>
      </c>
      <c r="G797" t="s">
        <v>160</v>
      </c>
      <c r="H797" t="s">
        <v>216</v>
      </c>
      <c r="I797">
        <v>0</v>
      </c>
      <c r="J797">
        <v>0</v>
      </c>
      <c r="K797">
        <v>20</v>
      </c>
      <c r="L797">
        <v>21</v>
      </c>
      <c r="M797">
        <f>L797-D797</f>
        <v>0</v>
      </c>
      <c r="N797" s="3">
        <f>IFERROR(D797/L797,0)</f>
        <v>1</v>
      </c>
      <c r="O797" t="str">
        <f>TEXT(UnusedDays[[#This Row],[discharge_date]],"mmmm")</f>
        <v>February</v>
      </c>
    </row>
    <row r="798" spans="1:15" x14ac:dyDescent="0.3">
      <c r="A798" t="s">
        <v>212</v>
      </c>
      <c r="B798">
        <v>790</v>
      </c>
      <c r="C798" t="s">
        <v>191</v>
      </c>
      <c r="D798">
        <v>6</v>
      </c>
      <c r="E798" s="1">
        <v>45692</v>
      </c>
      <c r="F798" t="s">
        <v>18</v>
      </c>
      <c r="G798" t="s">
        <v>160</v>
      </c>
      <c r="H798" t="s">
        <v>216</v>
      </c>
      <c r="I798">
        <v>0</v>
      </c>
      <c r="J798">
        <v>7</v>
      </c>
      <c r="K798">
        <v>0</v>
      </c>
      <c r="L798">
        <v>7</v>
      </c>
      <c r="M798">
        <f>L798-D798</f>
        <v>1</v>
      </c>
      <c r="N798" s="3">
        <f>IFERROR(D798/L798,0)</f>
        <v>0.8571428571428571</v>
      </c>
      <c r="O798" t="str">
        <f>TEXT(UnusedDays[[#This Row],[discharge_date]],"mmmm")</f>
        <v>February</v>
      </c>
    </row>
    <row r="799" spans="1:15" x14ac:dyDescent="0.3">
      <c r="A799" t="s">
        <v>212</v>
      </c>
      <c r="B799">
        <v>1808</v>
      </c>
      <c r="C799" t="s">
        <v>191</v>
      </c>
      <c r="D799">
        <v>3</v>
      </c>
      <c r="E799" s="1">
        <v>45681</v>
      </c>
      <c r="F799" t="s">
        <v>18</v>
      </c>
      <c r="G799" t="s">
        <v>160</v>
      </c>
      <c r="H799" t="s">
        <v>216</v>
      </c>
      <c r="I799">
        <v>4</v>
      </c>
      <c r="J799">
        <v>0</v>
      </c>
      <c r="K799">
        <v>0</v>
      </c>
      <c r="L799">
        <v>4</v>
      </c>
      <c r="M799">
        <f>L799-D799</f>
        <v>1</v>
      </c>
      <c r="N799" s="3">
        <f>IFERROR(D799/L799,0)</f>
        <v>0.75</v>
      </c>
      <c r="O799" t="str">
        <f>TEXT(UnusedDays[[#This Row],[discharge_date]],"mmmm")</f>
        <v>January</v>
      </c>
    </row>
    <row r="800" spans="1:15" x14ac:dyDescent="0.3">
      <c r="A800" t="s">
        <v>212</v>
      </c>
      <c r="B800">
        <v>2470</v>
      </c>
      <c r="C800" t="s">
        <v>191</v>
      </c>
      <c r="D800">
        <v>28</v>
      </c>
      <c r="E800" s="1">
        <v>45687</v>
      </c>
      <c r="F800" t="s">
        <v>8</v>
      </c>
      <c r="G800" t="s">
        <v>160</v>
      </c>
      <c r="H800" t="s">
        <v>216</v>
      </c>
      <c r="I800">
        <v>0</v>
      </c>
      <c r="J800">
        <v>24</v>
      </c>
      <c r="K800">
        <v>0</v>
      </c>
      <c r="L800">
        <v>28</v>
      </c>
      <c r="M800">
        <f>L800-D800</f>
        <v>0</v>
      </c>
      <c r="N800" s="3">
        <f>IFERROR(D800/L800,0)</f>
        <v>1</v>
      </c>
      <c r="O800" t="str">
        <f>TEXT(UnusedDays[[#This Row],[discharge_date]],"mmmm")</f>
        <v>January</v>
      </c>
    </row>
    <row r="801" spans="1:15" x14ac:dyDescent="0.3">
      <c r="A801" t="s">
        <v>212</v>
      </c>
      <c r="B801">
        <v>1370</v>
      </c>
      <c r="C801" t="s">
        <v>191</v>
      </c>
      <c r="D801">
        <v>28</v>
      </c>
      <c r="E801" s="1">
        <v>45687</v>
      </c>
      <c r="F801" t="s">
        <v>8</v>
      </c>
      <c r="G801" t="s">
        <v>160</v>
      </c>
      <c r="H801" t="s">
        <v>216</v>
      </c>
      <c r="I801">
        <v>0</v>
      </c>
      <c r="J801">
        <v>28</v>
      </c>
      <c r="K801">
        <v>0</v>
      </c>
      <c r="L801">
        <v>28</v>
      </c>
      <c r="M801">
        <f>L801-D801</f>
        <v>0</v>
      </c>
      <c r="N801" s="3">
        <f>IFERROR(D801/L801,0)</f>
        <v>1</v>
      </c>
      <c r="O801" t="str">
        <f>TEXT(UnusedDays[[#This Row],[discharge_date]],"mmmm")</f>
        <v>January</v>
      </c>
    </row>
    <row r="802" spans="1:15" x14ac:dyDescent="0.3">
      <c r="A802" t="s">
        <v>212</v>
      </c>
      <c r="B802">
        <v>1234</v>
      </c>
      <c r="C802" t="s">
        <v>191</v>
      </c>
      <c r="D802">
        <v>27</v>
      </c>
      <c r="E802" s="1">
        <v>45677</v>
      </c>
      <c r="F802" t="s">
        <v>8</v>
      </c>
      <c r="G802" t="s">
        <v>160</v>
      </c>
      <c r="H802" t="s">
        <v>216</v>
      </c>
      <c r="I802">
        <v>0</v>
      </c>
      <c r="J802">
        <v>27</v>
      </c>
      <c r="K802">
        <v>0</v>
      </c>
      <c r="L802">
        <v>27</v>
      </c>
      <c r="M802">
        <f>L802-D802</f>
        <v>0</v>
      </c>
      <c r="N802" s="3">
        <f>IFERROR(D802/L802,0)</f>
        <v>1</v>
      </c>
      <c r="O802" t="str">
        <f>TEXT(UnusedDays[[#This Row],[discharge_date]],"mmmm")</f>
        <v>January</v>
      </c>
    </row>
    <row r="803" spans="1:15" x14ac:dyDescent="0.3">
      <c r="A803" t="s">
        <v>212</v>
      </c>
      <c r="B803">
        <v>374</v>
      </c>
      <c r="C803" t="s">
        <v>191</v>
      </c>
      <c r="D803">
        <v>4</v>
      </c>
      <c r="E803" s="1">
        <v>45678</v>
      </c>
      <c r="F803" t="s">
        <v>19</v>
      </c>
      <c r="G803" t="s">
        <v>160</v>
      </c>
      <c r="H803" t="s">
        <v>216</v>
      </c>
      <c r="I803">
        <v>0</v>
      </c>
      <c r="J803">
        <v>4</v>
      </c>
      <c r="K803">
        <v>0</v>
      </c>
      <c r="L803">
        <v>4</v>
      </c>
      <c r="M803">
        <f>L803-D803</f>
        <v>0</v>
      </c>
      <c r="N803" s="3">
        <f>IFERROR(D803/L803,0)</f>
        <v>1</v>
      </c>
      <c r="O803" t="str">
        <f>TEXT(UnusedDays[[#This Row],[discharge_date]],"mmmm")</f>
        <v>January</v>
      </c>
    </row>
    <row r="804" spans="1:15" x14ac:dyDescent="0.3">
      <c r="A804" t="s">
        <v>212</v>
      </c>
      <c r="B804">
        <v>963</v>
      </c>
      <c r="C804" t="s">
        <v>191</v>
      </c>
      <c r="D804">
        <v>43</v>
      </c>
      <c r="E804" s="1">
        <v>45673</v>
      </c>
      <c r="F804" t="s">
        <v>8</v>
      </c>
      <c r="G804" t="s">
        <v>160</v>
      </c>
      <c r="H804" t="s">
        <v>216</v>
      </c>
      <c r="I804">
        <v>6</v>
      </c>
      <c r="J804">
        <v>31</v>
      </c>
      <c r="K804">
        <v>7</v>
      </c>
      <c r="L804">
        <v>44</v>
      </c>
      <c r="M804">
        <f>L804-D804</f>
        <v>1</v>
      </c>
      <c r="N804" s="3">
        <f>IFERROR(D804/L804,0)</f>
        <v>0.97727272727272729</v>
      </c>
      <c r="O804" t="str">
        <f>TEXT(UnusedDays[[#This Row],[discharge_date]],"mmmm")</f>
        <v>January</v>
      </c>
    </row>
    <row r="805" spans="1:15" x14ac:dyDescent="0.3">
      <c r="A805" t="s">
        <v>212</v>
      </c>
      <c r="B805">
        <v>982</v>
      </c>
      <c r="C805" t="s">
        <v>191</v>
      </c>
      <c r="D805">
        <v>11</v>
      </c>
      <c r="E805" s="1">
        <v>45721</v>
      </c>
      <c r="F805" t="s">
        <v>13</v>
      </c>
      <c r="G805" t="s">
        <v>105</v>
      </c>
      <c r="H805" t="s">
        <v>216</v>
      </c>
      <c r="I805">
        <v>0</v>
      </c>
      <c r="J805">
        <v>0</v>
      </c>
      <c r="K805">
        <v>10</v>
      </c>
      <c r="L805">
        <v>12</v>
      </c>
      <c r="M805">
        <v>1</v>
      </c>
      <c r="N805" s="3">
        <f>IFERROR(D805/L805,0)</f>
        <v>0.91666666666666663</v>
      </c>
      <c r="O805" t="str">
        <f>TEXT(UnusedDays[[#This Row],[discharge_date]],"mmmm")</f>
        <v>March</v>
      </c>
    </row>
    <row r="806" spans="1:15" x14ac:dyDescent="0.3">
      <c r="A806" t="s">
        <v>212</v>
      </c>
      <c r="B806">
        <v>2998</v>
      </c>
      <c r="C806" t="s">
        <v>191</v>
      </c>
      <c r="D806">
        <v>11</v>
      </c>
      <c r="E806" s="1">
        <v>45720</v>
      </c>
      <c r="F806" t="s">
        <v>18</v>
      </c>
      <c r="G806" t="s">
        <v>105</v>
      </c>
      <c r="H806" t="s">
        <v>216</v>
      </c>
      <c r="I806">
        <v>0</v>
      </c>
      <c r="J806">
        <v>14</v>
      </c>
      <c r="K806">
        <v>0</v>
      </c>
      <c r="L806">
        <v>14</v>
      </c>
      <c r="M806" s="2">
        <v>3</v>
      </c>
      <c r="N806" s="3">
        <f>IFERROR(D806/L806,0)</f>
        <v>0.7857142857142857</v>
      </c>
      <c r="O806" t="str">
        <f>TEXT(UnusedDays[[#This Row],[discharge_date]],"mmmm")</f>
        <v>March</v>
      </c>
    </row>
    <row r="807" spans="1:15" x14ac:dyDescent="0.3">
      <c r="A807" t="s">
        <v>212</v>
      </c>
      <c r="B807">
        <v>1844</v>
      </c>
      <c r="C807" t="s">
        <v>191</v>
      </c>
      <c r="D807">
        <v>18</v>
      </c>
      <c r="E807" s="1">
        <v>45740</v>
      </c>
      <c r="F807" t="s">
        <v>18</v>
      </c>
      <c r="G807" t="s">
        <v>105</v>
      </c>
      <c r="H807" t="s">
        <v>216</v>
      </c>
      <c r="I807">
        <v>0</v>
      </c>
      <c r="J807">
        <v>23</v>
      </c>
      <c r="K807">
        <v>0</v>
      </c>
      <c r="L807">
        <v>23</v>
      </c>
      <c r="M807" s="2">
        <v>5</v>
      </c>
      <c r="N807" s="3">
        <f>IFERROR(D807/L807,0)</f>
        <v>0.78260869565217395</v>
      </c>
      <c r="O807" t="str">
        <f>TEXT(UnusedDays[[#This Row],[discharge_date]],"mmmm")</f>
        <v>March</v>
      </c>
    </row>
    <row r="808" spans="1:15" x14ac:dyDescent="0.3">
      <c r="A808" t="s">
        <v>212</v>
      </c>
      <c r="B808">
        <v>1944</v>
      </c>
      <c r="C808" t="s">
        <v>191</v>
      </c>
      <c r="D808">
        <v>1</v>
      </c>
      <c r="E808" s="1">
        <v>45744</v>
      </c>
      <c r="F808" t="s">
        <v>18</v>
      </c>
      <c r="G808" t="s">
        <v>105</v>
      </c>
      <c r="H808" t="s">
        <v>216</v>
      </c>
      <c r="I808">
        <v>0</v>
      </c>
      <c r="J808">
        <v>21</v>
      </c>
      <c r="K808">
        <v>0</v>
      </c>
      <c r="L808">
        <v>21</v>
      </c>
      <c r="M808" s="2">
        <v>20</v>
      </c>
      <c r="N808" s="3">
        <f>IFERROR(D808/L808,0)</f>
        <v>4.7619047619047616E-2</v>
      </c>
      <c r="O808" t="str">
        <f>TEXT(UnusedDays[[#This Row],[discharge_date]],"mmmm")</f>
        <v>March</v>
      </c>
    </row>
    <row r="809" spans="1:15" x14ac:dyDescent="0.3">
      <c r="A809" t="s">
        <v>212</v>
      </c>
      <c r="B809">
        <v>256</v>
      </c>
      <c r="C809" t="s">
        <v>191</v>
      </c>
      <c r="D809">
        <v>27</v>
      </c>
      <c r="E809" s="1">
        <v>45730</v>
      </c>
      <c r="F809" t="s">
        <v>8</v>
      </c>
      <c r="G809" t="s">
        <v>105</v>
      </c>
      <c r="H809" t="s">
        <v>216</v>
      </c>
      <c r="I809">
        <v>0</v>
      </c>
      <c r="J809">
        <v>27</v>
      </c>
      <c r="K809">
        <v>0</v>
      </c>
      <c r="L809">
        <v>27</v>
      </c>
      <c r="M809">
        <v>0</v>
      </c>
      <c r="N809" s="3">
        <f>IFERROR(D809/L809,0)</f>
        <v>1</v>
      </c>
      <c r="O809" t="str">
        <f>TEXT(UnusedDays[[#This Row],[discharge_date]],"mmmm")</f>
        <v>March</v>
      </c>
    </row>
    <row r="810" spans="1:15" x14ac:dyDescent="0.3">
      <c r="A810" t="s">
        <v>212</v>
      </c>
      <c r="B810">
        <v>1471</v>
      </c>
      <c r="C810" t="s">
        <v>191</v>
      </c>
      <c r="D810">
        <v>23</v>
      </c>
      <c r="E810" s="1">
        <v>45735</v>
      </c>
      <c r="F810" t="s">
        <v>8</v>
      </c>
      <c r="G810" t="s">
        <v>105</v>
      </c>
      <c r="H810" t="s">
        <v>216</v>
      </c>
      <c r="I810">
        <v>0</v>
      </c>
      <c r="J810">
        <v>23</v>
      </c>
      <c r="K810">
        <v>0</v>
      </c>
      <c r="L810">
        <v>23</v>
      </c>
      <c r="M810">
        <v>0</v>
      </c>
      <c r="N810" s="3">
        <f>IFERROR(D810/L810,0)</f>
        <v>1</v>
      </c>
      <c r="O810" t="str">
        <f>TEXT(UnusedDays[[#This Row],[discharge_date]],"mmmm")</f>
        <v>March</v>
      </c>
    </row>
    <row r="811" spans="1:15" x14ac:dyDescent="0.3">
      <c r="A811" t="s">
        <v>212</v>
      </c>
      <c r="B811">
        <v>1755</v>
      </c>
      <c r="C811" t="s">
        <v>191</v>
      </c>
      <c r="D811">
        <v>19</v>
      </c>
      <c r="E811" s="1">
        <v>45745</v>
      </c>
      <c r="F811" t="s">
        <v>8</v>
      </c>
      <c r="G811" t="s">
        <v>105</v>
      </c>
      <c r="H811" t="s">
        <v>216</v>
      </c>
      <c r="I811">
        <v>0</v>
      </c>
      <c r="J811">
        <v>19</v>
      </c>
      <c r="K811">
        <v>0</v>
      </c>
      <c r="L811">
        <v>19</v>
      </c>
      <c r="M811">
        <v>0</v>
      </c>
      <c r="N811" s="3">
        <f>IFERROR(D811/L811,0)</f>
        <v>1</v>
      </c>
      <c r="O811" t="str">
        <f>TEXT(UnusedDays[[#This Row],[discharge_date]],"mmmm")</f>
        <v>March</v>
      </c>
    </row>
    <row r="812" spans="1:15" x14ac:dyDescent="0.3">
      <c r="A812" t="s">
        <v>212</v>
      </c>
      <c r="B812">
        <v>2010</v>
      </c>
      <c r="C812" t="s">
        <v>191</v>
      </c>
      <c r="D812">
        <v>22</v>
      </c>
      <c r="E812" s="1">
        <v>45744</v>
      </c>
      <c r="F812" t="s">
        <v>8</v>
      </c>
      <c r="G812" t="s">
        <v>105</v>
      </c>
      <c r="H812" t="s">
        <v>216</v>
      </c>
      <c r="I812">
        <v>0</v>
      </c>
      <c r="J812">
        <v>23</v>
      </c>
      <c r="K812">
        <v>0</v>
      </c>
      <c r="L812">
        <v>23</v>
      </c>
      <c r="M812">
        <v>1</v>
      </c>
      <c r="N812" s="3">
        <f>IFERROR(D812/L812,0)</f>
        <v>0.95652173913043481</v>
      </c>
      <c r="O812" t="str">
        <f>TEXT(UnusedDays[[#This Row],[discharge_date]],"mmmm")</f>
        <v>March</v>
      </c>
    </row>
    <row r="813" spans="1:15" x14ac:dyDescent="0.3">
      <c r="A813" t="s">
        <v>212</v>
      </c>
      <c r="B813">
        <v>1745</v>
      </c>
      <c r="C813" t="s">
        <v>191</v>
      </c>
      <c r="D813">
        <v>29</v>
      </c>
      <c r="E813" s="1">
        <v>45715</v>
      </c>
      <c r="F813" t="s">
        <v>8</v>
      </c>
      <c r="G813" t="s">
        <v>161</v>
      </c>
      <c r="H813" t="s">
        <v>216</v>
      </c>
      <c r="I813">
        <v>0</v>
      </c>
      <c r="J813">
        <v>0</v>
      </c>
      <c r="K813">
        <v>28</v>
      </c>
      <c r="L813">
        <v>29</v>
      </c>
      <c r="M813">
        <f>L813-D813</f>
        <v>0</v>
      </c>
      <c r="N813" s="3">
        <f>IFERROR(D813/L813,0)</f>
        <v>1</v>
      </c>
      <c r="O813" t="str">
        <f>TEXT(UnusedDays[[#This Row],[discharge_date]],"mmmm")</f>
        <v>February</v>
      </c>
    </row>
    <row r="814" spans="1:15" x14ac:dyDescent="0.3">
      <c r="A814" t="s">
        <v>212</v>
      </c>
      <c r="B814">
        <v>2505</v>
      </c>
      <c r="C814" t="s">
        <v>191</v>
      </c>
      <c r="D814">
        <v>20</v>
      </c>
      <c r="E814" s="1">
        <v>45715</v>
      </c>
      <c r="F814" t="s">
        <v>8</v>
      </c>
      <c r="G814" t="s">
        <v>161</v>
      </c>
      <c r="H814" t="s">
        <v>216</v>
      </c>
      <c r="I814">
        <v>0</v>
      </c>
      <c r="J814">
        <v>0</v>
      </c>
      <c r="K814">
        <v>19</v>
      </c>
      <c r="L814">
        <v>20</v>
      </c>
      <c r="M814">
        <f>L814-D814</f>
        <v>0</v>
      </c>
      <c r="N814" s="3">
        <f>IFERROR(D814/L814,0)</f>
        <v>1</v>
      </c>
      <c r="O814" t="str">
        <f>TEXT(UnusedDays[[#This Row],[discharge_date]],"mmmm")</f>
        <v>February</v>
      </c>
    </row>
    <row r="815" spans="1:15" x14ac:dyDescent="0.3">
      <c r="A815" t="s">
        <v>212</v>
      </c>
      <c r="B815">
        <v>1913</v>
      </c>
      <c r="C815" t="s">
        <v>191</v>
      </c>
      <c r="D815">
        <v>27</v>
      </c>
      <c r="E815" s="1">
        <v>45706</v>
      </c>
      <c r="F815" t="s">
        <v>8</v>
      </c>
      <c r="G815" t="s">
        <v>161</v>
      </c>
      <c r="H815" t="s">
        <v>216</v>
      </c>
      <c r="I815">
        <v>0</v>
      </c>
      <c r="J815">
        <v>0</v>
      </c>
      <c r="K815">
        <v>9</v>
      </c>
      <c r="L815">
        <v>27</v>
      </c>
      <c r="M815">
        <f>L815-D815</f>
        <v>0</v>
      </c>
      <c r="N815" s="3">
        <f>IFERROR(D815/L815,0)</f>
        <v>1</v>
      </c>
      <c r="O815" t="str">
        <f>TEXT(UnusedDays[[#This Row],[discharge_date]],"mmmm")</f>
        <v>February</v>
      </c>
    </row>
    <row r="816" spans="1:15" x14ac:dyDescent="0.3">
      <c r="A816" t="s">
        <v>212</v>
      </c>
      <c r="B816">
        <v>948</v>
      </c>
      <c r="C816" t="s">
        <v>191</v>
      </c>
      <c r="D816">
        <v>25</v>
      </c>
      <c r="E816" s="1">
        <v>45705</v>
      </c>
      <c r="F816" t="s">
        <v>8</v>
      </c>
      <c r="G816" t="s">
        <v>161</v>
      </c>
      <c r="H816" t="s">
        <v>216</v>
      </c>
      <c r="I816">
        <v>0</v>
      </c>
      <c r="J816">
        <v>0</v>
      </c>
      <c r="K816">
        <v>22</v>
      </c>
      <c r="L816">
        <v>25</v>
      </c>
      <c r="M816">
        <f>L816-D816</f>
        <v>0</v>
      </c>
      <c r="N816" s="3">
        <f>IFERROR(D816/L816,0)</f>
        <v>1</v>
      </c>
      <c r="O816" t="str">
        <f>TEXT(UnusedDays[[#This Row],[discharge_date]],"mmmm")</f>
        <v>February</v>
      </c>
    </row>
    <row r="817" spans="1:15" x14ac:dyDescent="0.3">
      <c r="A817" t="s">
        <v>212</v>
      </c>
      <c r="B817">
        <v>1562</v>
      </c>
      <c r="C817" t="s">
        <v>191</v>
      </c>
      <c r="D817">
        <v>21</v>
      </c>
      <c r="E817" s="1">
        <v>45682</v>
      </c>
      <c r="F817" t="s">
        <v>19</v>
      </c>
      <c r="G817" t="s">
        <v>161</v>
      </c>
      <c r="H817" t="s">
        <v>216</v>
      </c>
      <c r="I817">
        <v>0</v>
      </c>
      <c r="J817">
        <v>24</v>
      </c>
      <c r="K817">
        <v>0</v>
      </c>
      <c r="L817">
        <v>24</v>
      </c>
      <c r="M817">
        <f>L817-D817</f>
        <v>3</v>
      </c>
      <c r="N817" s="3">
        <f>IFERROR(D817/L817,0)</f>
        <v>0.875</v>
      </c>
      <c r="O817" t="str">
        <f>TEXT(UnusedDays[[#This Row],[discharge_date]],"mmmm")</f>
        <v>January</v>
      </c>
    </row>
    <row r="818" spans="1:15" x14ac:dyDescent="0.3">
      <c r="A818" t="s">
        <v>212</v>
      </c>
      <c r="B818">
        <v>1121</v>
      </c>
      <c r="C818" t="s">
        <v>191</v>
      </c>
      <c r="D818">
        <v>43</v>
      </c>
      <c r="E818" s="1">
        <v>45679</v>
      </c>
      <c r="F818" t="s">
        <v>8</v>
      </c>
      <c r="G818" t="s">
        <v>161</v>
      </c>
      <c r="H818" t="s">
        <v>216</v>
      </c>
      <c r="I818">
        <v>7</v>
      </c>
      <c r="J818">
        <v>28</v>
      </c>
      <c r="K818">
        <v>8</v>
      </c>
      <c r="L818">
        <v>43</v>
      </c>
      <c r="M818">
        <f>L818-D818</f>
        <v>0</v>
      </c>
      <c r="N818" s="3">
        <f>IFERROR(D818/L818,0)</f>
        <v>1</v>
      </c>
      <c r="O818" t="str">
        <f>TEXT(UnusedDays[[#This Row],[discharge_date]],"mmmm")</f>
        <v>January</v>
      </c>
    </row>
    <row r="819" spans="1:15" x14ac:dyDescent="0.3">
      <c r="A819" t="s">
        <v>212</v>
      </c>
      <c r="B819">
        <v>459</v>
      </c>
      <c r="C819" t="s">
        <v>191</v>
      </c>
      <c r="D819">
        <v>27</v>
      </c>
      <c r="E819" s="1">
        <v>45709</v>
      </c>
      <c r="F819" t="s">
        <v>8</v>
      </c>
      <c r="G819" t="s">
        <v>162</v>
      </c>
      <c r="H819" t="s">
        <v>216</v>
      </c>
      <c r="I819">
        <v>5</v>
      </c>
      <c r="J819">
        <v>22</v>
      </c>
      <c r="K819">
        <v>0</v>
      </c>
      <c r="L819">
        <v>27</v>
      </c>
      <c r="M819">
        <f>L819-D819</f>
        <v>0</v>
      </c>
      <c r="N819" s="3">
        <f>IFERROR(D819/L819,0)</f>
        <v>1</v>
      </c>
      <c r="O819" t="str">
        <f>TEXT(UnusedDays[[#This Row],[discharge_date]],"mmmm")</f>
        <v>February</v>
      </c>
    </row>
    <row r="820" spans="1:15" x14ac:dyDescent="0.3">
      <c r="A820" t="s">
        <v>212</v>
      </c>
      <c r="B820">
        <v>1689</v>
      </c>
      <c r="C820" t="s">
        <v>191</v>
      </c>
      <c r="D820">
        <v>18</v>
      </c>
      <c r="E820" s="1">
        <v>45701</v>
      </c>
      <c r="F820" t="s">
        <v>18</v>
      </c>
      <c r="G820" t="s">
        <v>162</v>
      </c>
      <c r="H820" t="s">
        <v>216</v>
      </c>
      <c r="I820">
        <v>0</v>
      </c>
      <c r="J820">
        <v>19</v>
      </c>
      <c r="K820">
        <v>10</v>
      </c>
      <c r="L820">
        <v>29</v>
      </c>
      <c r="M820">
        <f>L820-D820</f>
        <v>11</v>
      </c>
      <c r="N820" s="3">
        <f>IFERROR(D820/L820,0)</f>
        <v>0.62068965517241381</v>
      </c>
      <c r="O820" t="str">
        <f>TEXT(UnusedDays[[#This Row],[discharge_date]],"mmmm")</f>
        <v>February</v>
      </c>
    </row>
    <row r="821" spans="1:15" x14ac:dyDescent="0.3">
      <c r="A821" t="s">
        <v>212</v>
      </c>
      <c r="B821">
        <v>2809</v>
      </c>
      <c r="C821" t="s">
        <v>191</v>
      </c>
      <c r="D821">
        <v>10</v>
      </c>
      <c r="E821" s="1">
        <v>45691</v>
      </c>
      <c r="F821" t="s">
        <v>11</v>
      </c>
      <c r="G821" t="s">
        <v>162</v>
      </c>
      <c r="H821" t="s">
        <v>216</v>
      </c>
      <c r="I821">
        <v>0</v>
      </c>
      <c r="J821">
        <v>3</v>
      </c>
      <c r="K821">
        <v>8</v>
      </c>
      <c r="L821">
        <v>11</v>
      </c>
      <c r="M821">
        <f>L821-D821</f>
        <v>1</v>
      </c>
      <c r="N821" s="3">
        <f>IFERROR(D821/L821,0)</f>
        <v>0.90909090909090906</v>
      </c>
      <c r="O821" t="str">
        <f>TEXT(UnusedDays[[#This Row],[discharge_date]],"mmmm")</f>
        <v>February</v>
      </c>
    </row>
    <row r="822" spans="1:15" x14ac:dyDescent="0.3">
      <c r="A822" t="s">
        <v>212</v>
      </c>
      <c r="B822">
        <v>1043</v>
      </c>
      <c r="C822" t="s">
        <v>191</v>
      </c>
      <c r="D822">
        <v>7</v>
      </c>
      <c r="E822" s="1">
        <v>45688</v>
      </c>
      <c r="F822" t="s">
        <v>19</v>
      </c>
      <c r="G822" t="s">
        <v>162</v>
      </c>
      <c r="H822" t="s">
        <v>216</v>
      </c>
      <c r="I822">
        <v>0</v>
      </c>
      <c r="J822">
        <v>7</v>
      </c>
      <c r="K822">
        <v>0</v>
      </c>
      <c r="L822">
        <v>7</v>
      </c>
      <c r="M822">
        <f>L822-D822</f>
        <v>0</v>
      </c>
      <c r="N822" s="3">
        <f>IFERROR(D822/L822,0)</f>
        <v>1</v>
      </c>
      <c r="O822" t="str">
        <f>TEXT(UnusedDays[[#This Row],[discharge_date]],"mmmm")</f>
        <v>January</v>
      </c>
    </row>
    <row r="823" spans="1:15" x14ac:dyDescent="0.3">
      <c r="A823" t="s">
        <v>212</v>
      </c>
      <c r="B823">
        <v>1592</v>
      </c>
      <c r="C823" t="s">
        <v>191</v>
      </c>
      <c r="D823">
        <v>27</v>
      </c>
      <c r="E823" s="1">
        <v>45681</v>
      </c>
      <c r="F823" t="s">
        <v>8</v>
      </c>
      <c r="G823" t="s">
        <v>162</v>
      </c>
      <c r="H823" t="s">
        <v>216</v>
      </c>
      <c r="I823">
        <v>6</v>
      </c>
      <c r="J823">
        <v>21</v>
      </c>
      <c r="K823">
        <v>0</v>
      </c>
      <c r="L823">
        <v>27</v>
      </c>
      <c r="M823">
        <f>L823-D823</f>
        <v>0</v>
      </c>
      <c r="N823" s="3">
        <f>IFERROR(D823/L823,0)</f>
        <v>1</v>
      </c>
      <c r="O823" t="str">
        <f>TEXT(UnusedDays[[#This Row],[discharge_date]],"mmmm")</f>
        <v>January</v>
      </c>
    </row>
    <row r="824" spans="1:15" x14ac:dyDescent="0.3">
      <c r="A824" t="s">
        <v>212</v>
      </c>
      <c r="B824">
        <v>1648</v>
      </c>
      <c r="C824" t="s">
        <v>191</v>
      </c>
      <c r="D824">
        <v>28</v>
      </c>
      <c r="E824" s="1">
        <v>45685</v>
      </c>
      <c r="F824" t="s">
        <v>8</v>
      </c>
      <c r="G824" t="s">
        <v>162</v>
      </c>
      <c r="H824" t="s">
        <v>216</v>
      </c>
      <c r="I824">
        <v>3</v>
      </c>
      <c r="J824">
        <v>25</v>
      </c>
      <c r="K824">
        <v>0</v>
      </c>
      <c r="L824">
        <v>28</v>
      </c>
      <c r="M824">
        <f>L824-D824</f>
        <v>0</v>
      </c>
      <c r="N824" s="3">
        <f>IFERROR(D824/L824,0)</f>
        <v>1</v>
      </c>
      <c r="O824" t="str">
        <f>TEXT(UnusedDays[[#This Row],[discharge_date]],"mmmm")</f>
        <v>January</v>
      </c>
    </row>
    <row r="825" spans="1:15" x14ac:dyDescent="0.3">
      <c r="A825" t="s">
        <v>212</v>
      </c>
      <c r="B825">
        <v>1324</v>
      </c>
      <c r="C825" t="s">
        <v>191</v>
      </c>
      <c r="D825">
        <v>10</v>
      </c>
      <c r="E825" s="1">
        <v>45678</v>
      </c>
      <c r="F825" t="s">
        <v>18</v>
      </c>
      <c r="G825" t="s">
        <v>162</v>
      </c>
      <c r="H825" t="s">
        <v>216</v>
      </c>
      <c r="I825">
        <v>0</v>
      </c>
      <c r="J825">
        <v>12</v>
      </c>
      <c r="K825">
        <v>0</v>
      </c>
      <c r="L825">
        <v>12</v>
      </c>
      <c r="M825">
        <f>L825-D825</f>
        <v>2</v>
      </c>
      <c r="N825" s="3">
        <f>IFERROR(D825/L825,0)</f>
        <v>0.83333333333333337</v>
      </c>
      <c r="O825" t="str">
        <f>TEXT(UnusedDays[[#This Row],[discharge_date]],"mmmm")</f>
        <v>January</v>
      </c>
    </row>
    <row r="826" spans="1:15" x14ac:dyDescent="0.3">
      <c r="A826" t="s">
        <v>212</v>
      </c>
      <c r="B826">
        <v>660</v>
      </c>
      <c r="C826" t="s">
        <v>191</v>
      </c>
      <c r="D826">
        <v>22</v>
      </c>
      <c r="E826" s="1">
        <v>45665</v>
      </c>
      <c r="F826" t="s">
        <v>13</v>
      </c>
      <c r="G826" t="s">
        <v>162</v>
      </c>
      <c r="H826" t="s">
        <v>216</v>
      </c>
      <c r="I826">
        <v>0</v>
      </c>
      <c r="J826">
        <v>28</v>
      </c>
      <c r="K826">
        <v>0</v>
      </c>
      <c r="L826">
        <v>28</v>
      </c>
      <c r="M826">
        <f>L826-D826</f>
        <v>6</v>
      </c>
      <c r="N826" s="3">
        <f>IFERROR(D826/L826,0)</f>
        <v>0.7857142857142857</v>
      </c>
      <c r="O826" t="str">
        <f>TEXT(UnusedDays[[#This Row],[discharge_date]],"mmmm")</f>
        <v>January</v>
      </c>
    </row>
    <row r="827" spans="1:15" x14ac:dyDescent="0.3">
      <c r="A827" t="s">
        <v>212</v>
      </c>
      <c r="B827">
        <v>2314</v>
      </c>
      <c r="C827" t="s">
        <v>191</v>
      </c>
      <c r="D827">
        <v>53</v>
      </c>
      <c r="E827" s="1">
        <v>45660</v>
      </c>
      <c r="F827" t="s">
        <v>8</v>
      </c>
      <c r="G827" t="s">
        <v>162</v>
      </c>
      <c r="H827" t="s">
        <v>216</v>
      </c>
      <c r="I827">
        <v>5</v>
      </c>
      <c r="J827">
        <v>27</v>
      </c>
      <c r="K827">
        <v>21</v>
      </c>
      <c r="L827">
        <v>53</v>
      </c>
      <c r="M827">
        <f>L827-D827</f>
        <v>0</v>
      </c>
      <c r="N827" s="3">
        <f>IFERROR(D827/L827,0)</f>
        <v>1</v>
      </c>
      <c r="O827" t="str">
        <f>TEXT(UnusedDays[[#This Row],[discharge_date]],"mmmm")</f>
        <v>January</v>
      </c>
    </row>
    <row r="828" spans="1:15" x14ac:dyDescent="0.3">
      <c r="A828" t="s">
        <v>212</v>
      </c>
      <c r="B828">
        <v>2197</v>
      </c>
      <c r="C828" t="s">
        <v>191</v>
      </c>
      <c r="D828">
        <v>2</v>
      </c>
      <c r="E828" s="1">
        <v>45733</v>
      </c>
      <c r="F828" t="s">
        <v>13</v>
      </c>
      <c r="G828" t="s">
        <v>111</v>
      </c>
      <c r="H828" t="s">
        <v>216</v>
      </c>
      <c r="I828">
        <v>0</v>
      </c>
      <c r="J828">
        <v>0</v>
      </c>
      <c r="K828">
        <v>6</v>
      </c>
      <c r="L828">
        <v>6</v>
      </c>
      <c r="M828" s="2">
        <v>4</v>
      </c>
      <c r="N828" s="3">
        <f>IFERROR(D828/L828,0)</f>
        <v>0.33333333333333331</v>
      </c>
      <c r="O828" t="str">
        <f>TEXT(UnusedDays[[#This Row],[discharge_date]],"mmmm")</f>
        <v>March</v>
      </c>
    </row>
    <row r="829" spans="1:15" x14ac:dyDescent="0.3">
      <c r="A829" t="s">
        <v>212</v>
      </c>
      <c r="B829">
        <v>2917</v>
      </c>
      <c r="C829" t="s">
        <v>191</v>
      </c>
      <c r="D829">
        <v>6</v>
      </c>
      <c r="E829" s="1">
        <v>45735</v>
      </c>
      <c r="F829" t="s">
        <v>11</v>
      </c>
      <c r="G829" t="s">
        <v>111</v>
      </c>
      <c r="H829" t="s">
        <v>216</v>
      </c>
      <c r="I829">
        <v>0</v>
      </c>
      <c r="J829">
        <v>7</v>
      </c>
      <c r="K829">
        <v>0</v>
      </c>
      <c r="L829">
        <v>7</v>
      </c>
      <c r="M829">
        <v>1</v>
      </c>
      <c r="N829" s="3">
        <f>IFERROR(D829/L829,0)</f>
        <v>0.8571428571428571</v>
      </c>
      <c r="O829" t="str">
        <f>TEXT(UnusedDays[[#This Row],[discharge_date]],"mmmm")</f>
        <v>March</v>
      </c>
    </row>
    <row r="830" spans="1:15" x14ac:dyDescent="0.3">
      <c r="A830" t="s">
        <v>212</v>
      </c>
      <c r="B830">
        <v>1581</v>
      </c>
      <c r="C830" t="s">
        <v>191</v>
      </c>
      <c r="D830">
        <v>11</v>
      </c>
      <c r="E830" s="1">
        <v>45728</v>
      </c>
      <c r="F830" t="s">
        <v>18</v>
      </c>
      <c r="G830" t="s">
        <v>111</v>
      </c>
      <c r="H830" t="s">
        <v>216</v>
      </c>
      <c r="I830">
        <v>0</v>
      </c>
      <c r="J830">
        <v>11</v>
      </c>
      <c r="K830">
        <v>0</v>
      </c>
      <c r="L830">
        <v>11</v>
      </c>
      <c r="M830">
        <v>0</v>
      </c>
      <c r="N830" s="3">
        <f>IFERROR(D830/L830,0)</f>
        <v>1</v>
      </c>
      <c r="O830" t="str">
        <f>TEXT(UnusedDays[[#This Row],[discharge_date]],"mmmm")</f>
        <v>March</v>
      </c>
    </row>
    <row r="831" spans="1:15" x14ac:dyDescent="0.3">
      <c r="A831" t="s">
        <v>212</v>
      </c>
      <c r="B831">
        <v>1701</v>
      </c>
      <c r="C831" t="s">
        <v>191</v>
      </c>
      <c r="D831">
        <v>19</v>
      </c>
      <c r="E831" s="1">
        <v>45737</v>
      </c>
      <c r="F831" t="s">
        <v>18</v>
      </c>
      <c r="G831" t="s">
        <v>111</v>
      </c>
      <c r="H831" t="s">
        <v>216</v>
      </c>
      <c r="I831">
        <v>0</v>
      </c>
      <c r="J831">
        <v>0</v>
      </c>
      <c r="K831">
        <v>24</v>
      </c>
      <c r="L831">
        <v>25</v>
      </c>
      <c r="M831" s="2">
        <v>6</v>
      </c>
      <c r="N831" s="3">
        <f>IFERROR(D831/L831,0)</f>
        <v>0.76</v>
      </c>
      <c r="O831" t="str">
        <f>TEXT(UnusedDays[[#This Row],[discharge_date]],"mmmm")</f>
        <v>March</v>
      </c>
    </row>
    <row r="832" spans="1:15" x14ac:dyDescent="0.3">
      <c r="A832" t="s">
        <v>212</v>
      </c>
      <c r="B832">
        <v>917</v>
      </c>
      <c r="C832" t="s">
        <v>191</v>
      </c>
      <c r="D832">
        <v>5</v>
      </c>
      <c r="E832" s="1">
        <v>45741</v>
      </c>
      <c r="F832" t="s">
        <v>19</v>
      </c>
      <c r="G832" t="s">
        <v>111</v>
      </c>
      <c r="H832" t="s">
        <v>217</v>
      </c>
      <c r="I832">
        <v>0</v>
      </c>
      <c r="J832">
        <v>3</v>
      </c>
      <c r="K832">
        <v>0</v>
      </c>
      <c r="L832">
        <v>3</v>
      </c>
      <c r="M832">
        <v>-2</v>
      </c>
      <c r="N832" s="3">
        <f>IFERROR(D832/L832,0)</f>
        <v>1.6666666666666667</v>
      </c>
      <c r="O832" t="str">
        <f>TEXT(UnusedDays[[#This Row],[discharge_date]],"mmmm")</f>
        <v>March</v>
      </c>
    </row>
    <row r="833" spans="1:15" x14ac:dyDescent="0.3">
      <c r="A833" t="s">
        <v>212</v>
      </c>
      <c r="B833">
        <v>2778</v>
      </c>
      <c r="C833" t="s">
        <v>191</v>
      </c>
      <c r="D833">
        <v>19</v>
      </c>
      <c r="E833" s="1">
        <v>45722</v>
      </c>
      <c r="F833" t="s">
        <v>8</v>
      </c>
      <c r="G833" t="s">
        <v>111</v>
      </c>
      <c r="H833" t="s">
        <v>217</v>
      </c>
      <c r="I833">
        <v>0</v>
      </c>
      <c r="J833">
        <v>0</v>
      </c>
      <c r="K833">
        <v>18</v>
      </c>
      <c r="L833">
        <v>18</v>
      </c>
      <c r="M833">
        <v>-1</v>
      </c>
      <c r="N833" s="3">
        <f>IFERROR(D833/L833,0)</f>
        <v>1.0555555555555556</v>
      </c>
      <c r="O833" t="str">
        <f>TEXT(UnusedDays[[#This Row],[discharge_date]],"mmmm")</f>
        <v>March</v>
      </c>
    </row>
    <row r="834" spans="1:15" x14ac:dyDescent="0.3">
      <c r="A834" t="s">
        <v>212</v>
      </c>
      <c r="B834">
        <v>612</v>
      </c>
      <c r="C834" t="s">
        <v>191</v>
      </c>
      <c r="D834">
        <v>31</v>
      </c>
      <c r="E834" s="1">
        <v>45742</v>
      </c>
      <c r="F834" t="s">
        <v>8</v>
      </c>
      <c r="G834" t="s">
        <v>111</v>
      </c>
      <c r="H834" t="s">
        <v>217</v>
      </c>
      <c r="I834">
        <v>0</v>
      </c>
      <c r="J834">
        <v>0</v>
      </c>
      <c r="K834">
        <v>31</v>
      </c>
      <c r="L834">
        <v>31</v>
      </c>
      <c r="M834">
        <v>0</v>
      </c>
      <c r="N834" s="3">
        <f>IFERROR(D834/L834,0)</f>
        <v>1</v>
      </c>
      <c r="O834" t="str">
        <f>TEXT(UnusedDays[[#This Row],[discharge_date]],"mmmm")</f>
        <v>March</v>
      </c>
    </row>
    <row r="835" spans="1:15" x14ac:dyDescent="0.3">
      <c r="A835" t="s">
        <v>212</v>
      </c>
      <c r="B835">
        <v>462</v>
      </c>
      <c r="C835" t="s">
        <v>191</v>
      </c>
      <c r="D835">
        <v>28</v>
      </c>
      <c r="E835" s="1">
        <v>45723</v>
      </c>
      <c r="F835" t="s">
        <v>8</v>
      </c>
      <c r="G835" t="s">
        <v>111</v>
      </c>
      <c r="H835" t="s">
        <v>217</v>
      </c>
      <c r="I835">
        <v>4</v>
      </c>
      <c r="J835">
        <v>24</v>
      </c>
      <c r="K835">
        <v>0</v>
      </c>
      <c r="L835">
        <v>28</v>
      </c>
      <c r="M835">
        <v>0</v>
      </c>
      <c r="N835" s="3">
        <f>IFERROR(D835/L835,0)</f>
        <v>1</v>
      </c>
      <c r="O835" t="str">
        <f>TEXT(UnusedDays[[#This Row],[discharge_date]],"mmmm")</f>
        <v>March</v>
      </c>
    </row>
    <row r="836" spans="1:15" x14ac:dyDescent="0.3">
      <c r="A836" t="s">
        <v>212</v>
      </c>
      <c r="B836">
        <v>139</v>
      </c>
      <c r="C836" t="s">
        <v>191</v>
      </c>
      <c r="D836">
        <v>26</v>
      </c>
      <c r="E836" s="1">
        <v>45734</v>
      </c>
      <c r="F836" t="s">
        <v>8</v>
      </c>
      <c r="G836" t="s">
        <v>111</v>
      </c>
      <c r="H836" t="s">
        <v>217</v>
      </c>
      <c r="I836">
        <v>0</v>
      </c>
      <c r="J836">
        <v>0</v>
      </c>
      <c r="K836">
        <v>26</v>
      </c>
      <c r="L836">
        <v>26</v>
      </c>
      <c r="M836">
        <v>0</v>
      </c>
      <c r="N836" s="3">
        <f>IFERROR(D836/L836,0)</f>
        <v>1</v>
      </c>
      <c r="O836" t="str">
        <f>TEXT(UnusedDays[[#This Row],[discharge_date]],"mmmm")</f>
        <v>March</v>
      </c>
    </row>
    <row r="837" spans="1:15" x14ac:dyDescent="0.3">
      <c r="A837" t="s">
        <v>212</v>
      </c>
      <c r="B837">
        <v>1039</v>
      </c>
      <c r="C837" t="s">
        <v>191</v>
      </c>
      <c r="D837">
        <v>19</v>
      </c>
      <c r="E837" s="1">
        <v>45719</v>
      </c>
      <c r="F837" t="s">
        <v>8</v>
      </c>
      <c r="G837" t="s">
        <v>111</v>
      </c>
      <c r="H837" t="s">
        <v>217</v>
      </c>
      <c r="I837">
        <v>0</v>
      </c>
      <c r="J837">
        <v>0</v>
      </c>
      <c r="K837">
        <v>19</v>
      </c>
      <c r="L837">
        <v>19</v>
      </c>
      <c r="M837">
        <v>0</v>
      </c>
      <c r="N837" s="3">
        <f>IFERROR(D837/L837,0)</f>
        <v>1</v>
      </c>
      <c r="O837" t="str">
        <f>TEXT(UnusedDays[[#This Row],[discharge_date]],"mmmm")</f>
        <v>March</v>
      </c>
    </row>
    <row r="838" spans="1:15" x14ac:dyDescent="0.3">
      <c r="A838" t="s">
        <v>212</v>
      </c>
      <c r="B838">
        <v>1230</v>
      </c>
      <c r="C838" t="s">
        <v>191</v>
      </c>
      <c r="D838">
        <v>21</v>
      </c>
      <c r="E838" s="1">
        <v>45741</v>
      </c>
      <c r="F838" t="s">
        <v>8</v>
      </c>
      <c r="G838" t="s">
        <v>111</v>
      </c>
      <c r="H838" t="s">
        <v>217</v>
      </c>
      <c r="I838">
        <v>0</v>
      </c>
      <c r="J838">
        <v>0</v>
      </c>
      <c r="K838">
        <v>21</v>
      </c>
      <c r="L838">
        <v>22</v>
      </c>
      <c r="M838">
        <v>1</v>
      </c>
      <c r="N838" s="3">
        <f>IFERROR(D838/L838,0)</f>
        <v>0.95454545454545459</v>
      </c>
      <c r="O838" t="str">
        <f>TEXT(UnusedDays[[#This Row],[discharge_date]],"mmmm")</f>
        <v>March</v>
      </c>
    </row>
    <row r="839" spans="1:15" x14ac:dyDescent="0.3">
      <c r="A839" t="s">
        <v>212</v>
      </c>
      <c r="B839">
        <v>1332</v>
      </c>
      <c r="C839" t="s">
        <v>191</v>
      </c>
      <c r="D839">
        <v>10</v>
      </c>
      <c r="E839" s="1">
        <v>45729</v>
      </c>
      <c r="F839" t="s">
        <v>13</v>
      </c>
      <c r="G839" t="s">
        <v>108</v>
      </c>
      <c r="H839" t="s">
        <v>217</v>
      </c>
      <c r="I839">
        <v>5</v>
      </c>
      <c r="J839">
        <v>14</v>
      </c>
      <c r="K839">
        <v>0</v>
      </c>
      <c r="L839">
        <v>19</v>
      </c>
      <c r="M839" s="2">
        <v>9</v>
      </c>
      <c r="N839" s="3">
        <f>IFERROR(D839/L839,0)</f>
        <v>0.52631578947368418</v>
      </c>
      <c r="O839" t="str">
        <f>TEXT(UnusedDays[[#This Row],[discharge_date]],"mmmm")</f>
        <v>March</v>
      </c>
    </row>
    <row r="840" spans="1:15" x14ac:dyDescent="0.3">
      <c r="A840" t="s">
        <v>212</v>
      </c>
      <c r="B840">
        <v>2908</v>
      </c>
      <c r="C840" t="s">
        <v>191</v>
      </c>
      <c r="D840">
        <v>4</v>
      </c>
      <c r="E840" s="1">
        <v>45717</v>
      </c>
      <c r="F840" t="s">
        <v>11</v>
      </c>
      <c r="G840" t="s">
        <v>108</v>
      </c>
      <c r="H840" t="s">
        <v>217</v>
      </c>
      <c r="I840">
        <v>7</v>
      </c>
      <c r="J840">
        <v>0</v>
      </c>
      <c r="K840">
        <v>0</v>
      </c>
      <c r="L840">
        <v>7</v>
      </c>
      <c r="M840" s="2">
        <v>3</v>
      </c>
      <c r="N840" s="3">
        <f>IFERROR(D840/L840,0)</f>
        <v>0.5714285714285714</v>
      </c>
      <c r="O840" t="str">
        <f>TEXT(UnusedDays[[#This Row],[discharge_date]],"mmmm")</f>
        <v>March</v>
      </c>
    </row>
    <row r="841" spans="1:15" x14ac:dyDescent="0.3">
      <c r="A841" t="s">
        <v>212</v>
      </c>
      <c r="B841">
        <v>605</v>
      </c>
      <c r="C841" t="s">
        <v>191</v>
      </c>
      <c r="D841">
        <v>6</v>
      </c>
      <c r="E841" s="1">
        <v>45743</v>
      </c>
      <c r="F841" t="s">
        <v>11</v>
      </c>
      <c r="G841" t="s">
        <v>108</v>
      </c>
      <c r="H841" t="s">
        <v>217</v>
      </c>
      <c r="I841">
        <v>5</v>
      </c>
      <c r="J841">
        <v>8</v>
      </c>
      <c r="K841">
        <v>0</v>
      </c>
      <c r="L841">
        <v>13</v>
      </c>
      <c r="M841" s="2">
        <v>7</v>
      </c>
      <c r="N841" s="3">
        <f>IFERROR(D841/L841,0)</f>
        <v>0.46153846153846156</v>
      </c>
      <c r="O841" t="str">
        <f>TEXT(UnusedDays[[#This Row],[discharge_date]],"mmmm")</f>
        <v>March</v>
      </c>
    </row>
    <row r="842" spans="1:15" x14ac:dyDescent="0.3">
      <c r="A842" t="s">
        <v>212</v>
      </c>
      <c r="B842">
        <v>1675</v>
      </c>
      <c r="C842" t="s">
        <v>191</v>
      </c>
      <c r="D842">
        <v>3</v>
      </c>
      <c r="E842" s="1">
        <v>45723</v>
      </c>
      <c r="F842" t="s">
        <v>11</v>
      </c>
      <c r="G842" t="s">
        <v>108</v>
      </c>
      <c r="H842" t="s">
        <v>217</v>
      </c>
      <c r="I842">
        <v>0</v>
      </c>
      <c r="J842">
        <v>7</v>
      </c>
      <c r="K842">
        <v>0</v>
      </c>
      <c r="L842">
        <v>7</v>
      </c>
      <c r="M842" s="2">
        <v>4</v>
      </c>
      <c r="N842" s="3">
        <f>IFERROR(D842/L842,0)</f>
        <v>0.42857142857142855</v>
      </c>
      <c r="O842" t="str">
        <f>TEXT(UnusedDays[[#This Row],[discharge_date]],"mmmm")</f>
        <v>March</v>
      </c>
    </row>
    <row r="843" spans="1:15" x14ac:dyDescent="0.3">
      <c r="A843" t="s">
        <v>212</v>
      </c>
      <c r="B843">
        <v>668</v>
      </c>
      <c r="C843" t="s">
        <v>191</v>
      </c>
      <c r="D843">
        <v>9</v>
      </c>
      <c r="E843" s="1">
        <v>45724</v>
      </c>
      <c r="F843" t="s">
        <v>18</v>
      </c>
      <c r="G843" t="s">
        <v>108</v>
      </c>
      <c r="H843" t="s">
        <v>217</v>
      </c>
      <c r="I843">
        <v>7</v>
      </c>
      <c r="J843">
        <v>7</v>
      </c>
      <c r="K843">
        <v>0</v>
      </c>
      <c r="L843">
        <v>14</v>
      </c>
      <c r="M843" s="2">
        <v>5</v>
      </c>
      <c r="N843" s="3">
        <f>IFERROR(D843/L843,0)</f>
        <v>0.6428571428571429</v>
      </c>
      <c r="O843" t="str">
        <f>TEXT(UnusedDays[[#This Row],[discharge_date]],"mmmm")</f>
        <v>March</v>
      </c>
    </row>
    <row r="844" spans="1:15" x14ac:dyDescent="0.3">
      <c r="A844" t="s">
        <v>212</v>
      </c>
      <c r="B844">
        <v>1481</v>
      </c>
      <c r="C844" t="s">
        <v>191</v>
      </c>
      <c r="D844">
        <v>4</v>
      </c>
      <c r="E844" s="1">
        <v>45745</v>
      </c>
      <c r="F844" t="s">
        <v>18</v>
      </c>
      <c r="G844" t="s">
        <v>108</v>
      </c>
      <c r="H844" t="s">
        <v>217</v>
      </c>
      <c r="I844">
        <v>0</v>
      </c>
      <c r="J844">
        <v>7</v>
      </c>
      <c r="K844">
        <v>0</v>
      </c>
      <c r="L844">
        <v>7</v>
      </c>
      <c r="M844" s="2">
        <v>3</v>
      </c>
      <c r="N844" s="3">
        <f>IFERROR(D844/L844,0)</f>
        <v>0.5714285714285714</v>
      </c>
      <c r="O844" t="str">
        <f>TEXT(UnusedDays[[#This Row],[discharge_date]],"mmmm")</f>
        <v>March</v>
      </c>
    </row>
    <row r="845" spans="1:15" x14ac:dyDescent="0.3">
      <c r="A845" t="s">
        <v>212</v>
      </c>
      <c r="B845">
        <v>1084</v>
      </c>
      <c r="C845" t="s">
        <v>191</v>
      </c>
      <c r="D845">
        <v>7</v>
      </c>
      <c r="E845" s="1">
        <v>45743</v>
      </c>
      <c r="F845" t="s">
        <v>18</v>
      </c>
      <c r="G845" t="s">
        <v>108</v>
      </c>
      <c r="H845" t="s">
        <v>217</v>
      </c>
      <c r="I845">
        <v>6</v>
      </c>
      <c r="J845">
        <v>7</v>
      </c>
      <c r="K845">
        <v>0</v>
      </c>
      <c r="L845">
        <v>13</v>
      </c>
      <c r="M845" s="2">
        <v>6</v>
      </c>
      <c r="N845" s="3">
        <f>IFERROR(D845/L845,0)</f>
        <v>0.53846153846153844</v>
      </c>
      <c r="O845" t="str">
        <f>TEXT(UnusedDays[[#This Row],[discharge_date]],"mmmm")</f>
        <v>March</v>
      </c>
    </row>
    <row r="846" spans="1:15" x14ac:dyDescent="0.3">
      <c r="A846" t="s">
        <v>212</v>
      </c>
      <c r="B846">
        <v>1296</v>
      </c>
      <c r="C846" t="s">
        <v>191</v>
      </c>
      <c r="D846">
        <v>3</v>
      </c>
      <c r="E846" s="1">
        <v>45722</v>
      </c>
      <c r="F846" t="s">
        <v>18</v>
      </c>
      <c r="G846" t="s">
        <v>108</v>
      </c>
      <c r="H846" t="s">
        <v>217</v>
      </c>
      <c r="I846">
        <v>0</v>
      </c>
      <c r="J846">
        <v>7</v>
      </c>
      <c r="K846">
        <v>0</v>
      </c>
      <c r="L846">
        <v>7</v>
      </c>
      <c r="M846" s="2">
        <v>4</v>
      </c>
      <c r="N846" s="3">
        <f>IFERROR(D846/L846,0)</f>
        <v>0.42857142857142855</v>
      </c>
      <c r="O846" t="str">
        <f>TEXT(UnusedDays[[#This Row],[discharge_date]],"mmmm")</f>
        <v>March</v>
      </c>
    </row>
    <row r="847" spans="1:15" x14ac:dyDescent="0.3">
      <c r="A847" t="s">
        <v>212</v>
      </c>
      <c r="B847">
        <v>1105</v>
      </c>
      <c r="C847" t="s">
        <v>191</v>
      </c>
      <c r="D847">
        <v>44</v>
      </c>
      <c r="E847" s="1">
        <v>45733</v>
      </c>
      <c r="F847" t="s">
        <v>8</v>
      </c>
      <c r="G847" t="s">
        <v>108</v>
      </c>
      <c r="H847" t="s">
        <v>217</v>
      </c>
      <c r="I847">
        <v>4</v>
      </c>
      <c r="J847">
        <v>23</v>
      </c>
      <c r="K847">
        <v>14</v>
      </c>
      <c r="L847">
        <v>44</v>
      </c>
      <c r="M847">
        <v>0</v>
      </c>
      <c r="N847" s="3">
        <f>IFERROR(D847/L847,0)</f>
        <v>1</v>
      </c>
      <c r="O847" t="str">
        <f>TEXT(UnusedDays[[#This Row],[discharge_date]],"mmmm")</f>
        <v>March</v>
      </c>
    </row>
    <row r="848" spans="1:15" x14ac:dyDescent="0.3">
      <c r="A848" t="s">
        <v>212</v>
      </c>
      <c r="B848">
        <v>2715</v>
      </c>
      <c r="C848" t="s">
        <v>191</v>
      </c>
      <c r="D848">
        <v>35</v>
      </c>
      <c r="E848" s="1">
        <v>45733</v>
      </c>
      <c r="F848" t="s">
        <v>8</v>
      </c>
      <c r="G848" t="s">
        <v>108</v>
      </c>
      <c r="H848" t="s">
        <v>217</v>
      </c>
      <c r="I848">
        <v>8</v>
      </c>
      <c r="J848">
        <v>27</v>
      </c>
      <c r="K848">
        <v>0</v>
      </c>
      <c r="L848">
        <v>35</v>
      </c>
      <c r="M848">
        <v>0</v>
      </c>
      <c r="N848" s="3">
        <f>IFERROR(D848/L848,0)</f>
        <v>1</v>
      </c>
      <c r="O848" t="str">
        <f>TEXT(UnusedDays[[#This Row],[discharge_date]],"mmmm")</f>
        <v>March</v>
      </c>
    </row>
    <row r="849" spans="1:15" x14ac:dyDescent="0.3">
      <c r="A849" t="s">
        <v>212</v>
      </c>
      <c r="B849">
        <v>1690</v>
      </c>
      <c r="C849" t="s">
        <v>191</v>
      </c>
      <c r="D849">
        <v>29</v>
      </c>
      <c r="E849" s="1">
        <v>45720</v>
      </c>
      <c r="F849" t="s">
        <v>8</v>
      </c>
      <c r="G849" t="s">
        <v>108</v>
      </c>
      <c r="H849" t="s">
        <v>217</v>
      </c>
      <c r="I849">
        <v>3</v>
      </c>
      <c r="J849">
        <v>26</v>
      </c>
      <c r="K849">
        <v>0</v>
      </c>
      <c r="L849">
        <v>29</v>
      </c>
      <c r="M849">
        <v>0</v>
      </c>
      <c r="N849" s="3">
        <f>IFERROR(D849/L849,0)</f>
        <v>1</v>
      </c>
      <c r="O849" t="str">
        <f>TEXT(UnusedDays[[#This Row],[discharge_date]],"mmmm")</f>
        <v>March</v>
      </c>
    </row>
    <row r="850" spans="1:15" x14ac:dyDescent="0.3">
      <c r="A850" t="s">
        <v>212</v>
      </c>
      <c r="B850">
        <v>2004</v>
      </c>
      <c r="C850" t="s">
        <v>191</v>
      </c>
      <c r="D850">
        <v>28</v>
      </c>
      <c r="E850" s="1">
        <v>45737</v>
      </c>
      <c r="F850" t="s">
        <v>8</v>
      </c>
      <c r="G850" t="s">
        <v>108</v>
      </c>
      <c r="H850" t="s">
        <v>217</v>
      </c>
      <c r="I850">
        <v>0</v>
      </c>
      <c r="J850">
        <v>11</v>
      </c>
      <c r="K850">
        <v>17</v>
      </c>
      <c r="L850">
        <v>28</v>
      </c>
      <c r="M850">
        <v>0</v>
      </c>
      <c r="N850" s="3">
        <f>IFERROR(D850/L850,0)</f>
        <v>1</v>
      </c>
      <c r="O850" t="str">
        <f>TEXT(UnusedDays[[#This Row],[discharge_date]],"mmmm")</f>
        <v>March</v>
      </c>
    </row>
    <row r="851" spans="1:15" x14ac:dyDescent="0.3">
      <c r="A851" t="s">
        <v>212</v>
      </c>
      <c r="B851">
        <v>2263</v>
      </c>
      <c r="C851" t="s">
        <v>191</v>
      </c>
      <c r="D851">
        <v>27</v>
      </c>
      <c r="E851" s="1">
        <v>45735</v>
      </c>
      <c r="F851" t="s">
        <v>8</v>
      </c>
      <c r="G851" t="s">
        <v>108</v>
      </c>
      <c r="H851" t="s">
        <v>217</v>
      </c>
      <c r="I851">
        <v>5</v>
      </c>
      <c r="J851">
        <v>22</v>
      </c>
      <c r="K851">
        <v>0</v>
      </c>
      <c r="L851">
        <v>27</v>
      </c>
      <c r="M851">
        <v>0</v>
      </c>
      <c r="N851" s="3">
        <f>IFERROR(D851/L851,0)</f>
        <v>1</v>
      </c>
      <c r="O851" t="str">
        <f>TEXT(UnusedDays[[#This Row],[discharge_date]],"mmmm")</f>
        <v>March</v>
      </c>
    </row>
    <row r="852" spans="1:15" x14ac:dyDescent="0.3">
      <c r="A852" t="s">
        <v>212</v>
      </c>
      <c r="B852">
        <v>1724</v>
      </c>
      <c r="C852" t="s">
        <v>191</v>
      </c>
      <c r="D852">
        <v>24</v>
      </c>
      <c r="E852" s="1">
        <v>45726</v>
      </c>
      <c r="F852" t="s">
        <v>8</v>
      </c>
      <c r="G852" t="s">
        <v>108</v>
      </c>
      <c r="H852" t="s">
        <v>217</v>
      </c>
      <c r="I852">
        <v>0</v>
      </c>
      <c r="J852">
        <v>24</v>
      </c>
      <c r="K852">
        <v>0</v>
      </c>
      <c r="L852">
        <v>24</v>
      </c>
      <c r="M852">
        <v>0</v>
      </c>
      <c r="N852" s="3">
        <f>IFERROR(D852/L852,0)</f>
        <v>1</v>
      </c>
      <c r="O852" t="str">
        <f>TEXT(UnusedDays[[#This Row],[discharge_date]],"mmmm")</f>
        <v>March</v>
      </c>
    </row>
    <row r="853" spans="1:15" x14ac:dyDescent="0.3">
      <c r="A853" t="s">
        <v>212</v>
      </c>
      <c r="B853">
        <v>886</v>
      </c>
      <c r="C853" t="s">
        <v>191</v>
      </c>
      <c r="D853">
        <v>21</v>
      </c>
      <c r="E853" s="1">
        <v>45741</v>
      </c>
      <c r="F853" t="s">
        <v>8</v>
      </c>
      <c r="G853" t="s">
        <v>108</v>
      </c>
      <c r="H853" t="s">
        <v>217</v>
      </c>
      <c r="I853">
        <v>0</v>
      </c>
      <c r="J853">
        <v>21</v>
      </c>
      <c r="K853">
        <v>0</v>
      </c>
      <c r="L853">
        <v>21</v>
      </c>
      <c r="M853">
        <v>0</v>
      </c>
      <c r="N853" s="3">
        <f>IFERROR(D853/L853,0)</f>
        <v>1</v>
      </c>
      <c r="O853" t="str">
        <f>TEXT(UnusedDays[[#This Row],[discharge_date]],"mmmm")</f>
        <v>March</v>
      </c>
    </row>
    <row r="854" spans="1:15" x14ac:dyDescent="0.3">
      <c r="A854" t="s">
        <v>212</v>
      </c>
      <c r="B854">
        <v>1944</v>
      </c>
      <c r="C854" t="s">
        <v>191</v>
      </c>
      <c r="D854">
        <v>19</v>
      </c>
      <c r="E854" s="1">
        <v>45747</v>
      </c>
      <c r="F854" t="s">
        <v>8</v>
      </c>
      <c r="G854" t="s">
        <v>108</v>
      </c>
      <c r="H854" t="s">
        <v>217</v>
      </c>
      <c r="I854">
        <v>0</v>
      </c>
      <c r="J854">
        <v>21</v>
      </c>
      <c r="K854">
        <v>0</v>
      </c>
      <c r="L854">
        <v>21</v>
      </c>
      <c r="M854" s="2">
        <v>2</v>
      </c>
      <c r="N854" s="3">
        <f>IFERROR(D854/L854,0)</f>
        <v>0.90476190476190477</v>
      </c>
      <c r="O854" t="str">
        <f>TEXT(UnusedDays[[#This Row],[discharge_date]],"mmmm")</f>
        <v>March</v>
      </c>
    </row>
    <row r="855" spans="1:15" x14ac:dyDescent="0.3">
      <c r="A855" t="s">
        <v>212</v>
      </c>
      <c r="B855">
        <v>2773</v>
      </c>
      <c r="C855" t="s">
        <v>194</v>
      </c>
      <c r="D855">
        <v>14</v>
      </c>
      <c r="E855" s="1">
        <v>45730</v>
      </c>
      <c r="F855" t="s">
        <v>14</v>
      </c>
      <c r="G855" t="s">
        <v>114</v>
      </c>
      <c r="H855" t="s">
        <v>217</v>
      </c>
      <c r="I855">
        <v>7</v>
      </c>
      <c r="J855">
        <v>7</v>
      </c>
      <c r="K855">
        <v>0</v>
      </c>
      <c r="L855">
        <v>14</v>
      </c>
      <c r="M855">
        <f>L855-D855</f>
        <v>0</v>
      </c>
      <c r="N855" s="3">
        <f>IFERROR(D855/L855,0)</f>
        <v>1</v>
      </c>
      <c r="O855" t="str">
        <f>TEXT(UnusedDays[[#This Row],[discharge_date]],"mmmm")</f>
        <v>March</v>
      </c>
    </row>
    <row r="856" spans="1:15" x14ac:dyDescent="0.3">
      <c r="A856" t="s">
        <v>212</v>
      </c>
      <c r="B856">
        <v>1834</v>
      </c>
      <c r="C856" t="s">
        <v>194</v>
      </c>
      <c r="D856">
        <v>34</v>
      </c>
      <c r="E856" s="1">
        <v>45734</v>
      </c>
      <c r="F856" t="s">
        <v>8</v>
      </c>
      <c r="G856" t="s">
        <v>116</v>
      </c>
      <c r="H856" t="s">
        <v>217</v>
      </c>
      <c r="I856">
        <v>0</v>
      </c>
      <c r="J856">
        <v>21</v>
      </c>
      <c r="K856">
        <v>16</v>
      </c>
      <c r="L856">
        <v>37</v>
      </c>
      <c r="M856" s="2">
        <f>L856-D856</f>
        <v>3</v>
      </c>
      <c r="N856" s="3">
        <f>IFERROR(D856/L856,0)</f>
        <v>0.91891891891891897</v>
      </c>
      <c r="O856" t="str">
        <f>TEXT(UnusedDays[[#This Row],[discharge_date]],"mmmm")</f>
        <v>March</v>
      </c>
    </row>
    <row r="857" spans="1:15" x14ac:dyDescent="0.3">
      <c r="A857" t="s">
        <v>212</v>
      </c>
      <c r="B857">
        <v>1587</v>
      </c>
      <c r="C857" t="s">
        <v>185</v>
      </c>
      <c r="D857">
        <v>25</v>
      </c>
      <c r="E857" s="1">
        <v>45681</v>
      </c>
      <c r="F857" t="s">
        <v>8</v>
      </c>
      <c r="G857" t="s">
        <v>89</v>
      </c>
      <c r="H857" t="s">
        <v>217</v>
      </c>
      <c r="I857">
        <v>7</v>
      </c>
      <c r="J857">
        <v>18</v>
      </c>
      <c r="K857">
        <v>0</v>
      </c>
      <c r="L857">
        <v>25</v>
      </c>
      <c r="M857">
        <f>L857-D857</f>
        <v>0</v>
      </c>
      <c r="N857" s="3">
        <f>IFERROR(D857/L857,0)</f>
        <v>1</v>
      </c>
      <c r="O857" t="str">
        <f>TEXT(UnusedDays[[#This Row],[discharge_date]],"mmmm")</f>
        <v>January</v>
      </c>
    </row>
    <row r="858" spans="1:15" x14ac:dyDescent="0.3">
      <c r="A858" t="s">
        <v>212</v>
      </c>
      <c r="B858">
        <v>2878</v>
      </c>
      <c r="C858" t="s">
        <v>185</v>
      </c>
      <c r="D858">
        <v>27</v>
      </c>
      <c r="E858" s="1">
        <v>45682</v>
      </c>
      <c r="F858" t="s">
        <v>8</v>
      </c>
      <c r="G858" t="s">
        <v>138</v>
      </c>
      <c r="H858" t="s">
        <v>217</v>
      </c>
      <c r="I858">
        <v>3</v>
      </c>
      <c r="J858">
        <v>27</v>
      </c>
      <c r="K858">
        <v>0</v>
      </c>
      <c r="L858">
        <v>30</v>
      </c>
      <c r="M858">
        <f>L858-D858</f>
        <v>3</v>
      </c>
      <c r="N858" s="3">
        <f>IFERROR(D858/L858,0)</f>
        <v>0.9</v>
      </c>
      <c r="O858" t="str">
        <f>TEXT(UnusedDays[[#This Row],[discharge_date]],"mmmm")</f>
        <v>January</v>
      </c>
    </row>
    <row r="859" spans="1:15" x14ac:dyDescent="0.3">
      <c r="A859" t="s">
        <v>212</v>
      </c>
      <c r="B859">
        <v>910</v>
      </c>
      <c r="C859" t="s">
        <v>191</v>
      </c>
      <c r="D859">
        <v>4</v>
      </c>
      <c r="E859" s="1">
        <v>45686</v>
      </c>
      <c r="F859" t="s">
        <v>18</v>
      </c>
      <c r="G859" t="s">
        <v>150</v>
      </c>
      <c r="H859" t="s">
        <v>217</v>
      </c>
      <c r="I859">
        <v>9</v>
      </c>
      <c r="J859">
        <v>0</v>
      </c>
      <c r="K859">
        <v>0</v>
      </c>
      <c r="L859">
        <v>9</v>
      </c>
      <c r="M859">
        <f>L859-D859</f>
        <v>5</v>
      </c>
      <c r="N859" s="3">
        <f>IFERROR(D859/L859,0)</f>
        <v>0.44444444444444442</v>
      </c>
      <c r="O859" t="str">
        <f>TEXT(UnusedDays[[#This Row],[discharge_date]],"mmmm")</f>
        <v>January</v>
      </c>
    </row>
    <row r="860" spans="1:15" x14ac:dyDescent="0.3">
      <c r="A860" t="s">
        <v>212</v>
      </c>
      <c r="B860">
        <v>471</v>
      </c>
      <c r="C860" t="s">
        <v>188</v>
      </c>
      <c r="D860">
        <v>32</v>
      </c>
      <c r="E860" s="1">
        <v>45737</v>
      </c>
      <c r="F860" t="s">
        <v>8</v>
      </c>
      <c r="G860" t="s">
        <v>96</v>
      </c>
      <c r="H860" t="s">
        <v>217</v>
      </c>
      <c r="I860">
        <v>4</v>
      </c>
      <c r="J860">
        <v>28</v>
      </c>
      <c r="K860">
        <v>0</v>
      </c>
      <c r="L860">
        <v>32</v>
      </c>
      <c r="M860">
        <f>L860-D860</f>
        <v>0</v>
      </c>
      <c r="N860" s="3">
        <f>IFERROR(D860/L860,0)</f>
        <v>1</v>
      </c>
      <c r="O860" t="str">
        <f>TEXT(UnusedDays[[#This Row],[discharge_date]],"mmmm")</f>
        <v>March</v>
      </c>
    </row>
    <row r="861" spans="1:15" x14ac:dyDescent="0.3">
      <c r="A861" t="s">
        <v>212</v>
      </c>
      <c r="B861">
        <v>2672</v>
      </c>
      <c r="C861" t="s">
        <v>194</v>
      </c>
      <c r="D861">
        <v>7</v>
      </c>
      <c r="E861" s="1">
        <v>45735</v>
      </c>
      <c r="F861" t="s">
        <v>13</v>
      </c>
      <c r="G861" t="s">
        <v>118</v>
      </c>
      <c r="H861" t="s">
        <v>217</v>
      </c>
      <c r="I861">
        <v>7</v>
      </c>
      <c r="J861">
        <v>0</v>
      </c>
      <c r="K861">
        <v>0</v>
      </c>
      <c r="L861">
        <v>7</v>
      </c>
      <c r="M861">
        <f>L861-D861</f>
        <v>0</v>
      </c>
      <c r="N861" s="3">
        <f>IFERROR(D861/L861,0)</f>
        <v>1</v>
      </c>
      <c r="O861" t="str">
        <f>TEXT(UnusedDays[[#This Row],[discharge_date]],"mmmm")</f>
        <v>March</v>
      </c>
    </row>
    <row r="862" spans="1:15" x14ac:dyDescent="0.3">
      <c r="A862" t="s">
        <v>212</v>
      </c>
      <c r="B862">
        <v>2270</v>
      </c>
      <c r="C862" t="s">
        <v>194</v>
      </c>
      <c r="D862">
        <v>7</v>
      </c>
      <c r="E862" s="1">
        <v>45673</v>
      </c>
      <c r="F862" t="s">
        <v>14</v>
      </c>
      <c r="G862" t="s">
        <v>168</v>
      </c>
      <c r="H862" t="s">
        <v>217</v>
      </c>
      <c r="I862">
        <v>0</v>
      </c>
      <c r="J862">
        <v>8</v>
      </c>
      <c r="K862">
        <v>0</v>
      </c>
      <c r="L862">
        <v>8</v>
      </c>
      <c r="M862">
        <f>L862-D862</f>
        <v>1</v>
      </c>
      <c r="N862" s="3">
        <f>IFERROR(D862/L862,0)</f>
        <v>0.875</v>
      </c>
      <c r="O862" t="str">
        <f>TEXT(UnusedDays[[#This Row],[discharge_date]],"mmmm")</f>
        <v>January</v>
      </c>
    </row>
    <row r="863" spans="1:15" x14ac:dyDescent="0.3">
      <c r="A863" t="s">
        <v>212</v>
      </c>
      <c r="B863">
        <v>870</v>
      </c>
      <c r="C863" t="s">
        <v>197</v>
      </c>
      <c r="D863">
        <v>2</v>
      </c>
      <c r="E863" s="1">
        <v>45683</v>
      </c>
      <c r="F863" t="s">
        <v>11</v>
      </c>
      <c r="G863" t="s">
        <v>174</v>
      </c>
      <c r="H863" t="s">
        <v>217</v>
      </c>
      <c r="I863">
        <v>10</v>
      </c>
      <c r="J863">
        <v>0</v>
      </c>
      <c r="K863">
        <v>0</v>
      </c>
      <c r="L863">
        <v>10</v>
      </c>
      <c r="M863">
        <f>L863-D863</f>
        <v>8</v>
      </c>
      <c r="N863" s="3">
        <f>IFERROR(D863/L863,0)</f>
        <v>0.2</v>
      </c>
      <c r="O863" t="str">
        <f>TEXT(UnusedDays[[#This Row],[discharge_date]],"mmmm")</f>
        <v>January</v>
      </c>
    </row>
    <row r="864" spans="1:15" x14ac:dyDescent="0.3">
      <c r="A864" t="s">
        <v>212</v>
      </c>
      <c r="B864">
        <v>1915</v>
      </c>
      <c r="C864" t="s">
        <v>200</v>
      </c>
      <c r="D864">
        <v>4</v>
      </c>
      <c r="E864" s="1">
        <v>45688</v>
      </c>
      <c r="F864" t="s">
        <v>11</v>
      </c>
      <c r="G864" t="s">
        <v>176</v>
      </c>
      <c r="H864" t="s">
        <v>217</v>
      </c>
      <c r="I864">
        <v>4</v>
      </c>
      <c r="J864">
        <v>0</v>
      </c>
      <c r="K864">
        <v>0</v>
      </c>
      <c r="L864">
        <v>4</v>
      </c>
      <c r="M864">
        <f>L864-D864</f>
        <v>0</v>
      </c>
      <c r="N864" s="3">
        <f>IFERROR(D864/L864,0)</f>
        <v>1</v>
      </c>
      <c r="O864" t="str">
        <f>TEXT(UnusedDays[[#This Row],[discharge_date]],"mmmm")</f>
        <v>January</v>
      </c>
    </row>
    <row r="865" spans="1:15" x14ac:dyDescent="0.3">
      <c r="A865" t="s">
        <v>212</v>
      </c>
      <c r="B865">
        <v>2648</v>
      </c>
      <c r="C865" t="s">
        <v>200</v>
      </c>
      <c r="D865">
        <v>5</v>
      </c>
      <c r="E865" s="1">
        <v>45682</v>
      </c>
      <c r="F865" t="s">
        <v>11</v>
      </c>
      <c r="G865" t="s">
        <v>176</v>
      </c>
      <c r="H865" t="s">
        <v>217</v>
      </c>
      <c r="I865">
        <v>8</v>
      </c>
      <c r="J865">
        <v>0</v>
      </c>
      <c r="K865">
        <v>0</v>
      </c>
      <c r="L865">
        <v>8</v>
      </c>
      <c r="M865">
        <f>L865-D865</f>
        <v>3</v>
      </c>
      <c r="N865" s="3">
        <f>IFERROR(D865/L865,0)</f>
        <v>0.625</v>
      </c>
      <c r="O865" t="str">
        <f>TEXT(UnusedDays[[#This Row],[discharge_date]],"mmmm")</f>
        <v>January</v>
      </c>
    </row>
    <row r="866" spans="1:15" x14ac:dyDescent="0.3">
      <c r="A866" t="s">
        <v>212</v>
      </c>
      <c r="B866">
        <v>447</v>
      </c>
      <c r="C866" t="s">
        <v>191</v>
      </c>
      <c r="D866">
        <v>21</v>
      </c>
      <c r="E866" s="1">
        <v>45705</v>
      </c>
      <c r="F866" t="s">
        <v>8</v>
      </c>
      <c r="G866" t="s">
        <v>153</v>
      </c>
      <c r="H866" t="s">
        <v>217</v>
      </c>
      <c r="I866">
        <v>5</v>
      </c>
      <c r="J866">
        <v>2</v>
      </c>
      <c r="K866">
        <v>14</v>
      </c>
      <c r="L866">
        <v>21</v>
      </c>
      <c r="M866">
        <f>L866-D866</f>
        <v>0</v>
      </c>
      <c r="N866" s="3">
        <f>IFERROR(D866/L866,0)</f>
        <v>1</v>
      </c>
      <c r="O866" t="str">
        <f>TEXT(UnusedDays[[#This Row],[discharge_date]],"mmmm")</f>
        <v>February</v>
      </c>
    </row>
    <row r="867" spans="1:15" x14ac:dyDescent="0.3">
      <c r="A867" t="s">
        <v>212</v>
      </c>
      <c r="B867">
        <v>388</v>
      </c>
      <c r="C867" t="s">
        <v>188</v>
      </c>
      <c r="D867">
        <v>32</v>
      </c>
      <c r="E867" s="1">
        <v>45729</v>
      </c>
      <c r="F867" t="s">
        <v>8</v>
      </c>
      <c r="G867" t="s">
        <v>98</v>
      </c>
      <c r="H867" t="s">
        <v>217</v>
      </c>
      <c r="I867">
        <v>0</v>
      </c>
      <c r="J867">
        <v>32</v>
      </c>
      <c r="K867">
        <v>0</v>
      </c>
      <c r="L867">
        <v>32</v>
      </c>
      <c r="M867">
        <f>L867-D867</f>
        <v>0</v>
      </c>
      <c r="N867" s="3">
        <f>IFERROR(D867/L867,0)</f>
        <v>1</v>
      </c>
      <c r="O867" t="str">
        <f>TEXT(UnusedDays[[#This Row],[discharge_date]],"mmmm")</f>
        <v>March</v>
      </c>
    </row>
    <row r="868" spans="1:15" x14ac:dyDescent="0.3">
      <c r="A868" t="s">
        <v>212</v>
      </c>
      <c r="B868">
        <v>1357</v>
      </c>
      <c r="C868" t="s">
        <v>185</v>
      </c>
      <c r="D868">
        <v>4</v>
      </c>
      <c r="E868" s="1">
        <v>45734</v>
      </c>
      <c r="F868" t="s">
        <v>11</v>
      </c>
      <c r="G868" t="s">
        <v>93</v>
      </c>
      <c r="H868" t="s">
        <v>217</v>
      </c>
      <c r="I868">
        <v>3</v>
      </c>
      <c r="J868">
        <v>7</v>
      </c>
      <c r="K868">
        <v>0</v>
      </c>
      <c r="L868">
        <v>10</v>
      </c>
      <c r="M868" s="2">
        <f>L868-D868</f>
        <v>6</v>
      </c>
      <c r="N868" s="3">
        <f>IFERROR(D868/L868,0)</f>
        <v>0.4</v>
      </c>
      <c r="O868" t="str">
        <f>TEXT(UnusedDays[[#This Row],[discharge_date]],"mmmm")</f>
        <v>March</v>
      </c>
    </row>
    <row r="869" spans="1:15" x14ac:dyDescent="0.3">
      <c r="A869" t="s">
        <v>212</v>
      </c>
      <c r="B869">
        <v>543</v>
      </c>
      <c r="C869" t="s">
        <v>191</v>
      </c>
      <c r="D869">
        <v>19</v>
      </c>
      <c r="E869" s="1">
        <v>45722</v>
      </c>
      <c r="F869" t="s">
        <v>11</v>
      </c>
      <c r="G869" t="s">
        <v>108</v>
      </c>
      <c r="H869" t="s">
        <v>217</v>
      </c>
      <c r="I869">
        <v>5</v>
      </c>
      <c r="J869">
        <v>14</v>
      </c>
      <c r="K869">
        <v>0</v>
      </c>
      <c r="L869">
        <v>19</v>
      </c>
      <c r="M869">
        <v>0</v>
      </c>
      <c r="N869" s="3">
        <f>IFERROR(D869/L869,0)</f>
        <v>1</v>
      </c>
      <c r="O869" t="str">
        <f>TEXT(UnusedDays[[#This Row],[discharge_date]],"mmmm")</f>
        <v>March</v>
      </c>
    </row>
    <row r="870" spans="1:15" x14ac:dyDescent="0.3">
      <c r="A870" t="s">
        <v>212</v>
      </c>
      <c r="B870">
        <v>2351</v>
      </c>
      <c r="C870" t="s">
        <v>188</v>
      </c>
      <c r="D870">
        <v>34</v>
      </c>
      <c r="E870" s="1">
        <v>45729</v>
      </c>
      <c r="F870" t="s">
        <v>8</v>
      </c>
      <c r="G870" t="s">
        <v>99</v>
      </c>
      <c r="H870" t="s">
        <v>217</v>
      </c>
      <c r="I870">
        <v>5</v>
      </c>
      <c r="J870">
        <v>19</v>
      </c>
      <c r="K870">
        <v>14</v>
      </c>
      <c r="L870">
        <v>38</v>
      </c>
      <c r="M870" s="2">
        <f>L870-D870</f>
        <v>4</v>
      </c>
      <c r="N870" s="3">
        <f>IFERROR(D870/L870,0)</f>
        <v>0.89473684210526316</v>
      </c>
      <c r="O870" t="str">
        <f>TEXT(UnusedDays[[#This Row],[discharge_date]],"mmmm")</f>
        <v>March</v>
      </c>
    </row>
    <row r="871" spans="1:15" x14ac:dyDescent="0.3">
      <c r="A871" t="s">
        <v>212</v>
      </c>
      <c r="B871">
        <v>1525</v>
      </c>
      <c r="C871" t="s">
        <v>191</v>
      </c>
      <c r="D871">
        <v>0</v>
      </c>
      <c r="E871" s="1">
        <v>45688</v>
      </c>
      <c r="F871" t="s">
        <v>18</v>
      </c>
      <c r="G871" t="s">
        <v>156</v>
      </c>
      <c r="H871" t="s">
        <v>217</v>
      </c>
      <c r="I871">
        <v>0</v>
      </c>
      <c r="J871">
        <v>0</v>
      </c>
      <c r="K871">
        <v>0</v>
      </c>
      <c r="L871">
        <v>1</v>
      </c>
      <c r="M871">
        <f>L871-D871</f>
        <v>1</v>
      </c>
      <c r="N871" s="3">
        <f>IFERROR(D871/L871,0)</f>
        <v>0</v>
      </c>
      <c r="O871" t="str">
        <f>TEXT(UnusedDays[[#This Row],[discharge_date]],"mmmm")</f>
        <v>January</v>
      </c>
    </row>
    <row r="872" spans="1:15" x14ac:dyDescent="0.3">
      <c r="A872" t="s">
        <v>212</v>
      </c>
      <c r="B872">
        <v>883</v>
      </c>
      <c r="C872" t="s">
        <v>191</v>
      </c>
      <c r="D872">
        <v>28</v>
      </c>
      <c r="E872" s="1">
        <v>45722</v>
      </c>
      <c r="F872" t="s">
        <v>8</v>
      </c>
      <c r="G872" t="s">
        <v>108</v>
      </c>
      <c r="H872" t="s">
        <v>217</v>
      </c>
      <c r="I872">
        <v>0</v>
      </c>
      <c r="J872">
        <v>28</v>
      </c>
      <c r="K872">
        <v>0</v>
      </c>
      <c r="L872">
        <v>28</v>
      </c>
      <c r="M872">
        <v>0</v>
      </c>
      <c r="N872" s="3">
        <f>IFERROR(D872/L872,0)</f>
        <v>1</v>
      </c>
      <c r="O872" t="str">
        <f>TEXT(UnusedDays[[#This Row],[discharge_date]],"mmmm")</f>
        <v>March</v>
      </c>
    </row>
    <row r="873" spans="1:15" x14ac:dyDescent="0.3">
      <c r="A873" t="s">
        <v>212</v>
      </c>
      <c r="B873">
        <v>963</v>
      </c>
      <c r="C873" t="s">
        <v>203</v>
      </c>
      <c r="D873">
        <v>30</v>
      </c>
      <c r="E873" s="1">
        <v>45712</v>
      </c>
      <c r="F873" t="s">
        <v>8</v>
      </c>
      <c r="G873" t="s">
        <v>180</v>
      </c>
      <c r="H873" t="s">
        <v>217</v>
      </c>
      <c r="I873">
        <v>0</v>
      </c>
      <c r="J873">
        <v>18</v>
      </c>
      <c r="K873">
        <v>12</v>
      </c>
      <c r="L873">
        <v>30</v>
      </c>
      <c r="M873">
        <f>L873-D873</f>
        <v>0</v>
      </c>
      <c r="N873" s="3">
        <f>IFERROR(D873/L873,0)</f>
        <v>1</v>
      </c>
      <c r="O873" t="str">
        <f>TEXT(UnusedDays[[#This Row],[discharge_date]],"mmmm")</f>
        <v>February</v>
      </c>
    </row>
    <row r="874" spans="1:15" x14ac:dyDescent="0.3">
      <c r="A874" t="s">
        <v>212</v>
      </c>
      <c r="B874">
        <v>2678</v>
      </c>
      <c r="C874" t="s">
        <v>203</v>
      </c>
      <c r="D874">
        <v>28</v>
      </c>
      <c r="E874" s="1">
        <v>45705</v>
      </c>
      <c r="F874" t="s">
        <v>8</v>
      </c>
      <c r="G874" t="s">
        <v>180</v>
      </c>
      <c r="H874" t="s">
        <v>217</v>
      </c>
      <c r="I874">
        <v>7</v>
      </c>
      <c r="J874">
        <v>14</v>
      </c>
      <c r="K874">
        <v>7</v>
      </c>
      <c r="L874">
        <v>28</v>
      </c>
      <c r="M874">
        <v>0</v>
      </c>
      <c r="N874" s="3">
        <f>IFERROR(D874/L874,0)</f>
        <v>1</v>
      </c>
      <c r="O874" t="str">
        <f>TEXT(UnusedDays[[#This Row],[discharge_date]],"mmmm")</f>
        <v>February</v>
      </c>
    </row>
    <row r="875" spans="1:15" x14ac:dyDescent="0.3">
      <c r="A875" t="s">
        <v>212</v>
      </c>
      <c r="B875">
        <v>113</v>
      </c>
      <c r="C875" t="s">
        <v>203</v>
      </c>
      <c r="D875">
        <v>25</v>
      </c>
      <c r="E875" s="1">
        <v>45694</v>
      </c>
      <c r="F875" t="s">
        <v>8</v>
      </c>
      <c r="G875" t="s">
        <v>180</v>
      </c>
      <c r="H875" t="s">
        <v>217</v>
      </c>
      <c r="I875">
        <v>0</v>
      </c>
      <c r="J875">
        <v>0</v>
      </c>
      <c r="K875">
        <v>13</v>
      </c>
      <c r="L875">
        <v>30</v>
      </c>
      <c r="M875">
        <f>L875-D875</f>
        <v>5</v>
      </c>
      <c r="N875" s="3">
        <f>IFERROR(D875/L875,0)</f>
        <v>0.83333333333333337</v>
      </c>
      <c r="O875" t="str">
        <f>TEXT(UnusedDays[[#This Row],[discharge_date]],"mmmm")</f>
        <v>February</v>
      </c>
    </row>
    <row r="876" spans="1:15" x14ac:dyDescent="0.3">
      <c r="A876" t="s">
        <v>212</v>
      </c>
      <c r="B876">
        <v>578</v>
      </c>
      <c r="C876" t="s">
        <v>203</v>
      </c>
      <c r="D876">
        <v>30</v>
      </c>
      <c r="E876" s="1">
        <v>45691</v>
      </c>
      <c r="F876" t="s">
        <v>8</v>
      </c>
      <c r="G876" t="s">
        <v>180</v>
      </c>
      <c r="H876" t="s">
        <v>217</v>
      </c>
      <c r="I876">
        <v>0</v>
      </c>
      <c r="J876">
        <v>20</v>
      </c>
      <c r="K876">
        <v>10</v>
      </c>
      <c r="L876">
        <v>30</v>
      </c>
      <c r="M876">
        <f>L876-D876</f>
        <v>0</v>
      </c>
      <c r="N876" s="3">
        <f>IFERROR(D876/L876,0)</f>
        <v>1</v>
      </c>
      <c r="O876" t="str">
        <f>TEXT(UnusedDays[[#This Row],[discharge_date]],"mmmm")</f>
        <v>February</v>
      </c>
    </row>
    <row r="877" spans="1:15" x14ac:dyDescent="0.3">
      <c r="A877" t="s">
        <v>212</v>
      </c>
      <c r="B877">
        <v>1218</v>
      </c>
      <c r="C877" t="s">
        <v>203</v>
      </c>
      <c r="D877">
        <v>28</v>
      </c>
      <c r="E877" s="1">
        <v>45692</v>
      </c>
      <c r="F877" t="s">
        <v>8</v>
      </c>
      <c r="G877" t="s">
        <v>180</v>
      </c>
      <c r="H877" t="s">
        <v>217</v>
      </c>
      <c r="I877">
        <v>0</v>
      </c>
      <c r="J877">
        <v>15</v>
      </c>
      <c r="K877">
        <v>13</v>
      </c>
      <c r="L877">
        <v>28</v>
      </c>
      <c r="M877">
        <f>L877-D877</f>
        <v>0</v>
      </c>
      <c r="N877" s="3">
        <f>IFERROR(D877/L877,0)</f>
        <v>1</v>
      </c>
      <c r="O877" t="str">
        <f>TEXT(UnusedDays[[#This Row],[discharge_date]],"mmmm")</f>
        <v>February</v>
      </c>
    </row>
    <row r="878" spans="1:15" x14ac:dyDescent="0.3">
      <c r="A878" t="s">
        <v>212</v>
      </c>
      <c r="B878">
        <v>2936</v>
      </c>
      <c r="C878" t="s">
        <v>203</v>
      </c>
      <c r="D878">
        <v>27</v>
      </c>
      <c r="E878" s="1">
        <v>45685</v>
      </c>
      <c r="F878" t="s">
        <v>8</v>
      </c>
      <c r="G878" t="s">
        <v>180</v>
      </c>
      <c r="H878" t="s">
        <v>217</v>
      </c>
      <c r="I878">
        <v>0</v>
      </c>
      <c r="J878">
        <v>16</v>
      </c>
      <c r="K878">
        <v>11</v>
      </c>
      <c r="L878">
        <v>27</v>
      </c>
      <c r="M878">
        <f>L878-D878</f>
        <v>0</v>
      </c>
      <c r="N878" s="3">
        <f>IFERROR(D878/L878,0)</f>
        <v>1</v>
      </c>
      <c r="O878" t="str">
        <f>TEXT(UnusedDays[[#This Row],[discharge_date]],"mmmm")</f>
        <v>January</v>
      </c>
    </row>
    <row r="879" spans="1:15" x14ac:dyDescent="0.3">
      <c r="A879" t="s">
        <v>212</v>
      </c>
      <c r="B879">
        <v>542</v>
      </c>
      <c r="C879" t="s">
        <v>203</v>
      </c>
      <c r="D879">
        <v>28</v>
      </c>
      <c r="E879" s="1">
        <v>45687</v>
      </c>
      <c r="F879" t="s">
        <v>8</v>
      </c>
      <c r="G879" t="s">
        <v>180</v>
      </c>
      <c r="H879" t="s">
        <v>217</v>
      </c>
      <c r="I879">
        <v>0</v>
      </c>
      <c r="J879">
        <v>14</v>
      </c>
      <c r="K879">
        <v>14</v>
      </c>
      <c r="L879">
        <v>28</v>
      </c>
      <c r="M879">
        <f>L879-D879</f>
        <v>0</v>
      </c>
      <c r="N879" s="3">
        <f>IFERROR(D879/L879,0)</f>
        <v>1</v>
      </c>
      <c r="O879" t="str">
        <f>TEXT(UnusedDays[[#This Row],[discharge_date]],"mmmm")</f>
        <v>January</v>
      </c>
    </row>
    <row r="880" spans="1:15" x14ac:dyDescent="0.3">
      <c r="A880" t="s">
        <v>212</v>
      </c>
      <c r="B880">
        <v>848</v>
      </c>
      <c r="C880" t="s">
        <v>203</v>
      </c>
      <c r="D880">
        <v>2</v>
      </c>
      <c r="E880" s="1">
        <v>45680</v>
      </c>
      <c r="F880" t="s">
        <v>13</v>
      </c>
      <c r="G880" t="s">
        <v>180</v>
      </c>
      <c r="H880" t="s">
        <v>217</v>
      </c>
      <c r="I880">
        <v>3</v>
      </c>
      <c r="J880">
        <v>0</v>
      </c>
      <c r="K880">
        <v>0</v>
      </c>
      <c r="L880">
        <v>3</v>
      </c>
      <c r="M880">
        <f>L880-D880</f>
        <v>1</v>
      </c>
      <c r="N880" s="3">
        <f>IFERROR(D880/L880,0)</f>
        <v>0.66666666666666663</v>
      </c>
      <c r="O880" t="str">
        <f>TEXT(UnusedDays[[#This Row],[discharge_date]],"mmmm")</f>
        <v>January</v>
      </c>
    </row>
    <row r="881" spans="1:15" x14ac:dyDescent="0.3">
      <c r="A881" t="s">
        <v>212</v>
      </c>
      <c r="B881">
        <v>457</v>
      </c>
      <c r="C881" t="s">
        <v>203</v>
      </c>
      <c r="D881">
        <v>3</v>
      </c>
      <c r="E881" s="1">
        <v>45668</v>
      </c>
      <c r="F881" t="s">
        <v>11</v>
      </c>
      <c r="G881" t="s">
        <v>180</v>
      </c>
      <c r="H881" t="s">
        <v>217</v>
      </c>
      <c r="I881">
        <v>0</v>
      </c>
      <c r="J881">
        <v>7</v>
      </c>
      <c r="K881">
        <v>0</v>
      </c>
      <c r="L881">
        <v>7</v>
      </c>
      <c r="M881">
        <f>L881-D881</f>
        <v>4</v>
      </c>
      <c r="N881" s="3">
        <f>IFERROR(D881/L881,0)</f>
        <v>0.42857142857142855</v>
      </c>
      <c r="O881" t="str">
        <f>TEXT(UnusedDays[[#This Row],[discharge_date]],"mmmm")</f>
        <v>January</v>
      </c>
    </row>
    <row r="882" spans="1:15" x14ac:dyDescent="0.3">
      <c r="A882" t="s">
        <v>212</v>
      </c>
      <c r="B882">
        <v>1533</v>
      </c>
      <c r="C882" t="s">
        <v>203</v>
      </c>
      <c r="D882">
        <v>30</v>
      </c>
      <c r="E882" s="1">
        <v>45673</v>
      </c>
      <c r="F882" t="s">
        <v>8</v>
      </c>
      <c r="G882" t="s">
        <v>180</v>
      </c>
      <c r="H882" t="s">
        <v>217</v>
      </c>
      <c r="I882">
        <v>0</v>
      </c>
      <c r="J882">
        <v>20</v>
      </c>
      <c r="K882">
        <v>10</v>
      </c>
      <c r="L882">
        <v>30</v>
      </c>
      <c r="M882">
        <f>L882-D882</f>
        <v>0</v>
      </c>
      <c r="N882" s="3">
        <f>IFERROR(D882/L882,0)</f>
        <v>1</v>
      </c>
      <c r="O882" t="str">
        <f>TEXT(UnusedDays[[#This Row],[discharge_date]],"mmmm")</f>
        <v>January</v>
      </c>
    </row>
    <row r="883" spans="1:15" x14ac:dyDescent="0.3">
      <c r="A883" t="s">
        <v>212</v>
      </c>
      <c r="B883">
        <v>1617</v>
      </c>
      <c r="C883" t="s">
        <v>203</v>
      </c>
      <c r="D883">
        <v>14</v>
      </c>
      <c r="E883" s="1">
        <v>45666</v>
      </c>
      <c r="F883" t="s">
        <v>8</v>
      </c>
      <c r="G883" t="s">
        <v>180</v>
      </c>
      <c r="H883" t="s">
        <v>217</v>
      </c>
      <c r="I883">
        <v>0</v>
      </c>
      <c r="J883">
        <v>0</v>
      </c>
      <c r="K883">
        <v>14</v>
      </c>
      <c r="L883">
        <v>14</v>
      </c>
      <c r="M883">
        <f>L883-D883</f>
        <v>0</v>
      </c>
      <c r="N883" s="3">
        <f>IFERROR(D883/L883,0)</f>
        <v>1</v>
      </c>
      <c r="O883" t="str">
        <f>TEXT(UnusedDays[[#This Row],[discharge_date]],"mmmm")</f>
        <v>January</v>
      </c>
    </row>
    <row r="884" spans="1:15" x14ac:dyDescent="0.3">
      <c r="A884" t="s">
        <v>212</v>
      </c>
      <c r="B884">
        <v>331</v>
      </c>
      <c r="C884" t="s">
        <v>203</v>
      </c>
      <c r="D884">
        <v>7</v>
      </c>
      <c r="E884" s="1">
        <v>45712</v>
      </c>
      <c r="F884" t="s">
        <v>18</v>
      </c>
      <c r="G884" t="s">
        <v>181</v>
      </c>
      <c r="H884" t="s">
        <v>217</v>
      </c>
      <c r="I884">
        <v>0</v>
      </c>
      <c r="J884">
        <v>15</v>
      </c>
      <c r="K884">
        <v>0</v>
      </c>
      <c r="L884">
        <v>15</v>
      </c>
      <c r="M884">
        <f>L884-D884</f>
        <v>8</v>
      </c>
      <c r="N884" s="3">
        <f>IFERROR(D884/L884,0)</f>
        <v>0.46666666666666667</v>
      </c>
      <c r="O884" t="str">
        <f>TEXT(UnusedDays[[#This Row],[discharge_date]],"mmmm")</f>
        <v>February</v>
      </c>
    </row>
    <row r="885" spans="1:15" x14ac:dyDescent="0.3">
      <c r="A885" t="s">
        <v>212</v>
      </c>
      <c r="B885">
        <v>317</v>
      </c>
      <c r="C885" t="s">
        <v>203</v>
      </c>
      <c r="D885">
        <v>28</v>
      </c>
      <c r="E885" s="1">
        <v>45709</v>
      </c>
      <c r="F885" t="s">
        <v>8</v>
      </c>
      <c r="G885" t="s">
        <v>181</v>
      </c>
      <c r="H885" t="s">
        <v>217</v>
      </c>
      <c r="I885">
        <v>6</v>
      </c>
      <c r="J885">
        <v>9</v>
      </c>
      <c r="K885">
        <v>12</v>
      </c>
      <c r="L885">
        <v>27</v>
      </c>
      <c r="M885">
        <f>L885-D885</f>
        <v>-1</v>
      </c>
      <c r="N885" s="3">
        <f>IFERROR(D885/L885,0)</f>
        <v>1.037037037037037</v>
      </c>
      <c r="O885" t="str">
        <f>TEXT(UnusedDays[[#This Row],[discharge_date]],"mmmm")</f>
        <v>February</v>
      </c>
    </row>
    <row r="886" spans="1:15" x14ac:dyDescent="0.3">
      <c r="A886" t="s">
        <v>212</v>
      </c>
      <c r="B886">
        <v>817</v>
      </c>
      <c r="C886" t="s">
        <v>203</v>
      </c>
      <c r="D886">
        <v>7</v>
      </c>
      <c r="E886" s="1">
        <v>45676</v>
      </c>
      <c r="F886" t="s">
        <v>11</v>
      </c>
      <c r="G886" t="s">
        <v>181</v>
      </c>
      <c r="H886" t="s">
        <v>217</v>
      </c>
      <c r="I886">
        <v>0</v>
      </c>
      <c r="J886">
        <v>9</v>
      </c>
      <c r="K886">
        <v>0</v>
      </c>
      <c r="L886">
        <v>9</v>
      </c>
      <c r="M886">
        <f>L886-D886</f>
        <v>2</v>
      </c>
      <c r="N886" s="3">
        <f>IFERROR(D886/L886,0)</f>
        <v>0.77777777777777779</v>
      </c>
      <c r="O886" t="str">
        <f>TEXT(UnusedDays[[#This Row],[discharge_date]],"mmmm")</f>
        <v>January</v>
      </c>
    </row>
    <row r="887" spans="1:15" x14ac:dyDescent="0.3">
      <c r="A887" t="s">
        <v>212</v>
      </c>
      <c r="B887">
        <v>196</v>
      </c>
      <c r="C887" t="s">
        <v>203</v>
      </c>
      <c r="D887">
        <v>31</v>
      </c>
      <c r="E887" s="1">
        <v>45677</v>
      </c>
      <c r="F887" t="s">
        <v>8</v>
      </c>
      <c r="G887" t="s">
        <v>181</v>
      </c>
      <c r="H887" t="s">
        <v>217</v>
      </c>
      <c r="I887">
        <v>0</v>
      </c>
      <c r="J887">
        <v>7</v>
      </c>
      <c r="K887">
        <v>25</v>
      </c>
      <c r="L887">
        <v>32</v>
      </c>
      <c r="M887">
        <f>L887-D887</f>
        <v>1</v>
      </c>
      <c r="N887" s="3">
        <f>IFERROR(D887/L887,0)</f>
        <v>0.96875</v>
      </c>
      <c r="O887" t="str">
        <f>TEXT(UnusedDays[[#This Row],[discharge_date]],"mmmm")</f>
        <v>January</v>
      </c>
    </row>
    <row r="888" spans="1:15" x14ac:dyDescent="0.3">
      <c r="A888" t="s">
        <v>212</v>
      </c>
      <c r="B888">
        <v>2403</v>
      </c>
      <c r="C888" t="s">
        <v>203</v>
      </c>
      <c r="D888">
        <v>29</v>
      </c>
      <c r="E888" s="1">
        <v>45678</v>
      </c>
      <c r="F888" t="s">
        <v>8</v>
      </c>
      <c r="G888" t="s">
        <v>181</v>
      </c>
      <c r="H888" t="s">
        <v>217</v>
      </c>
      <c r="I888">
        <v>0</v>
      </c>
      <c r="J888">
        <v>17</v>
      </c>
      <c r="K888">
        <v>13</v>
      </c>
      <c r="L888">
        <v>30</v>
      </c>
      <c r="M888">
        <f>L888-D888</f>
        <v>1</v>
      </c>
      <c r="N888" s="3">
        <f>IFERROR(D888/L888,0)</f>
        <v>0.96666666666666667</v>
      </c>
      <c r="O888" t="str">
        <f>TEXT(UnusedDays[[#This Row],[discharge_date]],"mmmm")</f>
        <v>January</v>
      </c>
    </row>
    <row r="889" spans="1:15" x14ac:dyDescent="0.3">
      <c r="A889" t="s">
        <v>212</v>
      </c>
      <c r="B889">
        <v>2486</v>
      </c>
      <c r="C889" t="s">
        <v>203</v>
      </c>
      <c r="D889">
        <v>13</v>
      </c>
      <c r="E889" s="1">
        <v>45679</v>
      </c>
      <c r="F889" t="s">
        <v>14</v>
      </c>
      <c r="G889" t="s">
        <v>181</v>
      </c>
      <c r="H889" t="s">
        <v>217</v>
      </c>
      <c r="I889">
        <v>0</v>
      </c>
      <c r="J889">
        <v>9</v>
      </c>
      <c r="K889">
        <v>4</v>
      </c>
      <c r="L889">
        <v>13</v>
      </c>
      <c r="M889">
        <f>L889-D889</f>
        <v>0</v>
      </c>
      <c r="N889" s="3">
        <f>IFERROR(D889/L889,0)</f>
        <v>1</v>
      </c>
      <c r="O889" t="str">
        <f>TEXT(UnusedDays[[#This Row],[discharge_date]],"mmmm")</f>
        <v>January</v>
      </c>
    </row>
    <row r="890" spans="1:15" x14ac:dyDescent="0.3">
      <c r="A890" t="s">
        <v>212</v>
      </c>
      <c r="B890">
        <v>1614</v>
      </c>
      <c r="C890" t="s">
        <v>203</v>
      </c>
      <c r="D890">
        <v>7</v>
      </c>
      <c r="E890" s="1">
        <v>45668</v>
      </c>
      <c r="F890" t="s">
        <v>11</v>
      </c>
      <c r="G890" t="s">
        <v>181</v>
      </c>
      <c r="H890" t="s">
        <v>217</v>
      </c>
      <c r="I890">
        <v>6</v>
      </c>
      <c r="J890">
        <v>7</v>
      </c>
      <c r="K890">
        <v>0</v>
      </c>
      <c r="L890">
        <v>15</v>
      </c>
      <c r="M890">
        <f>L890-D890</f>
        <v>8</v>
      </c>
      <c r="N890" s="3">
        <f>IFERROR(D890/L890,0)</f>
        <v>0.46666666666666667</v>
      </c>
      <c r="O890" t="str">
        <f>TEXT(UnusedDays[[#This Row],[discharge_date]],"mmmm")</f>
        <v>January</v>
      </c>
    </row>
    <row r="891" spans="1:15" x14ac:dyDescent="0.3">
      <c r="A891" t="s">
        <v>212</v>
      </c>
      <c r="B891">
        <v>357</v>
      </c>
      <c r="C891" t="s">
        <v>203</v>
      </c>
      <c r="D891">
        <v>21</v>
      </c>
      <c r="E891" s="1">
        <v>45672</v>
      </c>
      <c r="F891" t="s">
        <v>11</v>
      </c>
      <c r="G891" t="s">
        <v>181</v>
      </c>
      <c r="H891" t="s">
        <v>217</v>
      </c>
      <c r="I891">
        <v>0</v>
      </c>
      <c r="J891">
        <v>16</v>
      </c>
      <c r="K891">
        <v>12</v>
      </c>
      <c r="L891">
        <v>28</v>
      </c>
      <c r="M891">
        <f>L891-D891</f>
        <v>7</v>
      </c>
      <c r="N891" s="3">
        <f>IFERROR(D891/L891,0)</f>
        <v>0.75</v>
      </c>
      <c r="O891" t="str">
        <f>TEXT(UnusedDays[[#This Row],[discharge_date]],"mmmm")</f>
        <v>January</v>
      </c>
    </row>
    <row r="892" spans="1:15" x14ac:dyDescent="0.3">
      <c r="A892" t="s">
        <v>212</v>
      </c>
      <c r="B892">
        <v>676</v>
      </c>
      <c r="C892" t="s">
        <v>203</v>
      </c>
      <c r="D892">
        <v>19</v>
      </c>
      <c r="E892" s="1">
        <v>45733</v>
      </c>
      <c r="F892" t="s">
        <v>13</v>
      </c>
      <c r="G892" t="s">
        <v>133</v>
      </c>
      <c r="H892" t="s">
        <v>217</v>
      </c>
      <c r="I892">
        <v>5</v>
      </c>
      <c r="J892">
        <v>15</v>
      </c>
      <c r="K892">
        <v>0</v>
      </c>
      <c r="L892">
        <v>20</v>
      </c>
      <c r="M892">
        <f>L892-D892</f>
        <v>1</v>
      </c>
      <c r="N892" s="3">
        <f>IFERROR(D892/L892,0)</f>
        <v>0.95</v>
      </c>
      <c r="O892" t="str">
        <f>TEXT(UnusedDays[[#This Row],[discharge_date]],"mmmm")</f>
        <v>March</v>
      </c>
    </row>
    <row r="893" spans="1:15" x14ac:dyDescent="0.3">
      <c r="A893" t="s">
        <v>212</v>
      </c>
      <c r="B893">
        <v>1695</v>
      </c>
      <c r="C893" t="s">
        <v>203</v>
      </c>
      <c r="D893">
        <v>1</v>
      </c>
      <c r="E893" s="1">
        <v>45721</v>
      </c>
      <c r="F893" t="s">
        <v>11</v>
      </c>
      <c r="G893" t="s">
        <v>133</v>
      </c>
      <c r="H893" t="s">
        <v>217</v>
      </c>
      <c r="I893">
        <v>0</v>
      </c>
      <c r="J893">
        <v>7</v>
      </c>
      <c r="K893">
        <v>0</v>
      </c>
      <c r="L893">
        <v>7</v>
      </c>
      <c r="M893" s="2">
        <f>L893-D893</f>
        <v>6</v>
      </c>
      <c r="N893" s="3">
        <f>IFERROR(D893/L893,0)</f>
        <v>0.14285714285714285</v>
      </c>
      <c r="O893" t="str">
        <f>TEXT(UnusedDays[[#This Row],[discharge_date]],"mmmm")</f>
        <v>March</v>
      </c>
    </row>
    <row r="894" spans="1:15" x14ac:dyDescent="0.3">
      <c r="A894" t="s">
        <v>212</v>
      </c>
      <c r="B894">
        <v>482</v>
      </c>
      <c r="C894" t="s">
        <v>203</v>
      </c>
      <c r="D894">
        <v>27</v>
      </c>
      <c r="E894" s="1">
        <v>45719</v>
      </c>
      <c r="F894" t="s">
        <v>8</v>
      </c>
      <c r="G894" t="s">
        <v>133</v>
      </c>
      <c r="H894" t="s">
        <v>217</v>
      </c>
      <c r="I894">
        <v>0</v>
      </c>
      <c r="J894">
        <v>15</v>
      </c>
      <c r="K894">
        <v>13</v>
      </c>
      <c r="L894">
        <v>28</v>
      </c>
      <c r="M894">
        <f>L894-D894</f>
        <v>1</v>
      </c>
      <c r="N894" s="3">
        <f>IFERROR(D894/L894,0)</f>
        <v>0.9642857142857143</v>
      </c>
      <c r="O894" t="str">
        <f>TEXT(UnusedDays[[#This Row],[discharge_date]],"mmmm")</f>
        <v>March</v>
      </c>
    </row>
    <row r="895" spans="1:15" x14ac:dyDescent="0.3">
      <c r="A895" t="s">
        <v>212</v>
      </c>
      <c r="B895">
        <v>1057</v>
      </c>
      <c r="C895" t="s">
        <v>203</v>
      </c>
      <c r="D895">
        <v>27</v>
      </c>
      <c r="E895" s="1">
        <v>45744</v>
      </c>
      <c r="F895" t="s">
        <v>8</v>
      </c>
      <c r="G895" t="s">
        <v>133</v>
      </c>
      <c r="H895" t="s">
        <v>217</v>
      </c>
      <c r="I895">
        <v>0</v>
      </c>
      <c r="J895">
        <v>14</v>
      </c>
      <c r="K895">
        <v>14</v>
      </c>
      <c r="L895">
        <v>28</v>
      </c>
      <c r="M895">
        <f>L895-D895</f>
        <v>1</v>
      </c>
      <c r="N895" s="3">
        <f>IFERROR(D895/L895,0)</f>
        <v>0.9642857142857143</v>
      </c>
      <c r="O895" t="str">
        <f>TEXT(UnusedDays[[#This Row],[discharge_date]],"mmmm")</f>
        <v>March</v>
      </c>
    </row>
    <row r="896" spans="1:15" x14ac:dyDescent="0.3">
      <c r="A896" t="s">
        <v>212</v>
      </c>
      <c r="B896">
        <v>21</v>
      </c>
      <c r="C896" t="s">
        <v>203</v>
      </c>
      <c r="D896">
        <v>28</v>
      </c>
      <c r="E896" s="1">
        <v>45726</v>
      </c>
      <c r="F896" t="s">
        <v>8</v>
      </c>
      <c r="G896" t="s">
        <v>17</v>
      </c>
      <c r="H896" t="s">
        <v>217</v>
      </c>
      <c r="I896">
        <v>0</v>
      </c>
      <c r="J896">
        <v>14</v>
      </c>
      <c r="K896">
        <v>14</v>
      </c>
      <c r="L896">
        <v>28</v>
      </c>
      <c r="M896">
        <f>L896-D896</f>
        <v>0</v>
      </c>
      <c r="N896" s="3">
        <f>IFERROR(D896/L896,0)</f>
        <v>1</v>
      </c>
      <c r="O896" t="str">
        <f>TEXT(UnusedDays[[#This Row],[discharge_date]],"mmmm")</f>
        <v>March</v>
      </c>
    </row>
    <row r="897" spans="1:15" x14ac:dyDescent="0.3">
      <c r="A897" t="s">
        <v>212</v>
      </c>
      <c r="B897">
        <v>1651</v>
      </c>
      <c r="C897" t="s">
        <v>203</v>
      </c>
      <c r="D897">
        <v>27</v>
      </c>
      <c r="E897" s="1">
        <v>45723</v>
      </c>
      <c r="F897" t="s">
        <v>8</v>
      </c>
      <c r="G897" t="s">
        <v>17</v>
      </c>
      <c r="H897" t="s">
        <v>217</v>
      </c>
      <c r="I897">
        <v>0</v>
      </c>
      <c r="J897">
        <v>15</v>
      </c>
      <c r="K897">
        <v>12</v>
      </c>
      <c r="L897">
        <v>27</v>
      </c>
      <c r="M897">
        <f>L897-D897</f>
        <v>0</v>
      </c>
      <c r="N897" s="3">
        <f>IFERROR(D897/L897,0)</f>
        <v>1</v>
      </c>
      <c r="O897" t="str">
        <f>TEXT(UnusedDays[[#This Row],[discharge_date]],"mmmm")</f>
        <v>March</v>
      </c>
    </row>
    <row r="898" spans="1:15" x14ac:dyDescent="0.3">
      <c r="A898" t="s">
        <v>212</v>
      </c>
      <c r="B898">
        <v>1316</v>
      </c>
      <c r="C898" t="s">
        <v>203</v>
      </c>
      <c r="D898">
        <v>14</v>
      </c>
      <c r="E898" s="1">
        <v>45730</v>
      </c>
      <c r="F898" t="s">
        <v>8</v>
      </c>
      <c r="G898" t="s">
        <v>17</v>
      </c>
      <c r="H898" t="s">
        <v>217</v>
      </c>
      <c r="I898">
        <v>0</v>
      </c>
      <c r="J898">
        <v>14</v>
      </c>
      <c r="K898">
        <v>0</v>
      </c>
      <c r="L898">
        <v>14</v>
      </c>
      <c r="M898">
        <f>L898-D898</f>
        <v>0</v>
      </c>
      <c r="N898" s="3">
        <f>IFERROR(D898/L898,0)</f>
        <v>1</v>
      </c>
      <c r="O898" t="str">
        <f>TEXT(UnusedDays[[#This Row],[discharge_date]],"mmmm")</f>
        <v>March</v>
      </c>
    </row>
    <row r="899" spans="1:15" x14ac:dyDescent="0.3">
      <c r="A899" t="s">
        <v>212</v>
      </c>
      <c r="B899">
        <v>1441</v>
      </c>
      <c r="C899" t="s">
        <v>203</v>
      </c>
      <c r="D899">
        <v>18</v>
      </c>
      <c r="E899" s="1">
        <v>45740</v>
      </c>
      <c r="F899" t="s">
        <v>8</v>
      </c>
      <c r="G899" t="s">
        <v>17</v>
      </c>
      <c r="H899" t="s">
        <v>217</v>
      </c>
      <c r="I899">
        <v>0</v>
      </c>
      <c r="J899">
        <v>14</v>
      </c>
      <c r="K899">
        <v>15</v>
      </c>
      <c r="L899">
        <v>29</v>
      </c>
      <c r="M899" s="2">
        <f>L899-D899</f>
        <v>11</v>
      </c>
      <c r="N899" s="3">
        <f>IFERROR(D899/L899,0)</f>
        <v>0.62068965517241381</v>
      </c>
      <c r="O899" t="str">
        <f>TEXT(UnusedDays[[#This Row],[discharge_date]],"mmmm")</f>
        <v>March</v>
      </c>
    </row>
    <row r="900" spans="1:15" x14ac:dyDescent="0.3">
      <c r="A900" t="s">
        <v>212</v>
      </c>
      <c r="B900">
        <v>1307</v>
      </c>
      <c r="C900" t="s">
        <v>203</v>
      </c>
      <c r="D900">
        <v>23</v>
      </c>
      <c r="E900" s="1">
        <v>45723</v>
      </c>
      <c r="F900" t="s">
        <v>8</v>
      </c>
      <c r="G900" t="s">
        <v>17</v>
      </c>
      <c r="H900" t="s">
        <v>217</v>
      </c>
      <c r="I900">
        <v>7</v>
      </c>
      <c r="J900">
        <v>7</v>
      </c>
      <c r="K900">
        <v>32</v>
      </c>
      <c r="L900">
        <v>46</v>
      </c>
      <c r="M900" s="2">
        <f>L900-D900</f>
        <v>23</v>
      </c>
      <c r="N900" s="3">
        <f>IFERROR(D900/L900,0)</f>
        <v>0.5</v>
      </c>
      <c r="O900" t="str">
        <f>TEXT(UnusedDays[[#This Row],[discharge_date]],"mmmm")</f>
        <v>March</v>
      </c>
    </row>
    <row r="901" spans="1:15" x14ac:dyDescent="0.3">
      <c r="A901" t="s">
        <v>212</v>
      </c>
      <c r="B901">
        <v>1815</v>
      </c>
      <c r="C901" t="s">
        <v>203</v>
      </c>
      <c r="D901">
        <v>30</v>
      </c>
      <c r="E901" s="1">
        <v>45712</v>
      </c>
      <c r="F901" t="s">
        <v>8</v>
      </c>
      <c r="G901" t="s">
        <v>17</v>
      </c>
      <c r="H901" t="s">
        <v>217</v>
      </c>
      <c r="I901">
        <v>0</v>
      </c>
      <c r="J901">
        <v>9</v>
      </c>
      <c r="K901">
        <v>22</v>
      </c>
      <c r="L901">
        <v>31</v>
      </c>
      <c r="M901">
        <f>L901-D901</f>
        <v>1</v>
      </c>
      <c r="N901" s="3">
        <f>IFERROR(D901/L901,0)</f>
        <v>0.967741935483871</v>
      </c>
      <c r="O901" t="str">
        <f>TEXT(UnusedDays[[#This Row],[discharge_date]],"mmmm")</f>
        <v>February</v>
      </c>
    </row>
    <row r="902" spans="1:15" x14ac:dyDescent="0.3">
      <c r="A902" t="s">
        <v>212</v>
      </c>
      <c r="B902">
        <v>1194</v>
      </c>
      <c r="C902" t="s">
        <v>203</v>
      </c>
      <c r="D902">
        <v>15</v>
      </c>
      <c r="E902" s="1">
        <v>45688</v>
      </c>
      <c r="F902" t="s">
        <v>11</v>
      </c>
      <c r="G902" t="s">
        <v>17</v>
      </c>
      <c r="H902" t="s">
        <v>217</v>
      </c>
      <c r="I902">
        <v>2</v>
      </c>
      <c r="J902">
        <v>10</v>
      </c>
      <c r="K902">
        <v>16</v>
      </c>
      <c r="L902">
        <v>28</v>
      </c>
      <c r="M902">
        <f>L902-D902</f>
        <v>13</v>
      </c>
      <c r="N902" s="3">
        <f>IFERROR(D902/L902,0)</f>
        <v>0.5357142857142857</v>
      </c>
      <c r="O902" t="str">
        <f>TEXT(UnusedDays[[#This Row],[discharge_date]],"mmmm")</f>
        <v>January</v>
      </c>
    </row>
    <row r="903" spans="1:15" x14ac:dyDescent="0.3">
      <c r="A903" t="s">
        <v>212</v>
      </c>
      <c r="B903">
        <v>1129</v>
      </c>
      <c r="C903" t="s">
        <v>203</v>
      </c>
      <c r="D903">
        <v>28</v>
      </c>
      <c r="E903" s="1">
        <v>45681</v>
      </c>
      <c r="F903" t="s">
        <v>8</v>
      </c>
      <c r="G903" t="s">
        <v>17</v>
      </c>
      <c r="H903" t="s">
        <v>217</v>
      </c>
      <c r="I903">
        <v>7</v>
      </c>
      <c r="J903">
        <v>11</v>
      </c>
      <c r="K903">
        <v>11</v>
      </c>
      <c r="L903">
        <v>29</v>
      </c>
      <c r="M903">
        <f>L903-D903</f>
        <v>1</v>
      </c>
      <c r="N903" s="3">
        <f>IFERROR(D903/L903,0)</f>
        <v>0.96551724137931039</v>
      </c>
      <c r="O903" t="str">
        <f>TEXT(UnusedDays[[#This Row],[discharge_date]],"mmmm")</f>
        <v>January</v>
      </c>
    </row>
    <row r="904" spans="1:15" x14ac:dyDescent="0.3">
      <c r="A904" t="s">
        <v>212</v>
      </c>
      <c r="B904">
        <v>2627</v>
      </c>
      <c r="C904" t="s">
        <v>203</v>
      </c>
      <c r="D904">
        <v>11</v>
      </c>
      <c r="E904" s="1">
        <v>45675</v>
      </c>
      <c r="F904" t="s">
        <v>11</v>
      </c>
      <c r="G904" t="s">
        <v>17</v>
      </c>
      <c r="H904" t="s">
        <v>217</v>
      </c>
      <c r="I904">
        <v>0</v>
      </c>
      <c r="J904">
        <v>11</v>
      </c>
      <c r="K904">
        <v>0</v>
      </c>
      <c r="L904">
        <v>11</v>
      </c>
      <c r="M904">
        <f>L904-D904</f>
        <v>0</v>
      </c>
      <c r="N904" s="3">
        <f>IFERROR(D904/L904,0)</f>
        <v>1</v>
      </c>
      <c r="O904" t="str">
        <f>TEXT(UnusedDays[[#This Row],[discharge_date]],"mmmm")</f>
        <v>January</v>
      </c>
    </row>
    <row r="905" spans="1:15" x14ac:dyDescent="0.3">
      <c r="A905" t="s">
        <v>212</v>
      </c>
      <c r="B905">
        <v>2143</v>
      </c>
      <c r="C905" t="s">
        <v>203</v>
      </c>
      <c r="D905">
        <v>9</v>
      </c>
      <c r="E905" s="1">
        <v>45672</v>
      </c>
      <c r="F905" t="s">
        <v>11</v>
      </c>
      <c r="G905" t="s">
        <v>17</v>
      </c>
      <c r="H905" t="s">
        <v>217</v>
      </c>
      <c r="I905">
        <v>0</v>
      </c>
      <c r="J905">
        <v>16</v>
      </c>
      <c r="K905">
        <v>0</v>
      </c>
      <c r="L905">
        <v>16</v>
      </c>
      <c r="M905">
        <f>L905-D905</f>
        <v>7</v>
      </c>
      <c r="N905" s="3">
        <f>IFERROR(D905/L905,0)</f>
        <v>0.5625</v>
      </c>
      <c r="O905" t="str">
        <f>TEXT(UnusedDays[[#This Row],[discharge_date]],"mmmm")</f>
        <v>January</v>
      </c>
    </row>
    <row r="906" spans="1:15" x14ac:dyDescent="0.3">
      <c r="A906" t="s">
        <v>212</v>
      </c>
      <c r="B906">
        <v>1944</v>
      </c>
      <c r="C906" t="s">
        <v>203</v>
      </c>
      <c r="D906">
        <v>15</v>
      </c>
      <c r="E906" s="1">
        <v>45672</v>
      </c>
      <c r="F906" t="s">
        <v>8</v>
      </c>
      <c r="G906" t="s">
        <v>17</v>
      </c>
      <c r="H906" t="s">
        <v>217</v>
      </c>
      <c r="I906">
        <v>0</v>
      </c>
      <c r="J906">
        <v>0</v>
      </c>
      <c r="K906">
        <v>15</v>
      </c>
      <c r="L906">
        <v>15</v>
      </c>
      <c r="M906">
        <f>L906-D906</f>
        <v>0</v>
      </c>
      <c r="N906" s="3">
        <f>IFERROR(D906/L906,0)</f>
        <v>1</v>
      </c>
      <c r="O906" t="str">
        <f>TEXT(UnusedDays[[#This Row],[discharge_date]],"mmmm")</f>
        <v>January</v>
      </c>
    </row>
    <row r="907" spans="1:15" x14ac:dyDescent="0.3">
      <c r="A907" t="s">
        <v>212</v>
      </c>
      <c r="B907">
        <v>1547</v>
      </c>
      <c r="C907" t="s">
        <v>206</v>
      </c>
      <c r="D907">
        <v>22</v>
      </c>
      <c r="E907" s="1">
        <v>45714</v>
      </c>
      <c r="F907" t="s">
        <v>18</v>
      </c>
      <c r="G907" t="s">
        <v>182</v>
      </c>
      <c r="H907" t="s">
        <v>217</v>
      </c>
      <c r="I907">
        <v>0</v>
      </c>
      <c r="J907">
        <v>23</v>
      </c>
      <c r="K907">
        <v>0</v>
      </c>
      <c r="L907">
        <v>23</v>
      </c>
      <c r="M907">
        <f>L907-D907</f>
        <v>1</v>
      </c>
      <c r="N907" s="3">
        <f>IFERROR(D907/L907,0)</f>
        <v>0.95652173913043481</v>
      </c>
      <c r="O907" t="str">
        <f>TEXT(UnusedDays[[#This Row],[discharge_date]],"mmmm")</f>
        <v>February</v>
      </c>
    </row>
    <row r="908" spans="1:15" x14ac:dyDescent="0.3">
      <c r="A908" t="s">
        <v>212</v>
      </c>
      <c r="B908">
        <v>55</v>
      </c>
      <c r="C908" t="s">
        <v>206</v>
      </c>
      <c r="D908">
        <v>13</v>
      </c>
      <c r="E908" s="1">
        <v>45714</v>
      </c>
      <c r="F908" t="s">
        <v>11</v>
      </c>
      <c r="G908" t="s">
        <v>182</v>
      </c>
      <c r="H908" t="s">
        <v>217</v>
      </c>
      <c r="I908">
        <v>6</v>
      </c>
      <c r="J908">
        <v>7</v>
      </c>
      <c r="K908">
        <v>0</v>
      </c>
      <c r="L908">
        <v>13</v>
      </c>
      <c r="M908">
        <f>L908-D908</f>
        <v>0</v>
      </c>
      <c r="N908" s="3">
        <f>IFERROR(D908/L908,0)</f>
        <v>1</v>
      </c>
      <c r="O908" t="str">
        <f>TEXT(UnusedDays[[#This Row],[discharge_date]],"mmmm")</f>
        <v>February</v>
      </c>
    </row>
    <row r="909" spans="1:15" x14ac:dyDescent="0.3">
      <c r="A909" t="s">
        <v>212</v>
      </c>
      <c r="B909">
        <v>470</v>
      </c>
      <c r="C909" t="s">
        <v>206</v>
      </c>
      <c r="D909">
        <v>15</v>
      </c>
      <c r="E909" s="1">
        <v>45708</v>
      </c>
      <c r="F909" t="s">
        <v>8</v>
      </c>
      <c r="G909" t="s">
        <v>182</v>
      </c>
      <c r="H909" t="s">
        <v>217</v>
      </c>
      <c r="I909">
        <v>0</v>
      </c>
      <c r="J909">
        <v>15</v>
      </c>
      <c r="K909">
        <v>0</v>
      </c>
      <c r="L909">
        <v>15</v>
      </c>
      <c r="M909">
        <v>0</v>
      </c>
      <c r="N909" s="3">
        <f>IFERROR(D909/L909,0)</f>
        <v>1</v>
      </c>
      <c r="O909" t="str">
        <f>TEXT(UnusedDays[[#This Row],[discharge_date]],"mmmm")</f>
        <v>February</v>
      </c>
    </row>
    <row r="910" spans="1:15" x14ac:dyDescent="0.3">
      <c r="A910" t="s">
        <v>212</v>
      </c>
      <c r="B910">
        <v>1128</v>
      </c>
      <c r="C910" t="s">
        <v>206</v>
      </c>
      <c r="D910">
        <v>16</v>
      </c>
      <c r="E910" s="1">
        <v>45702</v>
      </c>
      <c r="F910" t="s">
        <v>8</v>
      </c>
      <c r="G910" t="s">
        <v>182</v>
      </c>
      <c r="H910" t="s">
        <v>217</v>
      </c>
      <c r="I910">
        <v>0</v>
      </c>
      <c r="J910">
        <v>16</v>
      </c>
      <c r="K910">
        <v>0</v>
      </c>
      <c r="L910">
        <v>16</v>
      </c>
      <c r="M910">
        <v>0</v>
      </c>
      <c r="N910" s="3">
        <f>IFERROR(D910/L910,0)</f>
        <v>1</v>
      </c>
      <c r="O910" t="str">
        <f>TEXT(UnusedDays[[#This Row],[discharge_date]],"mmmm")</f>
        <v>February</v>
      </c>
    </row>
    <row r="911" spans="1:15" x14ac:dyDescent="0.3">
      <c r="A911" t="s">
        <v>212</v>
      </c>
      <c r="B911">
        <v>2284</v>
      </c>
      <c r="C911" t="s">
        <v>206</v>
      </c>
      <c r="D911">
        <v>29</v>
      </c>
      <c r="E911" s="1">
        <v>45679</v>
      </c>
      <c r="F911" t="s">
        <v>8</v>
      </c>
      <c r="G911" t="s">
        <v>182</v>
      </c>
      <c r="H911" t="s">
        <v>217</v>
      </c>
      <c r="I911">
        <v>0</v>
      </c>
      <c r="J911">
        <v>29</v>
      </c>
      <c r="K911">
        <v>0</v>
      </c>
      <c r="L911">
        <v>29</v>
      </c>
      <c r="M911">
        <f>L911-D911</f>
        <v>0</v>
      </c>
      <c r="N911" s="3">
        <f>IFERROR(D911/L911,0)</f>
        <v>1</v>
      </c>
      <c r="O911" t="str">
        <f>TEXT(UnusedDays[[#This Row],[discharge_date]],"mmmm")</f>
        <v>January</v>
      </c>
    </row>
    <row r="912" spans="1:15" x14ac:dyDescent="0.3">
      <c r="A912" t="s">
        <v>212</v>
      </c>
      <c r="B912">
        <v>2643</v>
      </c>
      <c r="C912" t="s">
        <v>206</v>
      </c>
      <c r="D912">
        <v>21</v>
      </c>
      <c r="E912" s="1">
        <v>45741</v>
      </c>
      <c r="F912" t="s">
        <v>8</v>
      </c>
      <c r="G912" t="s">
        <v>135</v>
      </c>
      <c r="H912" t="s">
        <v>217</v>
      </c>
      <c r="I912">
        <v>8</v>
      </c>
      <c r="J912">
        <v>13</v>
      </c>
      <c r="K912">
        <v>0</v>
      </c>
      <c r="L912">
        <v>21</v>
      </c>
      <c r="M912">
        <f>L912-D912</f>
        <v>0</v>
      </c>
      <c r="N912" s="3">
        <f>IFERROR(D912/L912,0)</f>
        <v>1</v>
      </c>
      <c r="O912" t="str">
        <f>TEXT(UnusedDays[[#This Row],[discharge_date]],"mmmm")</f>
        <v>March</v>
      </c>
    </row>
    <row r="913" spans="1:15" x14ac:dyDescent="0.3">
      <c r="A913" t="s">
        <v>212</v>
      </c>
      <c r="B913">
        <v>925</v>
      </c>
      <c r="C913" t="s">
        <v>206</v>
      </c>
      <c r="D913">
        <v>10</v>
      </c>
      <c r="E913" s="1">
        <v>45729</v>
      </c>
      <c r="F913" t="s">
        <v>8</v>
      </c>
      <c r="G913" t="s">
        <v>136</v>
      </c>
      <c r="H913" t="s">
        <v>217</v>
      </c>
      <c r="I913">
        <v>0</v>
      </c>
      <c r="J913">
        <v>15</v>
      </c>
      <c r="K913">
        <v>0</v>
      </c>
      <c r="L913">
        <v>15</v>
      </c>
      <c r="M913" s="2">
        <f>L913-D913</f>
        <v>5</v>
      </c>
      <c r="N913" s="3">
        <f>IFERROR(D913/L913,0)</f>
        <v>0.66666666666666663</v>
      </c>
      <c r="O913" t="str">
        <f>TEXT(UnusedDays[[#This Row],[discharge_date]],"mmmm")</f>
        <v>March</v>
      </c>
    </row>
    <row r="914" spans="1:15" x14ac:dyDescent="0.3">
      <c r="A914" t="s">
        <v>212</v>
      </c>
      <c r="B914">
        <v>676</v>
      </c>
      <c r="C914" t="s">
        <v>206</v>
      </c>
      <c r="D914">
        <v>7</v>
      </c>
      <c r="E914" s="1">
        <v>45726</v>
      </c>
      <c r="F914" t="s">
        <v>13</v>
      </c>
      <c r="G914" t="s">
        <v>136</v>
      </c>
      <c r="H914" t="s">
        <v>217</v>
      </c>
      <c r="I914">
        <v>0</v>
      </c>
      <c r="J914">
        <v>7</v>
      </c>
      <c r="K914">
        <v>0</v>
      </c>
      <c r="L914">
        <v>7</v>
      </c>
      <c r="M914">
        <f>L914-D914</f>
        <v>0</v>
      </c>
      <c r="N914" s="3">
        <f>IFERROR(D914/L914,0)</f>
        <v>1</v>
      </c>
      <c r="O914" t="str">
        <f>TEXT(UnusedDays[[#This Row],[discharge_date]],"mmmm")</f>
        <v>March</v>
      </c>
    </row>
    <row r="915" spans="1:15" x14ac:dyDescent="0.3">
      <c r="A915" t="s">
        <v>212</v>
      </c>
      <c r="B915">
        <v>2134</v>
      </c>
      <c r="C915" t="s">
        <v>206</v>
      </c>
      <c r="D915">
        <v>4</v>
      </c>
      <c r="E915" s="1">
        <v>45727</v>
      </c>
      <c r="F915" t="s">
        <v>11</v>
      </c>
      <c r="G915" t="s">
        <v>17</v>
      </c>
      <c r="H915" t="s">
        <v>217</v>
      </c>
      <c r="I915">
        <v>0</v>
      </c>
      <c r="J915">
        <v>7</v>
      </c>
      <c r="K915">
        <v>0</v>
      </c>
      <c r="L915">
        <v>7</v>
      </c>
      <c r="M915" s="2">
        <f>L915-D915</f>
        <v>3</v>
      </c>
      <c r="N915" s="3">
        <f>IFERROR(D915/L915,0)</f>
        <v>0.5714285714285714</v>
      </c>
      <c r="O915" t="str">
        <f>TEXT(UnusedDays[[#This Row],[discharge_date]],"mmmm")</f>
        <v>March</v>
      </c>
    </row>
    <row r="916" spans="1:15" x14ac:dyDescent="0.3">
      <c r="A916" t="s">
        <v>212</v>
      </c>
      <c r="B916">
        <v>815</v>
      </c>
      <c r="C916" t="s">
        <v>206</v>
      </c>
      <c r="D916">
        <v>20</v>
      </c>
      <c r="E916" s="1">
        <v>45733</v>
      </c>
      <c r="F916" t="s">
        <v>8</v>
      </c>
      <c r="G916" t="s">
        <v>17</v>
      </c>
      <c r="H916" t="s">
        <v>217</v>
      </c>
      <c r="I916">
        <v>0</v>
      </c>
      <c r="J916">
        <v>20</v>
      </c>
      <c r="K916">
        <v>0</v>
      </c>
      <c r="L916">
        <v>20</v>
      </c>
      <c r="M916">
        <f>L916-D916</f>
        <v>0</v>
      </c>
      <c r="N916" s="3">
        <f>IFERROR(D916/L916,0)</f>
        <v>1</v>
      </c>
      <c r="O916" t="str">
        <f>TEXT(UnusedDays[[#This Row],[discharge_date]],"mmmm")</f>
        <v>March</v>
      </c>
    </row>
    <row r="917" spans="1:15" x14ac:dyDescent="0.3">
      <c r="A917" t="s">
        <v>212</v>
      </c>
      <c r="B917">
        <v>1411</v>
      </c>
      <c r="C917" t="s">
        <v>206</v>
      </c>
      <c r="D917">
        <v>15</v>
      </c>
      <c r="E917" s="1">
        <v>45742</v>
      </c>
      <c r="F917" t="s">
        <v>8</v>
      </c>
      <c r="G917" t="s">
        <v>17</v>
      </c>
      <c r="H917" t="s">
        <v>217</v>
      </c>
      <c r="I917">
        <v>0</v>
      </c>
      <c r="J917">
        <v>15</v>
      </c>
      <c r="K917">
        <v>0</v>
      </c>
      <c r="L917">
        <v>15</v>
      </c>
      <c r="M917">
        <f>L917-D917</f>
        <v>0</v>
      </c>
      <c r="N917" s="3">
        <f>IFERROR(D917/L917,0)</f>
        <v>1</v>
      </c>
      <c r="O917" t="str">
        <f>TEXT(UnusedDays[[#This Row],[discharge_date]],"mmmm")</f>
        <v>March</v>
      </c>
    </row>
    <row r="918" spans="1:15" x14ac:dyDescent="0.3">
      <c r="A918" t="s">
        <v>212</v>
      </c>
      <c r="B918">
        <v>2379</v>
      </c>
      <c r="C918" t="s">
        <v>206</v>
      </c>
      <c r="D918">
        <v>3</v>
      </c>
      <c r="E918" s="1">
        <v>45704</v>
      </c>
      <c r="F918" t="s">
        <v>11</v>
      </c>
      <c r="G918" t="s">
        <v>17</v>
      </c>
      <c r="H918" t="s">
        <v>217</v>
      </c>
      <c r="I918">
        <v>0</v>
      </c>
      <c r="J918">
        <v>7</v>
      </c>
      <c r="K918">
        <v>0</v>
      </c>
      <c r="L918">
        <v>7</v>
      </c>
      <c r="M918">
        <v>4</v>
      </c>
      <c r="N918" s="3">
        <f>IFERROR(D918/L918,0)</f>
        <v>0.42857142857142855</v>
      </c>
      <c r="O918" t="str">
        <f>TEXT(UnusedDays[[#This Row],[discharge_date]],"mmmm")</f>
        <v>February</v>
      </c>
    </row>
    <row r="919" spans="1:15" x14ac:dyDescent="0.3">
      <c r="A919" t="s">
        <v>212</v>
      </c>
      <c r="B919">
        <v>571</v>
      </c>
      <c r="C919" t="s">
        <v>206</v>
      </c>
      <c r="D919">
        <v>20</v>
      </c>
      <c r="E919" s="1">
        <v>45707</v>
      </c>
      <c r="F919" t="s">
        <v>8</v>
      </c>
      <c r="G919" t="s">
        <v>17</v>
      </c>
      <c r="H919" t="s">
        <v>217</v>
      </c>
      <c r="I919">
        <v>6</v>
      </c>
      <c r="J919">
        <v>14</v>
      </c>
      <c r="K919">
        <v>0</v>
      </c>
      <c r="L919">
        <v>20</v>
      </c>
      <c r="M919">
        <v>0</v>
      </c>
      <c r="N919" s="3">
        <f>IFERROR(D919/L919,0)</f>
        <v>1</v>
      </c>
      <c r="O919" t="str">
        <f>TEXT(UnusedDays[[#This Row],[discharge_date]],"mmmm")</f>
        <v>February</v>
      </c>
    </row>
    <row r="920" spans="1:15" x14ac:dyDescent="0.3">
      <c r="A920" t="s">
        <v>212</v>
      </c>
      <c r="B920">
        <v>1892</v>
      </c>
      <c r="C920" t="s">
        <v>206</v>
      </c>
      <c r="D920">
        <v>1</v>
      </c>
      <c r="E920" s="1">
        <v>45699</v>
      </c>
      <c r="F920" t="s">
        <v>11</v>
      </c>
      <c r="G920" t="s">
        <v>17</v>
      </c>
      <c r="H920" t="s">
        <v>217</v>
      </c>
      <c r="I920">
        <v>0</v>
      </c>
      <c r="J920">
        <v>1</v>
      </c>
      <c r="K920">
        <v>0</v>
      </c>
      <c r="L920">
        <v>1</v>
      </c>
      <c r="M920">
        <f>L920-D920</f>
        <v>0</v>
      </c>
      <c r="N920" s="3">
        <f>IFERROR(D920/L920,0)</f>
        <v>1</v>
      </c>
      <c r="O920" t="str">
        <f>TEXT(UnusedDays[[#This Row],[discharge_date]],"mmmm")</f>
        <v>February</v>
      </c>
    </row>
    <row r="921" spans="1:15" x14ac:dyDescent="0.3">
      <c r="A921" t="s">
        <v>212</v>
      </c>
      <c r="B921">
        <v>530</v>
      </c>
      <c r="C921" t="s">
        <v>206</v>
      </c>
      <c r="D921">
        <v>2</v>
      </c>
      <c r="E921" s="1">
        <v>45689</v>
      </c>
      <c r="F921" t="s">
        <v>18</v>
      </c>
      <c r="G921" t="s">
        <v>17</v>
      </c>
      <c r="H921" t="s">
        <v>217</v>
      </c>
      <c r="I921">
        <v>0</v>
      </c>
      <c r="J921">
        <v>7</v>
      </c>
      <c r="K921">
        <v>0</v>
      </c>
      <c r="L921">
        <v>7</v>
      </c>
      <c r="M921">
        <f>L921-D921</f>
        <v>5</v>
      </c>
      <c r="N921" s="3">
        <f>IFERROR(D921/L921,0)</f>
        <v>0.2857142857142857</v>
      </c>
      <c r="O921" t="str">
        <f>TEXT(UnusedDays[[#This Row],[discharge_date]],"mmmm")</f>
        <v>February</v>
      </c>
    </row>
    <row r="922" spans="1:15" x14ac:dyDescent="0.3">
      <c r="A922" t="s">
        <v>212</v>
      </c>
      <c r="B922">
        <v>1463</v>
      </c>
      <c r="C922" t="s">
        <v>206</v>
      </c>
      <c r="D922">
        <v>19</v>
      </c>
      <c r="E922" s="1">
        <v>45685</v>
      </c>
      <c r="F922" t="s">
        <v>8</v>
      </c>
      <c r="G922" t="s">
        <v>17</v>
      </c>
      <c r="H922" t="s">
        <v>217</v>
      </c>
      <c r="I922">
        <v>0</v>
      </c>
      <c r="J922">
        <v>19</v>
      </c>
      <c r="K922">
        <v>0</v>
      </c>
      <c r="L922">
        <v>19</v>
      </c>
      <c r="M922">
        <f>L922-D922</f>
        <v>0</v>
      </c>
      <c r="N922" s="3">
        <f>IFERROR(D922/L922,0)</f>
        <v>1</v>
      </c>
      <c r="O922" t="str">
        <f>TEXT(UnusedDays[[#This Row],[discharge_date]],"mmmm")</f>
        <v>January</v>
      </c>
    </row>
    <row r="923" spans="1:15" x14ac:dyDescent="0.3">
      <c r="A923" t="s">
        <v>212</v>
      </c>
      <c r="B923">
        <v>1971</v>
      </c>
      <c r="C923" t="s">
        <v>206</v>
      </c>
      <c r="D923">
        <v>19</v>
      </c>
      <c r="E923" s="1">
        <v>45679</v>
      </c>
      <c r="F923" t="s">
        <v>8</v>
      </c>
      <c r="G923" t="s">
        <v>17</v>
      </c>
      <c r="H923" t="s">
        <v>217</v>
      </c>
      <c r="I923">
        <v>0</v>
      </c>
      <c r="J923">
        <v>19</v>
      </c>
      <c r="K923">
        <v>0</v>
      </c>
      <c r="L923">
        <v>19</v>
      </c>
      <c r="M923">
        <f>L923-D923</f>
        <v>0</v>
      </c>
      <c r="N923" s="3">
        <f>IFERROR(D923/L923,0)</f>
        <v>1</v>
      </c>
      <c r="O923" t="str">
        <f>TEXT(UnusedDays[[#This Row],[discharge_date]],"mmmm")</f>
        <v>January</v>
      </c>
    </row>
    <row r="924" spans="1:15" x14ac:dyDescent="0.3">
      <c r="A924" t="s">
        <v>212</v>
      </c>
      <c r="B924">
        <v>2501</v>
      </c>
      <c r="C924" t="s">
        <v>206</v>
      </c>
      <c r="D924">
        <v>6</v>
      </c>
      <c r="E924" s="1">
        <v>45662</v>
      </c>
      <c r="F924" t="s">
        <v>18</v>
      </c>
      <c r="G924" t="s">
        <v>17</v>
      </c>
      <c r="H924" t="s">
        <v>217</v>
      </c>
      <c r="I924">
        <v>7</v>
      </c>
      <c r="J924">
        <v>7</v>
      </c>
      <c r="K924">
        <v>0</v>
      </c>
      <c r="L924">
        <v>14</v>
      </c>
      <c r="M924">
        <f>L924-D924</f>
        <v>8</v>
      </c>
      <c r="N924" s="3">
        <f>IFERROR(D924/L924,0)</f>
        <v>0.42857142857142855</v>
      </c>
      <c r="O924" t="str">
        <f>TEXT(UnusedDays[[#This Row],[discharge_date]],"mmmm")</f>
        <v>January</v>
      </c>
    </row>
    <row r="925" spans="1:15" x14ac:dyDescent="0.3">
      <c r="A925" t="s">
        <v>212</v>
      </c>
      <c r="B925">
        <v>1411</v>
      </c>
      <c r="C925" t="s">
        <v>206</v>
      </c>
      <c r="D925">
        <v>2</v>
      </c>
      <c r="E925" s="1">
        <v>45663</v>
      </c>
      <c r="F925" t="s">
        <v>11</v>
      </c>
      <c r="G925" t="s">
        <v>17</v>
      </c>
      <c r="H925" t="s">
        <v>217</v>
      </c>
      <c r="I925">
        <v>4</v>
      </c>
      <c r="J925">
        <v>0</v>
      </c>
      <c r="K925">
        <v>0</v>
      </c>
      <c r="L925">
        <v>4</v>
      </c>
      <c r="M925">
        <f>L925-D925</f>
        <v>2</v>
      </c>
      <c r="N925" s="3">
        <f>IFERROR(D925/L925,0)</f>
        <v>0.5</v>
      </c>
      <c r="O925" t="str">
        <f>TEXT(UnusedDays[[#This Row],[discharge_date]],"mmmm")</f>
        <v>January</v>
      </c>
    </row>
    <row r="926" spans="1:15" x14ac:dyDescent="0.3">
      <c r="A926" t="s">
        <v>212</v>
      </c>
      <c r="B926">
        <v>1076</v>
      </c>
      <c r="C926" t="s">
        <v>206</v>
      </c>
      <c r="D926">
        <v>21</v>
      </c>
      <c r="E926" s="1">
        <v>45664</v>
      </c>
      <c r="F926" t="s">
        <v>8</v>
      </c>
      <c r="G926" t="s">
        <v>17</v>
      </c>
      <c r="H926" t="s">
        <v>217</v>
      </c>
      <c r="I926">
        <v>13</v>
      </c>
      <c r="J926">
        <v>7</v>
      </c>
      <c r="K926">
        <v>0</v>
      </c>
      <c r="L926">
        <v>20</v>
      </c>
      <c r="M926">
        <f>L926-D926</f>
        <v>-1</v>
      </c>
      <c r="N926" s="3">
        <f>IFERROR(D926/L926,0)</f>
        <v>1.05</v>
      </c>
      <c r="O926" t="str">
        <f>TEXT(UnusedDays[[#This Row],[discharge_date]],"mmmm")</f>
        <v>January</v>
      </c>
    </row>
    <row r="927" spans="1:15" x14ac:dyDescent="0.3">
      <c r="A927" t="s">
        <v>212</v>
      </c>
      <c r="B927">
        <v>1507</v>
      </c>
      <c r="C927" t="s">
        <v>185</v>
      </c>
      <c r="D927">
        <v>21</v>
      </c>
      <c r="E927" s="1">
        <v>45744</v>
      </c>
      <c r="F927" t="s">
        <v>11</v>
      </c>
      <c r="G927" t="s">
        <v>94</v>
      </c>
      <c r="H927" t="s">
        <v>217</v>
      </c>
      <c r="I927">
        <v>1</v>
      </c>
      <c r="J927">
        <v>25</v>
      </c>
      <c r="K927">
        <v>0</v>
      </c>
      <c r="L927">
        <v>26</v>
      </c>
      <c r="M927" s="2">
        <f>L927-D927</f>
        <v>5</v>
      </c>
      <c r="N927" s="3">
        <f>IFERROR(D927/L927,0)</f>
        <v>0.80769230769230771</v>
      </c>
      <c r="O927" t="str">
        <f>TEXT(UnusedDays[[#This Row],[discharge_date]],"mmmm")</f>
        <v>March</v>
      </c>
    </row>
    <row r="928" spans="1:15" x14ac:dyDescent="0.3">
      <c r="A928" t="s">
        <v>212</v>
      </c>
      <c r="B928">
        <v>263</v>
      </c>
      <c r="C928" t="s">
        <v>185</v>
      </c>
      <c r="D928">
        <v>25</v>
      </c>
      <c r="E928" s="1">
        <v>45737</v>
      </c>
      <c r="F928" t="s">
        <v>8</v>
      </c>
      <c r="G928" t="s">
        <v>91</v>
      </c>
      <c r="H928" t="s">
        <v>217</v>
      </c>
      <c r="I928">
        <v>0</v>
      </c>
      <c r="J928">
        <v>0</v>
      </c>
      <c r="K928">
        <v>0</v>
      </c>
      <c r="L928">
        <v>25</v>
      </c>
      <c r="M928">
        <f>L928-D928</f>
        <v>0</v>
      </c>
      <c r="N928" s="3">
        <f>IFERROR(D928/L928,0)</f>
        <v>1</v>
      </c>
      <c r="O928" t="str">
        <f>TEXT(UnusedDays[[#This Row],[discharge_date]],"mmmm")</f>
        <v>March</v>
      </c>
    </row>
    <row r="929" spans="1:15" x14ac:dyDescent="0.3">
      <c r="A929" t="s">
        <v>212</v>
      </c>
      <c r="B929">
        <v>2042</v>
      </c>
      <c r="C929" t="s">
        <v>185</v>
      </c>
      <c r="D929">
        <v>6</v>
      </c>
      <c r="E929" s="1">
        <v>45743</v>
      </c>
      <c r="F929" t="s">
        <v>11</v>
      </c>
      <c r="G929" t="s">
        <v>95</v>
      </c>
      <c r="H929" t="s">
        <v>217</v>
      </c>
      <c r="I929">
        <v>7</v>
      </c>
      <c r="J929">
        <v>0</v>
      </c>
      <c r="K929">
        <v>0</v>
      </c>
      <c r="L929">
        <v>7</v>
      </c>
      <c r="M929">
        <f>L929-D929</f>
        <v>1</v>
      </c>
      <c r="N929" s="3">
        <f>IFERROR(D929/L929,0)</f>
        <v>0.8571428571428571</v>
      </c>
      <c r="O929" t="str">
        <f>TEXT(UnusedDays[[#This Row],[discharge_date]],"mmmm")</f>
        <v>March</v>
      </c>
    </row>
    <row r="930" spans="1:15" x14ac:dyDescent="0.3">
      <c r="A930" t="s">
        <v>212</v>
      </c>
      <c r="B930">
        <v>841</v>
      </c>
      <c r="C930" t="s">
        <v>185</v>
      </c>
      <c r="D930">
        <v>30</v>
      </c>
      <c r="E930" s="1">
        <v>45736</v>
      </c>
      <c r="F930" t="s">
        <v>8</v>
      </c>
      <c r="G930" t="s">
        <v>88</v>
      </c>
      <c r="H930" t="s">
        <v>217</v>
      </c>
      <c r="I930">
        <v>6</v>
      </c>
      <c r="J930">
        <v>24</v>
      </c>
      <c r="K930">
        <v>0</v>
      </c>
      <c r="L930">
        <v>30</v>
      </c>
      <c r="M930">
        <f>L930-D930</f>
        <v>0</v>
      </c>
      <c r="N930" s="3">
        <f>IFERROR(D930/L930,0)</f>
        <v>1</v>
      </c>
      <c r="O930" t="str">
        <f>TEXT(UnusedDays[[#This Row],[discharge_date]],"mmmm")</f>
        <v>March</v>
      </c>
    </row>
    <row r="931" spans="1:15" x14ac:dyDescent="0.3">
      <c r="A931" t="s">
        <v>212</v>
      </c>
      <c r="B931">
        <v>622</v>
      </c>
      <c r="C931" t="s">
        <v>185</v>
      </c>
      <c r="D931">
        <v>26</v>
      </c>
      <c r="E931" s="1">
        <v>45668</v>
      </c>
      <c r="F931" t="s">
        <v>8</v>
      </c>
      <c r="G931" t="s">
        <v>140</v>
      </c>
      <c r="H931" t="s">
        <v>217</v>
      </c>
      <c r="I931">
        <v>0</v>
      </c>
      <c r="J931">
        <v>26</v>
      </c>
      <c r="K931">
        <v>0</v>
      </c>
      <c r="L931">
        <v>26</v>
      </c>
      <c r="M931">
        <f>L931-D931</f>
        <v>0</v>
      </c>
      <c r="N931" s="3">
        <f>IFERROR(D931/L931,0)</f>
        <v>1</v>
      </c>
      <c r="O931" t="str">
        <f>TEXT(UnusedDays[[#This Row],[discharge_date]],"mmmm")</f>
        <v>January</v>
      </c>
    </row>
    <row r="932" spans="1:15" x14ac:dyDescent="0.3">
      <c r="A932" t="s">
        <v>212</v>
      </c>
      <c r="B932">
        <v>2510</v>
      </c>
      <c r="C932" t="s">
        <v>185</v>
      </c>
      <c r="D932">
        <v>20</v>
      </c>
      <c r="E932" s="1">
        <v>45728</v>
      </c>
      <c r="F932" t="s">
        <v>11</v>
      </c>
      <c r="G932" t="s">
        <v>93</v>
      </c>
      <c r="H932" t="s">
        <v>217</v>
      </c>
      <c r="I932">
        <v>4</v>
      </c>
      <c r="J932">
        <v>28</v>
      </c>
      <c r="K932">
        <v>0</v>
      </c>
      <c r="L932">
        <v>32</v>
      </c>
      <c r="M932" s="2">
        <f>L932-D932</f>
        <v>12</v>
      </c>
      <c r="N932" s="3">
        <f>IFERROR(D932/L932,0)</f>
        <v>0.625</v>
      </c>
      <c r="O932" t="str">
        <f>TEXT(UnusedDays[[#This Row],[discharge_date]],"mmmm")</f>
        <v>March</v>
      </c>
    </row>
    <row r="933" spans="1:15" x14ac:dyDescent="0.3">
      <c r="A933" t="s">
        <v>212</v>
      </c>
      <c r="B933">
        <v>665</v>
      </c>
      <c r="C933" t="s">
        <v>185</v>
      </c>
      <c r="D933">
        <v>28</v>
      </c>
      <c r="E933" s="1">
        <v>45719</v>
      </c>
      <c r="F933" t="s">
        <v>8</v>
      </c>
      <c r="G933" t="s">
        <v>93</v>
      </c>
      <c r="H933" t="s">
        <v>217</v>
      </c>
      <c r="I933">
        <v>2</v>
      </c>
      <c r="J933">
        <v>26</v>
      </c>
      <c r="K933">
        <v>0</v>
      </c>
      <c r="L933">
        <v>28</v>
      </c>
      <c r="M933">
        <f>L933-D933</f>
        <v>0</v>
      </c>
      <c r="N933" s="3">
        <f>IFERROR(D933/L933,0)</f>
        <v>1</v>
      </c>
      <c r="O933" t="str">
        <f>TEXT(UnusedDays[[#This Row],[discharge_date]],"mmmm")</f>
        <v>March</v>
      </c>
    </row>
    <row r="934" spans="1:15" x14ac:dyDescent="0.3">
      <c r="A934" t="s">
        <v>212</v>
      </c>
      <c r="B934">
        <v>857</v>
      </c>
      <c r="C934" t="s">
        <v>185</v>
      </c>
      <c r="D934">
        <v>2</v>
      </c>
      <c r="E934" s="1">
        <v>45709</v>
      </c>
      <c r="F934" t="s">
        <v>18</v>
      </c>
      <c r="G934" t="s">
        <v>139</v>
      </c>
      <c r="H934" t="s">
        <v>217</v>
      </c>
      <c r="I934">
        <v>5</v>
      </c>
      <c r="J934">
        <v>0</v>
      </c>
      <c r="K934">
        <v>0</v>
      </c>
      <c r="L934">
        <v>5</v>
      </c>
      <c r="M934">
        <f>L934-D934</f>
        <v>3</v>
      </c>
      <c r="N934" s="3">
        <f>IFERROR(D934/L934,0)</f>
        <v>0.4</v>
      </c>
      <c r="O934" t="str">
        <f>TEXT(UnusedDays[[#This Row],[discharge_date]],"mmmm")</f>
        <v>February</v>
      </c>
    </row>
    <row r="935" spans="1:15" x14ac:dyDescent="0.3">
      <c r="A935" t="s">
        <v>212</v>
      </c>
      <c r="B935">
        <v>2780</v>
      </c>
      <c r="C935" t="s">
        <v>185</v>
      </c>
      <c r="D935">
        <v>1</v>
      </c>
      <c r="E935" s="1">
        <v>45673</v>
      </c>
      <c r="F935" t="s">
        <v>18</v>
      </c>
      <c r="G935" t="s">
        <v>139</v>
      </c>
      <c r="H935" t="s">
        <v>217</v>
      </c>
      <c r="I935">
        <v>0</v>
      </c>
      <c r="J935">
        <v>0</v>
      </c>
      <c r="K935">
        <v>0</v>
      </c>
      <c r="L935">
        <v>0</v>
      </c>
      <c r="M935">
        <f>L935-D935</f>
        <v>-1</v>
      </c>
      <c r="N935" s="3">
        <f>IFERROR(D935/L935,0)</f>
        <v>0</v>
      </c>
      <c r="O935" t="str">
        <f>TEXT(UnusedDays[[#This Row],[discharge_date]],"mmmm")</f>
        <v>January</v>
      </c>
    </row>
    <row r="936" spans="1:15" x14ac:dyDescent="0.3">
      <c r="A936" t="s">
        <v>212</v>
      </c>
      <c r="B936">
        <v>845</v>
      </c>
      <c r="C936" t="s">
        <v>185</v>
      </c>
      <c r="D936">
        <v>4</v>
      </c>
      <c r="E936" s="1">
        <v>45747</v>
      </c>
      <c r="F936" t="s">
        <v>11</v>
      </c>
      <c r="G936" t="s">
        <v>90</v>
      </c>
      <c r="H936" t="s">
        <v>217</v>
      </c>
      <c r="I936">
        <v>0</v>
      </c>
      <c r="J936">
        <v>14</v>
      </c>
      <c r="K936">
        <v>0</v>
      </c>
      <c r="L936">
        <v>14</v>
      </c>
      <c r="M936" s="2">
        <f>L936-D936</f>
        <v>10</v>
      </c>
      <c r="N936" s="3">
        <f>IFERROR(D936/L936,0)</f>
        <v>0.2857142857142857</v>
      </c>
      <c r="O936" t="str">
        <f>TEXT(UnusedDays[[#This Row],[discharge_date]],"mmmm")</f>
        <v>March</v>
      </c>
    </row>
    <row r="937" spans="1:15" x14ac:dyDescent="0.3">
      <c r="A937" t="s">
        <v>212</v>
      </c>
      <c r="B937">
        <v>1266</v>
      </c>
      <c r="C937" t="s">
        <v>191</v>
      </c>
      <c r="D937">
        <v>3</v>
      </c>
      <c r="E937" s="1">
        <v>45721</v>
      </c>
      <c r="F937" t="s">
        <v>11</v>
      </c>
      <c r="G937" t="s">
        <v>109</v>
      </c>
      <c r="H937" t="s">
        <v>217</v>
      </c>
      <c r="I937">
        <v>0</v>
      </c>
      <c r="J937">
        <v>3</v>
      </c>
      <c r="K937">
        <v>0</v>
      </c>
      <c r="L937">
        <v>3</v>
      </c>
      <c r="M937">
        <v>0</v>
      </c>
      <c r="N937" s="3">
        <f>IFERROR(D937/L937,0)</f>
        <v>1</v>
      </c>
      <c r="O937" t="str">
        <f>TEXT(UnusedDays[[#This Row],[discharge_date]],"mmmm")</f>
        <v>March</v>
      </c>
    </row>
    <row r="938" spans="1:15" x14ac:dyDescent="0.3">
      <c r="A938" t="s">
        <v>212</v>
      </c>
      <c r="B938">
        <v>488</v>
      </c>
      <c r="C938" t="s">
        <v>191</v>
      </c>
      <c r="D938">
        <v>11</v>
      </c>
      <c r="E938" s="1">
        <v>45747</v>
      </c>
      <c r="F938" t="s">
        <v>11</v>
      </c>
      <c r="G938" t="s">
        <v>109</v>
      </c>
      <c r="H938" t="s">
        <v>217</v>
      </c>
      <c r="I938">
        <v>0</v>
      </c>
      <c r="J938">
        <v>30</v>
      </c>
      <c r="K938">
        <v>0</v>
      </c>
      <c r="L938">
        <v>30</v>
      </c>
      <c r="M938" s="2">
        <v>19</v>
      </c>
      <c r="N938" s="3">
        <f>IFERROR(D938/L938,0)</f>
        <v>0.36666666666666664</v>
      </c>
      <c r="O938" t="str">
        <f>TEXT(UnusedDays[[#This Row],[discharge_date]],"mmmm")</f>
        <v>March</v>
      </c>
    </row>
    <row r="939" spans="1:15" x14ac:dyDescent="0.3">
      <c r="A939" t="s">
        <v>212</v>
      </c>
      <c r="B939">
        <v>1549</v>
      </c>
      <c r="C939" t="s">
        <v>191</v>
      </c>
      <c r="D939">
        <v>30</v>
      </c>
      <c r="E939" s="1">
        <v>45729</v>
      </c>
      <c r="F939" t="s">
        <v>8</v>
      </c>
      <c r="G939" t="s">
        <v>109</v>
      </c>
      <c r="H939" t="s">
        <v>217</v>
      </c>
      <c r="I939">
        <v>0</v>
      </c>
      <c r="J939">
        <v>30</v>
      </c>
      <c r="K939">
        <v>0</v>
      </c>
      <c r="L939">
        <v>30</v>
      </c>
      <c r="M939">
        <v>0</v>
      </c>
      <c r="N939" s="3">
        <f>IFERROR(D939/L939,0)</f>
        <v>1</v>
      </c>
      <c r="O939" t="str">
        <f>TEXT(UnusedDays[[#This Row],[discharge_date]],"mmmm")</f>
        <v>March</v>
      </c>
    </row>
    <row r="940" spans="1:15" x14ac:dyDescent="0.3">
      <c r="A940" t="s">
        <v>212</v>
      </c>
      <c r="B940">
        <v>1315</v>
      </c>
      <c r="C940" t="s">
        <v>191</v>
      </c>
      <c r="D940">
        <v>28</v>
      </c>
      <c r="E940" s="1">
        <v>45740</v>
      </c>
      <c r="F940" t="s">
        <v>8</v>
      </c>
      <c r="G940" t="s">
        <v>109</v>
      </c>
      <c r="H940" t="s">
        <v>217</v>
      </c>
      <c r="I940">
        <v>0</v>
      </c>
      <c r="J940">
        <v>30</v>
      </c>
      <c r="K940">
        <v>0</v>
      </c>
      <c r="L940">
        <v>30</v>
      </c>
      <c r="M940" s="2">
        <v>2</v>
      </c>
      <c r="N940" s="3">
        <f>IFERROR(D940/L940,0)</f>
        <v>0.93333333333333335</v>
      </c>
      <c r="O940" t="str">
        <f>TEXT(UnusedDays[[#This Row],[discharge_date]],"mmmm")</f>
        <v>March</v>
      </c>
    </row>
    <row r="941" spans="1:15" x14ac:dyDescent="0.3">
      <c r="A941" t="s">
        <v>212</v>
      </c>
      <c r="B941">
        <v>1241</v>
      </c>
      <c r="C941" t="s">
        <v>191</v>
      </c>
      <c r="D941">
        <v>8</v>
      </c>
      <c r="E941" s="1">
        <v>45686</v>
      </c>
      <c r="F941" t="s">
        <v>11</v>
      </c>
      <c r="G941" t="s">
        <v>106</v>
      </c>
      <c r="H941" t="s">
        <v>217</v>
      </c>
      <c r="I941">
        <v>0</v>
      </c>
      <c r="J941">
        <v>30</v>
      </c>
      <c r="K941">
        <v>0</v>
      </c>
      <c r="L941">
        <v>30</v>
      </c>
      <c r="M941">
        <f>L941-D941</f>
        <v>22</v>
      </c>
      <c r="N941" s="3">
        <f>IFERROR(D941/L941,0)</f>
        <v>0.26666666666666666</v>
      </c>
      <c r="O941" t="str">
        <f>TEXT(UnusedDays[[#This Row],[discharge_date]],"mmmm")</f>
        <v>January</v>
      </c>
    </row>
    <row r="942" spans="1:15" x14ac:dyDescent="0.3">
      <c r="A942" t="s">
        <v>212</v>
      </c>
      <c r="B942">
        <v>1486</v>
      </c>
      <c r="C942" t="s">
        <v>191</v>
      </c>
      <c r="D942">
        <v>25</v>
      </c>
      <c r="E942" s="1">
        <v>45741</v>
      </c>
      <c r="F942" t="s">
        <v>11</v>
      </c>
      <c r="G942" t="s">
        <v>112</v>
      </c>
      <c r="H942" t="s">
        <v>217</v>
      </c>
      <c r="I942">
        <v>4</v>
      </c>
      <c r="J942">
        <v>21</v>
      </c>
      <c r="K942">
        <v>0</v>
      </c>
      <c r="L942">
        <v>25</v>
      </c>
      <c r="M942">
        <v>0</v>
      </c>
      <c r="N942" s="3">
        <f>IFERROR(D942/L942,0)</f>
        <v>1</v>
      </c>
      <c r="O942" t="str">
        <f>TEXT(UnusedDays[[#This Row],[discharge_date]],"mmmm")</f>
        <v>March</v>
      </c>
    </row>
    <row r="943" spans="1:15" x14ac:dyDescent="0.3">
      <c r="A943" t="s">
        <v>212</v>
      </c>
      <c r="B943">
        <v>1787</v>
      </c>
      <c r="C943" t="s">
        <v>191</v>
      </c>
      <c r="D943">
        <v>30</v>
      </c>
      <c r="E943" s="1">
        <v>45746</v>
      </c>
      <c r="F943" t="s">
        <v>8</v>
      </c>
      <c r="G943" t="s">
        <v>112</v>
      </c>
      <c r="H943" t="s">
        <v>217</v>
      </c>
      <c r="I943">
        <v>0</v>
      </c>
      <c r="J943">
        <v>30</v>
      </c>
      <c r="K943">
        <v>0</v>
      </c>
      <c r="L943">
        <v>30</v>
      </c>
      <c r="M943">
        <v>0</v>
      </c>
      <c r="N943" s="3">
        <f>IFERROR(D943/L943,0)</f>
        <v>1</v>
      </c>
      <c r="O943" t="str">
        <f>TEXT(UnusedDays[[#This Row],[discharge_date]],"mmmm")</f>
        <v>March</v>
      </c>
    </row>
    <row r="944" spans="1:15" x14ac:dyDescent="0.3">
      <c r="A944" t="s">
        <v>212</v>
      </c>
      <c r="B944">
        <v>728</v>
      </c>
      <c r="C944" t="s">
        <v>191</v>
      </c>
      <c r="D944">
        <v>30</v>
      </c>
      <c r="E944" s="1">
        <v>45739</v>
      </c>
      <c r="F944" t="s">
        <v>8</v>
      </c>
      <c r="G944" t="s">
        <v>112</v>
      </c>
      <c r="H944" t="s">
        <v>217</v>
      </c>
      <c r="I944">
        <v>7</v>
      </c>
      <c r="J944">
        <v>28</v>
      </c>
      <c r="K944">
        <v>0</v>
      </c>
      <c r="L944">
        <v>35</v>
      </c>
      <c r="M944" s="2">
        <v>5</v>
      </c>
      <c r="N944" s="3">
        <f>IFERROR(D944/L944,0)</f>
        <v>0.8571428571428571</v>
      </c>
      <c r="O944" t="str">
        <f>TEXT(UnusedDays[[#This Row],[discharge_date]],"mmmm")</f>
        <v>March</v>
      </c>
    </row>
    <row r="945" spans="1:15" x14ac:dyDescent="0.3">
      <c r="A945" t="s">
        <v>212</v>
      </c>
      <c r="B945">
        <v>1503</v>
      </c>
      <c r="C945" t="s">
        <v>191</v>
      </c>
      <c r="D945">
        <v>30</v>
      </c>
      <c r="E945" s="1">
        <v>45746</v>
      </c>
      <c r="F945" t="s">
        <v>8</v>
      </c>
      <c r="G945" t="s">
        <v>110</v>
      </c>
      <c r="H945" t="s">
        <v>217</v>
      </c>
      <c r="I945">
        <v>4</v>
      </c>
      <c r="J945">
        <v>28</v>
      </c>
      <c r="K945">
        <v>0</v>
      </c>
      <c r="L945">
        <v>32</v>
      </c>
      <c r="M945" s="2">
        <v>2</v>
      </c>
      <c r="N945" s="3">
        <f>IFERROR(D945/L945,0)</f>
        <v>0.9375</v>
      </c>
      <c r="O945" t="str">
        <f>TEXT(UnusedDays[[#This Row],[discharge_date]],"mmmm")</f>
        <v>March</v>
      </c>
    </row>
    <row r="946" spans="1:15" x14ac:dyDescent="0.3">
      <c r="A946" t="s">
        <v>212</v>
      </c>
      <c r="B946">
        <v>1802</v>
      </c>
      <c r="C946" t="s">
        <v>191</v>
      </c>
      <c r="D946">
        <v>56</v>
      </c>
      <c r="E946" s="1">
        <v>45702</v>
      </c>
      <c r="F946" t="s">
        <v>8</v>
      </c>
      <c r="G946" t="s">
        <v>157</v>
      </c>
      <c r="H946" t="s">
        <v>217</v>
      </c>
      <c r="I946">
        <v>0</v>
      </c>
      <c r="J946">
        <v>56</v>
      </c>
      <c r="K946">
        <v>0</v>
      </c>
      <c r="L946">
        <v>56</v>
      </c>
      <c r="M946">
        <f>L946-D946</f>
        <v>0</v>
      </c>
      <c r="N946" s="3">
        <f>IFERROR(D946/L946,0)</f>
        <v>1</v>
      </c>
      <c r="O946" t="str">
        <f>TEXT(UnusedDays[[#This Row],[discharge_date]],"mmmm")</f>
        <v>February</v>
      </c>
    </row>
    <row r="947" spans="1:15" x14ac:dyDescent="0.3">
      <c r="A947" t="s">
        <v>212</v>
      </c>
      <c r="B947">
        <v>1213</v>
      </c>
      <c r="C947" t="s">
        <v>191</v>
      </c>
      <c r="D947">
        <v>30</v>
      </c>
      <c r="E947" s="1">
        <v>45673</v>
      </c>
      <c r="F947" t="s">
        <v>8</v>
      </c>
      <c r="G947" t="s">
        <v>157</v>
      </c>
      <c r="H947" t="s">
        <v>217</v>
      </c>
      <c r="I947">
        <v>0</v>
      </c>
      <c r="J947">
        <v>30</v>
      </c>
      <c r="K947">
        <v>0</v>
      </c>
      <c r="L947">
        <v>30</v>
      </c>
      <c r="M947">
        <f>L947-D947</f>
        <v>0</v>
      </c>
      <c r="N947" s="3">
        <f>IFERROR(D947/L947,0)</f>
        <v>1</v>
      </c>
      <c r="O947" t="str">
        <f>TEXT(UnusedDays[[#This Row],[discharge_date]],"mmmm")</f>
        <v>January</v>
      </c>
    </row>
    <row r="948" spans="1:15" x14ac:dyDescent="0.3">
      <c r="A948" t="s">
        <v>212</v>
      </c>
      <c r="B948">
        <v>1543</v>
      </c>
      <c r="C948" t="s">
        <v>191</v>
      </c>
      <c r="D948">
        <v>30</v>
      </c>
      <c r="E948" s="1">
        <v>45684</v>
      </c>
      <c r="F948" t="s">
        <v>8</v>
      </c>
      <c r="G948" t="s">
        <v>158</v>
      </c>
      <c r="H948" t="s">
        <v>217</v>
      </c>
      <c r="I948">
        <v>3</v>
      </c>
      <c r="J948">
        <v>27</v>
      </c>
      <c r="K948">
        <v>0</v>
      </c>
      <c r="L948">
        <v>30</v>
      </c>
      <c r="M948">
        <f>L948-D948</f>
        <v>0</v>
      </c>
      <c r="N948" s="3">
        <f>IFERROR(D948/L948,0)</f>
        <v>1</v>
      </c>
      <c r="O948" t="str">
        <f>TEXT(UnusedDays[[#This Row],[discharge_date]],"mmmm")</f>
        <v>January</v>
      </c>
    </row>
    <row r="949" spans="1:15" x14ac:dyDescent="0.3">
      <c r="A949" t="s">
        <v>212</v>
      </c>
      <c r="B949">
        <v>785</v>
      </c>
      <c r="C949" t="s">
        <v>191</v>
      </c>
      <c r="D949">
        <v>30</v>
      </c>
      <c r="E949" s="1">
        <v>45701</v>
      </c>
      <c r="F949" t="s">
        <v>8</v>
      </c>
      <c r="G949" t="s">
        <v>161</v>
      </c>
      <c r="H949" t="s">
        <v>217</v>
      </c>
      <c r="I949">
        <v>0</v>
      </c>
      <c r="J949">
        <v>30</v>
      </c>
      <c r="K949">
        <v>0</v>
      </c>
      <c r="L949">
        <v>30</v>
      </c>
      <c r="M949">
        <f>L949-D949</f>
        <v>0</v>
      </c>
      <c r="N949" s="3">
        <f>IFERROR(D949/L949,0)</f>
        <v>1</v>
      </c>
      <c r="O949" t="str">
        <f>TEXT(UnusedDays[[#This Row],[discharge_date]],"mmmm")</f>
        <v>February</v>
      </c>
    </row>
    <row r="950" spans="1:15" x14ac:dyDescent="0.3">
      <c r="A950" t="s">
        <v>212</v>
      </c>
      <c r="B950">
        <v>703</v>
      </c>
      <c r="C950" t="s">
        <v>191</v>
      </c>
      <c r="D950">
        <v>30</v>
      </c>
      <c r="E950" s="1">
        <v>45701</v>
      </c>
      <c r="F950" t="s">
        <v>8</v>
      </c>
      <c r="G950" t="s">
        <v>162</v>
      </c>
      <c r="H950" t="s">
        <v>217</v>
      </c>
      <c r="I950">
        <v>4</v>
      </c>
      <c r="J950">
        <v>26</v>
      </c>
      <c r="K950">
        <v>0</v>
      </c>
      <c r="L950">
        <v>30</v>
      </c>
      <c r="M950">
        <f>L950-D950</f>
        <v>0</v>
      </c>
      <c r="N950" s="3">
        <f>IFERROR(D950/L950,0)</f>
        <v>1</v>
      </c>
      <c r="O950" t="str">
        <f>TEXT(UnusedDays[[#This Row],[discharge_date]],"mmmm")</f>
        <v>February</v>
      </c>
    </row>
    <row r="951" spans="1:15" x14ac:dyDescent="0.3">
      <c r="A951" t="s">
        <v>212</v>
      </c>
      <c r="B951">
        <v>2590</v>
      </c>
      <c r="C951" t="s">
        <v>191</v>
      </c>
      <c r="D951">
        <v>38</v>
      </c>
      <c r="E951" s="1">
        <v>45669</v>
      </c>
      <c r="F951" t="s">
        <v>8</v>
      </c>
      <c r="G951" t="s">
        <v>162</v>
      </c>
      <c r="H951" t="s">
        <v>217</v>
      </c>
      <c r="I951">
        <v>0</v>
      </c>
      <c r="J951">
        <v>40</v>
      </c>
      <c r="K951">
        <v>0</v>
      </c>
      <c r="L951">
        <v>40</v>
      </c>
      <c r="M951">
        <f>L951-D951</f>
        <v>2</v>
      </c>
      <c r="N951" s="3">
        <f>IFERROR(D951/L951,0)</f>
        <v>0.95</v>
      </c>
      <c r="O951" t="str">
        <f>TEXT(UnusedDays[[#This Row],[discharge_date]],"mmmm")</f>
        <v>January</v>
      </c>
    </row>
    <row r="952" spans="1:15" x14ac:dyDescent="0.3">
      <c r="A952" t="s">
        <v>212</v>
      </c>
      <c r="B952">
        <v>56</v>
      </c>
      <c r="C952" t="s">
        <v>191</v>
      </c>
      <c r="D952">
        <v>30</v>
      </c>
      <c r="E952" s="1">
        <v>45726</v>
      </c>
      <c r="F952" t="s">
        <v>8</v>
      </c>
      <c r="G952" t="s">
        <v>111</v>
      </c>
      <c r="H952" t="s">
        <v>217</v>
      </c>
      <c r="I952">
        <v>0</v>
      </c>
      <c r="J952">
        <v>30</v>
      </c>
      <c r="K952">
        <v>0</v>
      </c>
      <c r="L952">
        <v>30</v>
      </c>
      <c r="M952">
        <v>0</v>
      </c>
      <c r="N952" s="3">
        <f>IFERROR(D952/L952,0)</f>
        <v>1</v>
      </c>
      <c r="O952" t="str">
        <f>TEXT(UnusedDays[[#This Row],[discharge_date]],"mmmm")</f>
        <v>March</v>
      </c>
    </row>
    <row r="953" spans="1:15" x14ac:dyDescent="0.3">
      <c r="A953" t="s">
        <v>212</v>
      </c>
      <c r="B953">
        <v>2615</v>
      </c>
      <c r="C953" t="s">
        <v>194</v>
      </c>
      <c r="D953">
        <v>28</v>
      </c>
      <c r="E953" s="1">
        <v>45672</v>
      </c>
      <c r="F953" t="s">
        <v>8</v>
      </c>
      <c r="G953" t="s">
        <v>115</v>
      </c>
      <c r="H953" t="s">
        <v>217</v>
      </c>
      <c r="I953">
        <v>0</v>
      </c>
      <c r="J953">
        <v>14</v>
      </c>
      <c r="K953">
        <v>14</v>
      </c>
      <c r="L953">
        <v>28</v>
      </c>
      <c r="M953">
        <f>L953-D953</f>
        <v>0</v>
      </c>
      <c r="N953" s="3">
        <f>IFERROR(D953/L953,0)</f>
        <v>1</v>
      </c>
      <c r="O953" t="str">
        <f>TEXT(UnusedDays[[#This Row],[discharge_date]],"mmmm")</f>
        <v>January</v>
      </c>
    </row>
    <row r="954" spans="1:15" x14ac:dyDescent="0.3">
      <c r="A954" t="s">
        <v>212</v>
      </c>
      <c r="B954">
        <v>399</v>
      </c>
      <c r="C954" t="s">
        <v>203</v>
      </c>
      <c r="D954">
        <v>0</v>
      </c>
      <c r="E954" s="1">
        <v>45720</v>
      </c>
      <c r="F954" t="s">
        <v>11</v>
      </c>
      <c r="G954" t="s">
        <v>17</v>
      </c>
      <c r="H954" t="s">
        <v>217</v>
      </c>
      <c r="I954">
        <v>5</v>
      </c>
      <c r="J954">
        <v>0</v>
      </c>
      <c r="K954">
        <v>0</v>
      </c>
      <c r="L954">
        <v>5</v>
      </c>
      <c r="M954" s="2">
        <f>L954-D954</f>
        <v>5</v>
      </c>
      <c r="N954" s="3">
        <f>IFERROR(D954/L954,0)</f>
        <v>0</v>
      </c>
      <c r="O954" t="str">
        <f>TEXT(UnusedDays[[#This Row],[discharge_date]],"mmmm")</f>
        <v>March</v>
      </c>
    </row>
    <row r="955" spans="1:15" x14ac:dyDescent="0.3">
      <c r="A955" t="s">
        <v>212</v>
      </c>
      <c r="B955">
        <v>2880</v>
      </c>
      <c r="C955" t="s">
        <v>185</v>
      </c>
      <c r="D955">
        <v>27</v>
      </c>
      <c r="E955" s="1">
        <v>45679</v>
      </c>
      <c r="F955" t="s">
        <v>8</v>
      </c>
      <c r="G955" t="s">
        <v>144</v>
      </c>
      <c r="H955" t="s">
        <v>217</v>
      </c>
      <c r="I955">
        <v>4</v>
      </c>
      <c r="J955">
        <v>23</v>
      </c>
      <c r="K955">
        <v>0</v>
      </c>
      <c r="L955">
        <v>27</v>
      </c>
      <c r="M955">
        <f>L955-D955</f>
        <v>0</v>
      </c>
      <c r="N955" s="3">
        <f>IFERROR(D955/L955,0)</f>
        <v>1</v>
      </c>
      <c r="O955" t="str">
        <f>TEXT(UnusedDays[[#This Row],[discharge_date]],"mmmm")</f>
        <v>January</v>
      </c>
    </row>
    <row r="956" spans="1:15" x14ac:dyDescent="0.3">
      <c r="A956" t="s">
        <v>212</v>
      </c>
      <c r="B956">
        <v>228</v>
      </c>
      <c r="C956" t="s">
        <v>185</v>
      </c>
      <c r="D956">
        <v>13</v>
      </c>
      <c r="E956" s="1">
        <v>45705</v>
      </c>
      <c r="F956" t="s">
        <v>19</v>
      </c>
      <c r="G956" t="s">
        <v>138</v>
      </c>
      <c r="H956" t="s">
        <v>217</v>
      </c>
      <c r="I956">
        <v>3</v>
      </c>
      <c r="J956">
        <v>10</v>
      </c>
      <c r="K956">
        <v>0</v>
      </c>
      <c r="L956">
        <v>13</v>
      </c>
      <c r="M956">
        <f>L956-D956</f>
        <v>0</v>
      </c>
      <c r="N956" s="3">
        <f>IFERROR(D956/L956,0)</f>
        <v>1</v>
      </c>
      <c r="O956" t="str">
        <f>TEXT(UnusedDays[[#This Row],[discharge_date]],"mmmm")</f>
        <v>February</v>
      </c>
    </row>
    <row r="957" spans="1:15" x14ac:dyDescent="0.3">
      <c r="A957" t="s">
        <v>212</v>
      </c>
      <c r="B957">
        <v>892</v>
      </c>
      <c r="C957" t="s">
        <v>188</v>
      </c>
      <c r="D957">
        <v>3</v>
      </c>
      <c r="E957" s="1">
        <v>45726</v>
      </c>
      <c r="F957" t="s">
        <v>11</v>
      </c>
      <c r="G957" t="s">
        <v>96</v>
      </c>
      <c r="H957" t="s">
        <v>217</v>
      </c>
      <c r="I957">
        <v>5</v>
      </c>
      <c r="J957">
        <v>0</v>
      </c>
      <c r="K957">
        <v>0</v>
      </c>
      <c r="L957">
        <v>5</v>
      </c>
      <c r="M957" s="2">
        <f>L957-D957</f>
        <v>2</v>
      </c>
      <c r="N957" s="3">
        <f>IFERROR(D957/L957,0)</f>
        <v>0.6</v>
      </c>
      <c r="O957" t="str">
        <f>TEXT(UnusedDays[[#This Row],[discharge_date]],"mmmm")</f>
        <v>March</v>
      </c>
    </row>
    <row r="958" spans="1:15" x14ac:dyDescent="0.3">
      <c r="A958" t="s">
        <v>212</v>
      </c>
      <c r="B958">
        <v>2556</v>
      </c>
      <c r="C958" t="s">
        <v>188</v>
      </c>
      <c r="D958">
        <v>29</v>
      </c>
      <c r="E958" s="1">
        <v>45709</v>
      </c>
      <c r="F958" t="s">
        <v>8</v>
      </c>
      <c r="G958" t="s">
        <v>102</v>
      </c>
      <c r="H958" t="s">
        <v>217</v>
      </c>
      <c r="I958">
        <v>3</v>
      </c>
      <c r="J958">
        <v>27</v>
      </c>
      <c r="K958">
        <v>0</v>
      </c>
      <c r="L958">
        <v>30</v>
      </c>
      <c r="M958">
        <f>L958-D958</f>
        <v>1</v>
      </c>
      <c r="N958" s="3">
        <f>IFERROR(D958/L958,0)</f>
        <v>0.96666666666666667</v>
      </c>
      <c r="O958" t="str">
        <f>TEXT(UnusedDays[[#This Row],[discharge_date]],"mmmm")</f>
        <v>February</v>
      </c>
    </row>
    <row r="959" spans="1:15" x14ac:dyDescent="0.3">
      <c r="A959" t="s">
        <v>212</v>
      </c>
      <c r="B959">
        <v>2852</v>
      </c>
      <c r="C959" t="s">
        <v>191</v>
      </c>
      <c r="D959">
        <v>27</v>
      </c>
      <c r="E959" s="1">
        <v>45702</v>
      </c>
      <c r="F959" t="s">
        <v>8</v>
      </c>
      <c r="G959" t="s">
        <v>149</v>
      </c>
      <c r="H959" t="s">
        <v>217</v>
      </c>
      <c r="I959">
        <v>0</v>
      </c>
      <c r="J959">
        <v>27</v>
      </c>
      <c r="K959">
        <v>0</v>
      </c>
      <c r="L959">
        <v>27</v>
      </c>
      <c r="M959">
        <f>L959-D959</f>
        <v>0</v>
      </c>
      <c r="N959" s="3">
        <f>IFERROR(D959/L959,0)</f>
        <v>1</v>
      </c>
      <c r="O959" t="str">
        <f>TEXT(UnusedDays[[#This Row],[discharge_date]],"mmmm")</f>
        <v>February</v>
      </c>
    </row>
    <row r="960" spans="1:15" x14ac:dyDescent="0.3">
      <c r="A960" t="s">
        <v>212</v>
      </c>
      <c r="B960">
        <v>2124</v>
      </c>
      <c r="C960" t="s">
        <v>191</v>
      </c>
      <c r="D960">
        <v>35</v>
      </c>
      <c r="E960" s="1">
        <v>45702</v>
      </c>
      <c r="F960" t="s">
        <v>8</v>
      </c>
      <c r="G960" t="s">
        <v>151</v>
      </c>
      <c r="H960" t="s">
        <v>217</v>
      </c>
      <c r="I960">
        <v>5</v>
      </c>
      <c r="J960">
        <v>21</v>
      </c>
      <c r="K960">
        <v>9</v>
      </c>
      <c r="L960">
        <v>35</v>
      </c>
      <c r="M960">
        <f>L960-D960</f>
        <v>0</v>
      </c>
      <c r="N960" s="3">
        <f>IFERROR(D960/L960,0)</f>
        <v>1</v>
      </c>
      <c r="O960" t="str">
        <f>TEXT(UnusedDays[[#This Row],[discharge_date]],"mmmm")</f>
        <v>February</v>
      </c>
    </row>
    <row r="961" spans="1:15" x14ac:dyDescent="0.3">
      <c r="A961" t="s">
        <v>212</v>
      </c>
      <c r="B961">
        <v>657</v>
      </c>
      <c r="C961" t="s">
        <v>194</v>
      </c>
      <c r="D961">
        <v>18</v>
      </c>
      <c r="E961" s="1">
        <v>45691</v>
      </c>
      <c r="F961" t="s">
        <v>13</v>
      </c>
      <c r="G961" t="s">
        <v>163</v>
      </c>
      <c r="H961" t="s">
        <v>217</v>
      </c>
      <c r="I961">
        <v>7</v>
      </c>
      <c r="J961">
        <v>0</v>
      </c>
      <c r="K961">
        <v>9</v>
      </c>
      <c r="L961">
        <v>16</v>
      </c>
      <c r="M961">
        <f>L961-D961</f>
        <v>-2</v>
      </c>
      <c r="N961" s="3">
        <f>IFERROR(D961/L961,0)</f>
        <v>1.125</v>
      </c>
      <c r="O961" t="str">
        <f>TEXT(UnusedDays[[#This Row],[discharge_date]],"mmmm")</f>
        <v>February</v>
      </c>
    </row>
    <row r="962" spans="1:15" x14ac:dyDescent="0.3">
      <c r="A962" t="s">
        <v>212</v>
      </c>
      <c r="B962">
        <v>1125</v>
      </c>
      <c r="C962" t="s">
        <v>194</v>
      </c>
      <c r="D962">
        <v>20</v>
      </c>
      <c r="E962" s="1">
        <v>45663</v>
      </c>
      <c r="F962" t="s">
        <v>11</v>
      </c>
      <c r="G962" t="s">
        <v>163</v>
      </c>
      <c r="H962" t="s">
        <v>217</v>
      </c>
      <c r="I962">
        <v>8</v>
      </c>
      <c r="J962">
        <v>16</v>
      </c>
      <c r="K962">
        <v>0</v>
      </c>
      <c r="L962">
        <v>24</v>
      </c>
      <c r="M962">
        <f>L962-D962</f>
        <v>4</v>
      </c>
      <c r="N962" s="3">
        <f>IFERROR(D962/L962,0)</f>
        <v>0.83333333333333337</v>
      </c>
      <c r="O962" t="str">
        <f>TEXT(UnusedDays[[#This Row],[discharge_date]],"mmmm")</f>
        <v>January</v>
      </c>
    </row>
    <row r="963" spans="1:15" x14ac:dyDescent="0.3">
      <c r="A963" t="s">
        <v>212</v>
      </c>
      <c r="B963">
        <v>2322</v>
      </c>
      <c r="C963" t="s">
        <v>194</v>
      </c>
      <c r="D963">
        <v>2</v>
      </c>
      <c r="E963" s="1">
        <v>45664</v>
      </c>
      <c r="F963" t="s">
        <v>11</v>
      </c>
      <c r="G963" t="s">
        <v>163</v>
      </c>
      <c r="H963" t="s">
        <v>217</v>
      </c>
      <c r="I963">
        <v>5</v>
      </c>
      <c r="J963">
        <v>0</v>
      </c>
      <c r="K963">
        <v>0</v>
      </c>
      <c r="L963">
        <v>5</v>
      </c>
      <c r="M963">
        <f>L963-D963</f>
        <v>3</v>
      </c>
      <c r="N963" s="3">
        <f>IFERROR(D963/L963,0)</f>
        <v>0.4</v>
      </c>
      <c r="O963" t="str">
        <f>TEXT(UnusedDays[[#This Row],[discharge_date]],"mmmm")</f>
        <v>January</v>
      </c>
    </row>
    <row r="964" spans="1:15" x14ac:dyDescent="0.3">
      <c r="A964" t="s">
        <v>212</v>
      </c>
      <c r="B964">
        <v>2801</v>
      </c>
      <c r="C964" t="s">
        <v>194</v>
      </c>
      <c r="D964">
        <v>12</v>
      </c>
      <c r="E964" s="1">
        <v>45741</v>
      </c>
      <c r="F964" t="s">
        <v>11</v>
      </c>
      <c r="G964" t="s">
        <v>114</v>
      </c>
      <c r="H964" t="s">
        <v>217</v>
      </c>
      <c r="I964">
        <v>0</v>
      </c>
      <c r="J964">
        <v>15</v>
      </c>
      <c r="K964">
        <v>0</v>
      </c>
      <c r="L964">
        <v>15</v>
      </c>
      <c r="M964" s="2">
        <f>L964-D964</f>
        <v>3</v>
      </c>
      <c r="N964" s="3">
        <f>IFERROR(D964/L964,0)</f>
        <v>0.8</v>
      </c>
      <c r="O964" t="str">
        <f>TEXT(UnusedDays[[#This Row],[discharge_date]],"mmmm")</f>
        <v>March</v>
      </c>
    </row>
    <row r="965" spans="1:15" x14ac:dyDescent="0.3">
      <c r="A965" t="s">
        <v>212</v>
      </c>
      <c r="B965">
        <v>1405</v>
      </c>
      <c r="C965" t="s">
        <v>194</v>
      </c>
      <c r="D965">
        <v>6</v>
      </c>
      <c r="E965" s="1">
        <v>45729</v>
      </c>
      <c r="F965" t="s">
        <v>11</v>
      </c>
      <c r="G965" t="s">
        <v>118</v>
      </c>
      <c r="H965" t="s">
        <v>217</v>
      </c>
      <c r="I965">
        <v>0</v>
      </c>
      <c r="J965">
        <v>7</v>
      </c>
      <c r="K965">
        <v>0</v>
      </c>
      <c r="L965">
        <v>7</v>
      </c>
      <c r="M965">
        <f>L965-D965</f>
        <v>1</v>
      </c>
      <c r="N965" s="3">
        <f>IFERROR(D965/L965,0)</f>
        <v>0.8571428571428571</v>
      </c>
      <c r="O965" t="str">
        <f>TEXT(UnusedDays[[#This Row],[discharge_date]],"mmmm")</f>
        <v>March</v>
      </c>
    </row>
    <row r="966" spans="1:15" x14ac:dyDescent="0.3">
      <c r="A966" t="s">
        <v>212</v>
      </c>
      <c r="B966">
        <v>2862</v>
      </c>
      <c r="C966" t="s">
        <v>194</v>
      </c>
      <c r="D966">
        <v>2</v>
      </c>
      <c r="E966" s="1">
        <v>45693</v>
      </c>
      <c r="F966" t="s">
        <v>13</v>
      </c>
      <c r="G966" t="s">
        <v>164</v>
      </c>
      <c r="H966" t="s">
        <v>217</v>
      </c>
      <c r="I966">
        <v>5</v>
      </c>
      <c r="J966">
        <v>0</v>
      </c>
      <c r="K966">
        <v>0</v>
      </c>
      <c r="L966">
        <v>5</v>
      </c>
      <c r="M966">
        <f>L966-D966</f>
        <v>3</v>
      </c>
      <c r="N966" s="3">
        <f>IFERROR(D966/L966,0)</f>
        <v>0.4</v>
      </c>
      <c r="O966" t="str">
        <f>TEXT(UnusedDays[[#This Row],[discharge_date]],"mmmm")</f>
        <v>February</v>
      </c>
    </row>
    <row r="967" spans="1:15" x14ac:dyDescent="0.3">
      <c r="A967" t="s">
        <v>212</v>
      </c>
      <c r="B967">
        <v>2258</v>
      </c>
      <c r="C967" t="s">
        <v>194</v>
      </c>
      <c r="D967">
        <v>27</v>
      </c>
      <c r="E967" s="1">
        <v>45686</v>
      </c>
      <c r="F967" t="s">
        <v>8</v>
      </c>
      <c r="G967" t="s">
        <v>164</v>
      </c>
      <c r="H967" t="s">
        <v>217</v>
      </c>
      <c r="I967">
        <v>5</v>
      </c>
      <c r="J967">
        <v>22</v>
      </c>
      <c r="K967">
        <v>0</v>
      </c>
      <c r="L967">
        <v>27</v>
      </c>
      <c r="M967">
        <f>L967-D967</f>
        <v>0</v>
      </c>
      <c r="N967" s="3">
        <f>IFERROR(D967/L967,0)</f>
        <v>1</v>
      </c>
      <c r="O967" t="str">
        <f>TEXT(UnusedDays[[#This Row],[discharge_date]],"mmmm")</f>
        <v>January</v>
      </c>
    </row>
    <row r="968" spans="1:15" x14ac:dyDescent="0.3">
      <c r="A968" t="s">
        <v>212</v>
      </c>
      <c r="B968">
        <v>513</v>
      </c>
      <c r="C968" t="s">
        <v>194</v>
      </c>
      <c r="D968">
        <v>3</v>
      </c>
      <c r="E968" s="1">
        <v>45715</v>
      </c>
      <c r="F968" t="s">
        <v>18</v>
      </c>
      <c r="G968" t="s">
        <v>165</v>
      </c>
      <c r="H968" t="s">
        <v>217</v>
      </c>
      <c r="I968">
        <v>5</v>
      </c>
      <c r="J968">
        <v>0</v>
      </c>
      <c r="K968">
        <v>0</v>
      </c>
      <c r="L968">
        <v>5</v>
      </c>
      <c r="M968">
        <f>L968-D968</f>
        <v>2</v>
      </c>
      <c r="N968" s="3">
        <f>IFERROR(D968/L968,0)</f>
        <v>0.6</v>
      </c>
      <c r="O968" t="str">
        <f>TEXT(UnusedDays[[#This Row],[discharge_date]],"mmmm")</f>
        <v>February</v>
      </c>
    </row>
    <row r="969" spans="1:15" x14ac:dyDescent="0.3">
      <c r="A969" t="s">
        <v>212</v>
      </c>
      <c r="B969">
        <v>2059</v>
      </c>
      <c r="C969" t="s">
        <v>194</v>
      </c>
      <c r="D969">
        <v>14</v>
      </c>
      <c r="E969" s="1">
        <v>45715</v>
      </c>
      <c r="F969" t="s">
        <v>14</v>
      </c>
      <c r="G969" t="s">
        <v>165</v>
      </c>
      <c r="H969" t="s">
        <v>217</v>
      </c>
      <c r="I969">
        <v>7</v>
      </c>
      <c r="J969">
        <v>0</v>
      </c>
      <c r="K969">
        <v>7</v>
      </c>
      <c r="L969">
        <v>14</v>
      </c>
      <c r="M969">
        <f>L969-D969</f>
        <v>0</v>
      </c>
      <c r="N969" s="3">
        <f>IFERROR(D969/L969,0)</f>
        <v>1</v>
      </c>
      <c r="O969" t="str">
        <f>TEXT(UnusedDays[[#This Row],[discharge_date]],"mmmm")</f>
        <v>February</v>
      </c>
    </row>
    <row r="970" spans="1:15" x14ac:dyDescent="0.3">
      <c r="A970" t="s">
        <v>212</v>
      </c>
      <c r="B970">
        <v>2866</v>
      </c>
      <c r="C970" t="s">
        <v>194</v>
      </c>
      <c r="D970">
        <v>35</v>
      </c>
      <c r="E970" s="1">
        <v>45665</v>
      </c>
      <c r="F970" t="s">
        <v>8</v>
      </c>
      <c r="G970" t="s">
        <v>165</v>
      </c>
      <c r="H970" t="s">
        <v>217</v>
      </c>
      <c r="I970">
        <v>5</v>
      </c>
      <c r="J970">
        <v>23</v>
      </c>
      <c r="K970">
        <v>7</v>
      </c>
      <c r="L970">
        <v>35</v>
      </c>
      <c r="M970">
        <f>L970-D970</f>
        <v>0</v>
      </c>
      <c r="N970" s="3">
        <f>IFERROR(D970/L970,0)</f>
        <v>1</v>
      </c>
      <c r="O970" t="str">
        <f>TEXT(UnusedDays[[#This Row],[discharge_date]],"mmmm")</f>
        <v>January</v>
      </c>
    </row>
    <row r="971" spans="1:15" x14ac:dyDescent="0.3">
      <c r="A971" t="s">
        <v>212</v>
      </c>
      <c r="B971">
        <v>570</v>
      </c>
      <c r="C971" t="s">
        <v>194</v>
      </c>
      <c r="D971">
        <v>12</v>
      </c>
      <c r="E971" s="1">
        <v>45734</v>
      </c>
      <c r="F971" t="s">
        <v>13</v>
      </c>
      <c r="G971" t="s">
        <v>115</v>
      </c>
      <c r="H971" t="s">
        <v>217</v>
      </c>
      <c r="I971">
        <v>0</v>
      </c>
      <c r="J971">
        <v>12</v>
      </c>
      <c r="K971">
        <v>0</v>
      </c>
      <c r="L971">
        <v>12</v>
      </c>
      <c r="M971">
        <f>L971-D971</f>
        <v>0</v>
      </c>
      <c r="N971" s="3">
        <f>IFERROR(D971/L971,0)</f>
        <v>1</v>
      </c>
      <c r="O971" t="str">
        <f>TEXT(UnusedDays[[#This Row],[discharge_date]],"mmmm")</f>
        <v>March</v>
      </c>
    </row>
    <row r="972" spans="1:15" x14ac:dyDescent="0.3">
      <c r="A972" t="s">
        <v>212</v>
      </c>
      <c r="B972">
        <v>2287</v>
      </c>
      <c r="C972" t="s">
        <v>194</v>
      </c>
      <c r="D972">
        <v>9</v>
      </c>
      <c r="E972" s="1">
        <v>45735</v>
      </c>
      <c r="F972" t="s">
        <v>13</v>
      </c>
      <c r="G972" t="s">
        <v>115</v>
      </c>
      <c r="H972" t="s">
        <v>217</v>
      </c>
      <c r="I972">
        <v>0</v>
      </c>
      <c r="J972">
        <v>9</v>
      </c>
      <c r="K972">
        <v>0</v>
      </c>
      <c r="L972">
        <v>9</v>
      </c>
      <c r="M972">
        <f>L972-D972</f>
        <v>0</v>
      </c>
      <c r="N972" s="3">
        <f>IFERROR(D972/L972,0)</f>
        <v>1</v>
      </c>
      <c r="O972" t="str">
        <f>TEXT(UnusedDays[[#This Row],[discharge_date]],"mmmm")</f>
        <v>March</v>
      </c>
    </row>
    <row r="973" spans="1:15" x14ac:dyDescent="0.3">
      <c r="A973" t="s">
        <v>212</v>
      </c>
      <c r="B973">
        <v>1971</v>
      </c>
      <c r="C973" t="s">
        <v>194</v>
      </c>
      <c r="D973">
        <v>28</v>
      </c>
      <c r="E973" s="1">
        <v>45721</v>
      </c>
      <c r="F973" t="s">
        <v>11</v>
      </c>
      <c r="G973" t="s">
        <v>115</v>
      </c>
      <c r="H973" t="s">
        <v>217</v>
      </c>
      <c r="I973">
        <v>0</v>
      </c>
      <c r="J973">
        <v>21</v>
      </c>
      <c r="K973">
        <v>16</v>
      </c>
      <c r="L973">
        <v>37</v>
      </c>
      <c r="M973" s="2">
        <f>L973-D973</f>
        <v>9</v>
      </c>
      <c r="N973" s="3">
        <f>IFERROR(D973/L973,0)</f>
        <v>0.7567567567567568</v>
      </c>
      <c r="O973" t="str">
        <f>TEXT(UnusedDays[[#This Row],[discharge_date]],"mmmm")</f>
        <v>March</v>
      </c>
    </row>
    <row r="974" spans="1:15" x14ac:dyDescent="0.3">
      <c r="A974" t="s">
        <v>212</v>
      </c>
      <c r="B974">
        <v>1179</v>
      </c>
      <c r="C974" t="s">
        <v>194</v>
      </c>
      <c r="D974">
        <v>3</v>
      </c>
      <c r="E974" s="1">
        <v>45733</v>
      </c>
      <c r="F974" t="s">
        <v>11</v>
      </c>
      <c r="G974" t="s">
        <v>115</v>
      </c>
      <c r="H974" t="s">
        <v>217</v>
      </c>
      <c r="I974">
        <v>5</v>
      </c>
      <c r="J974">
        <v>0</v>
      </c>
      <c r="K974">
        <v>0</v>
      </c>
      <c r="L974">
        <v>5</v>
      </c>
      <c r="M974" s="2">
        <f>L974-D974</f>
        <v>2</v>
      </c>
      <c r="N974" s="3">
        <f>IFERROR(D974/L974,0)</f>
        <v>0.6</v>
      </c>
      <c r="O974" t="str">
        <f>TEXT(UnusedDays[[#This Row],[discharge_date]],"mmmm")</f>
        <v>March</v>
      </c>
    </row>
    <row r="975" spans="1:15" x14ac:dyDescent="0.3">
      <c r="A975" t="s">
        <v>212</v>
      </c>
      <c r="B975">
        <v>2563</v>
      </c>
      <c r="C975" t="s">
        <v>194</v>
      </c>
      <c r="D975">
        <v>35</v>
      </c>
      <c r="E975" s="1">
        <v>45730</v>
      </c>
      <c r="F975" t="s">
        <v>8</v>
      </c>
      <c r="G975" t="s">
        <v>115</v>
      </c>
      <c r="H975" t="s">
        <v>217</v>
      </c>
      <c r="I975">
        <v>5</v>
      </c>
      <c r="J975">
        <v>14</v>
      </c>
      <c r="K975">
        <v>16</v>
      </c>
      <c r="L975">
        <v>35</v>
      </c>
      <c r="M975">
        <f>L975-D975</f>
        <v>0</v>
      </c>
      <c r="N975" s="3">
        <f>IFERROR(D975/L975,0)</f>
        <v>1</v>
      </c>
      <c r="O975" t="str">
        <f>TEXT(UnusedDays[[#This Row],[discharge_date]],"mmmm")</f>
        <v>March</v>
      </c>
    </row>
    <row r="976" spans="1:15" x14ac:dyDescent="0.3">
      <c r="A976" t="s">
        <v>212</v>
      </c>
      <c r="B976">
        <v>1840</v>
      </c>
      <c r="C976" t="s">
        <v>194</v>
      </c>
      <c r="D976">
        <v>34</v>
      </c>
      <c r="E976" s="1">
        <v>45671</v>
      </c>
      <c r="F976" t="s">
        <v>8</v>
      </c>
      <c r="G976" t="s">
        <v>168</v>
      </c>
      <c r="H976" t="s">
        <v>217</v>
      </c>
      <c r="I976">
        <v>7</v>
      </c>
      <c r="J976">
        <v>14</v>
      </c>
      <c r="K976">
        <v>14</v>
      </c>
      <c r="L976">
        <v>35</v>
      </c>
      <c r="M976">
        <f>L976-D976</f>
        <v>1</v>
      </c>
      <c r="N976" s="3">
        <f>IFERROR(D976/L976,0)</f>
        <v>0.97142857142857142</v>
      </c>
      <c r="O976" t="str">
        <f>TEXT(UnusedDays[[#This Row],[discharge_date]],"mmmm")</f>
        <v>January</v>
      </c>
    </row>
    <row r="977" spans="1:15" x14ac:dyDescent="0.3">
      <c r="A977" t="s">
        <v>212</v>
      </c>
      <c r="B977">
        <v>1606</v>
      </c>
      <c r="C977" t="s">
        <v>194</v>
      </c>
      <c r="D977">
        <v>1</v>
      </c>
      <c r="E977" s="1">
        <v>45665</v>
      </c>
      <c r="F977" t="s">
        <v>11</v>
      </c>
      <c r="G977" t="s">
        <v>169</v>
      </c>
      <c r="H977" t="s">
        <v>217</v>
      </c>
      <c r="I977">
        <v>0</v>
      </c>
      <c r="J977">
        <v>0</v>
      </c>
      <c r="K977">
        <v>14</v>
      </c>
      <c r="L977">
        <v>14</v>
      </c>
      <c r="M977">
        <f>L977-D977</f>
        <v>13</v>
      </c>
      <c r="N977" s="3">
        <f>IFERROR(D977/L977,0)</f>
        <v>7.1428571428571425E-2</v>
      </c>
      <c r="O977" t="str">
        <f>TEXT(UnusedDays[[#This Row],[discharge_date]],"mmmm")</f>
        <v>January</v>
      </c>
    </row>
    <row r="978" spans="1:15" x14ac:dyDescent="0.3">
      <c r="A978" t="s">
        <v>212</v>
      </c>
      <c r="B978">
        <v>1597</v>
      </c>
      <c r="C978" t="s">
        <v>194</v>
      </c>
      <c r="D978">
        <v>2</v>
      </c>
      <c r="E978" s="1">
        <v>45682</v>
      </c>
      <c r="F978" t="s">
        <v>13</v>
      </c>
      <c r="G978" t="s">
        <v>115</v>
      </c>
      <c r="H978" t="s">
        <v>217</v>
      </c>
      <c r="I978">
        <v>0</v>
      </c>
      <c r="J978">
        <v>0</v>
      </c>
      <c r="K978">
        <v>1</v>
      </c>
      <c r="L978">
        <v>1</v>
      </c>
      <c r="M978">
        <f>L978-D978</f>
        <v>-1</v>
      </c>
      <c r="N978" s="3">
        <f>IFERROR(D978/L978,0)</f>
        <v>2</v>
      </c>
      <c r="O978" t="str">
        <f>TEXT(UnusedDays[[#This Row],[discharge_date]],"mmmm")</f>
        <v>January</v>
      </c>
    </row>
    <row r="979" spans="1:15" x14ac:dyDescent="0.3">
      <c r="A979" t="s">
        <v>212</v>
      </c>
      <c r="B979">
        <v>2396</v>
      </c>
      <c r="C979" t="s">
        <v>194</v>
      </c>
      <c r="D979">
        <v>1</v>
      </c>
      <c r="E979" s="1">
        <v>45702</v>
      </c>
      <c r="F979" s="23" t="s">
        <v>11</v>
      </c>
      <c r="G979" t="s">
        <v>17</v>
      </c>
      <c r="H979" t="s">
        <v>217</v>
      </c>
      <c r="I979">
        <v>0</v>
      </c>
      <c r="J979">
        <v>0</v>
      </c>
      <c r="K979">
        <v>0</v>
      </c>
      <c r="L979">
        <v>0</v>
      </c>
      <c r="M979">
        <f>L979-D979</f>
        <v>-1</v>
      </c>
      <c r="N979" s="3">
        <f>IFERROR(D979/L979,0)</f>
        <v>0</v>
      </c>
      <c r="O979" t="str">
        <f>TEXT(UnusedDays[[#This Row],[discharge_date]],"mmmm")</f>
        <v>February</v>
      </c>
    </row>
    <row r="980" spans="1:15" x14ac:dyDescent="0.3">
      <c r="A980" t="s">
        <v>212</v>
      </c>
      <c r="B980">
        <v>2146</v>
      </c>
      <c r="C980" t="s">
        <v>197</v>
      </c>
      <c r="D980">
        <v>17</v>
      </c>
      <c r="E980" s="1">
        <v>45712</v>
      </c>
      <c r="F980" t="s">
        <v>8</v>
      </c>
      <c r="G980" t="s">
        <v>174</v>
      </c>
      <c r="H980" t="s">
        <v>217</v>
      </c>
      <c r="I980">
        <v>0</v>
      </c>
      <c r="J980">
        <v>12</v>
      </c>
      <c r="K980">
        <v>24</v>
      </c>
      <c r="L980">
        <v>36</v>
      </c>
      <c r="M980">
        <f>L980-D980</f>
        <v>19</v>
      </c>
      <c r="N980" s="3">
        <f>IFERROR(D980/L980,0)</f>
        <v>0.47222222222222221</v>
      </c>
      <c r="O980" t="str">
        <f>TEXT(UnusedDays[[#This Row],[discharge_date]],"mmmm")</f>
        <v>February</v>
      </c>
    </row>
    <row r="981" spans="1:15" x14ac:dyDescent="0.3">
      <c r="A981" t="s">
        <v>212</v>
      </c>
      <c r="B981">
        <v>369</v>
      </c>
      <c r="C981" t="s">
        <v>200</v>
      </c>
      <c r="D981">
        <v>27</v>
      </c>
      <c r="E981" s="1">
        <v>45682</v>
      </c>
      <c r="F981" t="s">
        <v>8</v>
      </c>
      <c r="G981" t="s">
        <v>179</v>
      </c>
      <c r="H981" t="s">
        <v>217</v>
      </c>
      <c r="I981">
        <v>7</v>
      </c>
      <c r="J981">
        <v>20</v>
      </c>
      <c r="K981">
        <v>0</v>
      </c>
      <c r="L981">
        <v>27</v>
      </c>
      <c r="M981">
        <f>L981-D981</f>
        <v>0</v>
      </c>
      <c r="N981" s="3">
        <f>IFERROR(D981/L981,0)</f>
        <v>1</v>
      </c>
      <c r="O981" t="str">
        <f>TEXT(UnusedDays[[#This Row],[discharge_date]],"mmmm")</f>
        <v>January</v>
      </c>
    </row>
    <row r="982" spans="1:15" x14ac:dyDescent="0.3">
      <c r="A982" t="s">
        <v>212</v>
      </c>
      <c r="B982">
        <v>1115</v>
      </c>
      <c r="C982" t="s">
        <v>203</v>
      </c>
      <c r="D982">
        <v>14</v>
      </c>
      <c r="E982" s="1">
        <v>45741</v>
      </c>
      <c r="F982" t="s">
        <v>8</v>
      </c>
      <c r="G982" t="s">
        <v>133</v>
      </c>
      <c r="H982" t="s">
        <v>217</v>
      </c>
      <c r="I982">
        <v>5</v>
      </c>
      <c r="J982">
        <v>5</v>
      </c>
      <c r="K982">
        <v>14</v>
      </c>
      <c r="L982">
        <v>24</v>
      </c>
      <c r="M982" s="2">
        <f>L982-D982</f>
        <v>10</v>
      </c>
      <c r="N982" s="3">
        <f>IFERROR(D982/L982,0)</f>
        <v>0.58333333333333337</v>
      </c>
      <c r="O982" t="str">
        <f>TEXT(UnusedDays[[#This Row],[discharge_date]],"mmmm")</f>
        <v>March</v>
      </c>
    </row>
    <row r="983" spans="1:15" x14ac:dyDescent="0.3">
      <c r="A983" t="s">
        <v>212</v>
      </c>
      <c r="B983">
        <v>1987</v>
      </c>
      <c r="C983" t="s">
        <v>188</v>
      </c>
      <c r="D983">
        <v>12</v>
      </c>
      <c r="E983" s="1">
        <v>45730</v>
      </c>
      <c r="F983" t="s">
        <v>11</v>
      </c>
      <c r="G983" t="s">
        <v>100</v>
      </c>
      <c r="H983" t="s">
        <v>217</v>
      </c>
      <c r="I983">
        <v>5</v>
      </c>
      <c r="J983">
        <v>14</v>
      </c>
      <c r="K983">
        <v>0</v>
      </c>
      <c r="L983">
        <v>19</v>
      </c>
      <c r="M983" s="2">
        <f>L983-D983</f>
        <v>7</v>
      </c>
      <c r="N983" s="3">
        <f>IFERROR(D983/L983,0)</f>
        <v>0.63157894736842102</v>
      </c>
      <c r="O983" t="str">
        <f>TEXT(UnusedDays[[#This Row],[discharge_date]],"mmmm")</f>
        <v>March</v>
      </c>
    </row>
    <row r="984" spans="1:15" x14ac:dyDescent="0.3">
      <c r="A984" t="s">
        <v>212</v>
      </c>
      <c r="B984">
        <v>1309</v>
      </c>
      <c r="C984" t="s">
        <v>188</v>
      </c>
      <c r="D984">
        <v>34</v>
      </c>
      <c r="E984" s="1">
        <v>45718</v>
      </c>
      <c r="F984" t="s">
        <v>8</v>
      </c>
      <c r="G984" t="s">
        <v>100</v>
      </c>
      <c r="H984" t="s">
        <v>217</v>
      </c>
      <c r="I984">
        <v>0</v>
      </c>
      <c r="J984">
        <v>24</v>
      </c>
      <c r="K984">
        <v>10</v>
      </c>
      <c r="L984">
        <v>34</v>
      </c>
      <c r="M984">
        <f>L984-D984</f>
        <v>0</v>
      </c>
      <c r="N984" s="3">
        <f>IFERROR(D984/L984,0)</f>
        <v>1</v>
      </c>
      <c r="O984" t="str">
        <f>TEXT(UnusedDays[[#This Row],[discharge_date]],"mmmm")</f>
        <v>March</v>
      </c>
    </row>
    <row r="985" spans="1:15" x14ac:dyDescent="0.3">
      <c r="A985" t="s">
        <v>212</v>
      </c>
      <c r="B985">
        <v>2691</v>
      </c>
      <c r="C985" t="s">
        <v>188</v>
      </c>
      <c r="D985">
        <v>12</v>
      </c>
      <c r="E985" s="1">
        <v>45675</v>
      </c>
      <c r="F985" t="s">
        <v>8</v>
      </c>
      <c r="G985" t="s">
        <v>97</v>
      </c>
      <c r="H985" t="s">
        <v>217</v>
      </c>
      <c r="I985">
        <v>0</v>
      </c>
      <c r="J985">
        <v>12</v>
      </c>
      <c r="K985">
        <v>0</v>
      </c>
      <c r="L985">
        <v>12</v>
      </c>
      <c r="M985">
        <f>L985-D985</f>
        <v>0</v>
      </c>
      <c r="N985" s="3">
        <f>IFERROR(D985/L985,0)</f>
        <v>1</v>
      </c>
      <c r="O985" t="str">
        <f>TEXT(UnusedDays[[#This Row],[discharge_date]],"mmmm")</f>
        <v>January</v>
      </c>
    </row>
    <row r="986" spans="1:15" x14ac:dyDescent="0.3">
      <c r="A986" t="s">
        <v>212</v>
      </c>
      <c r="B986">
        <v>2310</v>
      </c>
      <c r="C986" t="s">
        <v>188</v>
      </c>
      <c r="D986">
        <v>5</v>
      </c>
      <c r="E986" s="1">
        <v>45672</v>
      </c>
      <c r="F986" t="s">
        <v>11</v>
      </c>
      <c r="G986" t="s">
        <v>97</v>
      </c>
      <c r="H986" t="s">
        <v>217</v>
      </c>
      <c r="I986">
        <v>2</v>
      </c>
      <c r="J986">
        <v>6</v>
      </c>
      <c r="K986">
        <v>0</v>
      </c>
      <c r="L986">
        <v>8</v>
      </c>
      <c r="M986">
        <f>L986-D986</f>
        <v>3</v>
      </c>
      <c r="N986" s="3">
        <f>IFERROR(D986/L986,0)</f>
        <v>0.625</v>
      </c>
      <c r="O986" t="str">
        <f>TEXT(UnusedDays[[#This Row],[discharge_date]],"mmmm")</f>
        <v>January</v>
      </c>
    </row>
    <row r="987" spans="1:15" x14ac:dyDescent="0.3">
      <c r="A987" t="s">
        <v>212</v>
      </c>
      <c r="B987">
        <v>614</v>
      </c>
      <c r="C987" t="s">
        <v>188</v>
      </c>
      <c r="D987">
        <v>30</v>
      </c>
      <c r="E987" s="1">
        <v>45710</v>
      </c>
      <c r="F987" t="s">
        <v>8</v>
      </c>
      <c r="G987" t="s">
        <v>147</v>
      </c>
      <c r="H987" t="s">
        <v>217</v>
      </c>
      <c r="I987">
        <v>3</v>
      </c>
      <c r="J987">
        <v>16</v>
      </c>
      <c r="K987">
        <v>12</v>
      </c>
      <c r="L987">
        <v>31</v>
      </c>
      <c r="M987">
        <f>L987-D987</f>
        <v>1</v>
      </c>
      <c r="N987" s="3">
        <f>IFERROR(D987/L987,0)</f>
        <v>0.967741935483871</v>
      </c>
      <c r="O987" t="str">
        <f>TEXT(UnusedDays[[#This Row],[discharge_date]],"mmmm")</f>
        <v>February</v>
      </c>
    </row>
    <row r="988" spans="1:15" x14ac:dyDescent="0.3">
      <c r="A988" t="s">
        <v>212</v>
      </c>
      <c r="B988">
        <v>322</v>
      </c>
      <c r="C988" t="s">
        <v>188</v>
      </c>
      <c r="D988">
        <v>32</v>
      </c>
      <c r="E988" s="1">
        <v>45714</v>
      </c>
      <c r="F988" t="s">
        <v>8</v>
      </c>
      <c r="G988" t="s">
        <v>147</v>
      </c>
      <c r="H988" t="s">
        <v>217</v>
      </c>
      <c r="I988">
        <v>2</v>
      </c>
      <c r="J988">
        <v>22</v>
      </c>
      <c r="K988">
        <v>8</v>
      </c>
      <c r="L988">
        <v>32</v>
      </c>
      <c r="M988">
        <f>L988-D988</f>
        <v>0</v>
      </c>
      <c r="N988" s="3">
        <f>IFERROR(D988/L988,0)</f>
        <v>1</v>
      </c>
      <c r="O988" t="str">
        <f>TEXT(UnusedDays[[#This Row],[discharge_date]],"mmmm")</f>
        <v>February</v>
      </c>
    </row>
    <row r="989" spans="1:15" x14ac:dyDescent="0.3">
      <c r="A989" t="s">
        <v>212</v>
      </c>
      <c r="B989">
        <v>612</v>
      </c>
      <c r="C989" t="s">
        <v>188</v>
      </c>
      <c r="D989">
        <v>3</v>
      </c>
      <c r="E989" s="1">
        <v>45695</v>
      </c>
      <c r="F989" t="s">
        <v>11</v>
      </c>
      <c r="G989" t="s">
        <v>147</v>
      </c>
      <c r="H989" t="s">
        <v>217</v>
      </c>
      <c r="I989">
        <v>5</v>
      </c>
      <c r="J989">
        <v>0</v>
      </c>
      <c r="K989">
        <v>0</v>
      </c>
      <c r="L989">
        <v>5</v>
      </c>
      <c r="M989">
        <f>L989-D989</f>
        <v>2</v>
      </c>
      <c r="N989" s="3">
        <f>IFERROR(D989/L989,0)</f>
        <v>0.6</v>
      </c>
      <c r="O989" t="str">
        <f>TEXT(UnusedDays[[#This Row],[discharge_date]],"mmmm")</f>
        <v>February</v>
      </c>
    </row>
    <row r="990" spans="1:15" x14ac:dyDescent="0.3">
      <c r="A990" t="s">
        <v>212</v>
      </c>
      <c r="B990">
        <v>543</v>
      </c>
      <c r="C990" t="s">
        <v>185</v>
      </c>
      <c r="D990">
        <v>8</v>
      </c>
      <c r="E990" s="1">
        <v>45741</v>
      </c>
      <c r="F990" t="s">
        <v>11</v>
      </c>
      <c r="G990" t="s">
        <v>95</v>
      </c>
      <c r="H990" t="s">
        <v>217</v>
      </c>
      <c r="I990">
        <v>10</v>
      </c>
      <c r="J990">
        <v>0</v>
      </c>
      <c r="K990">
        <v>0</v>
      </c>
      <c r="L990">
        <v>10</v>
      </c>
      <c r="M990" s="2">
        <f>L990-D990</f>
        <v>2</v>
      </c>
      <c r="N990" s="3">
        <f>IFERROR(D990/L990,0)</f>
        <v>0.8</v>
      </c>
      <c r="O990" t="str">
        <f>TEXT(UnusedDays[[#This Row],[discharge_date]],"mmmm")</f>
        <v>March</v>
      </c>
    </row>
    <row r="991" spans="1:15" x14ac:dyDescent="0.3">
      <c r="A991" t="s">
        <v>212</v>
      </c>
      <c r="B991">
        <v>1472</v>
      </c>
      <c r="C991" t="s">
        <v>185</v>
      </c>
      <c r="D991">
        <v>6</v>
      </c>
      <c r="E991" s="1">
        <v>45708</v>
      </c>
      <c r="F991" t="s">
        <v>8</v>
      </c>
      <c r="G991" t="s">
        <v>89</v>
      </c>
      <c r="H991" t="s">
        <v>217</v>
      </c>
      <c r="I991">
        <v>6</v>
      </c>
      <c r="J991">
        <v>0</v>
      </c>
      <c r="K991">
        <v>0</v>
      </c>
      <c r="L991">
        <v>6</v>
      </c>
      <c r="M991">
        <f>L991-D991</f>
        <v>0</v>
      </c>
      <c r="N991" s="3">
        <f>IFERROR(D991/L991,0)</f>
        <v>1</v>
      </c>
      <c r="O991" t="str">
        <f>TEXT(UnusedDays[[#This Row],[discharge_date]],"mmmm")</f>
        <v>February</v>
      </c>
    </row>
    <row r="992" spans="1:15" x14ac:dyDescent="0.3">
      <c r="A992" t="s">
        <v>212</v>
      </c>
      <c r="B992">
        <v>32</v>
      </c>
      <c r="C992" t="s">
        <v>185</v>
      </c>
      <c r="D992">
        <v>28</v>
      </c>
      <c r="E992" s="1">
        <v>45740</v>
      </c>
      <c r="F992" t="s">
        <v>8</v>
      </c>
      <c r="G992" t="s">
        <v>88</v>
      </c>
      <c r="H992" t="s">
        <v>217</v>
      </c>
      <c r="I992">
        <v>4</v>
      </c>
      <c r="J992">
        <v>22</v>
      </c>
      <c r="K992">
        <v>0</v>
      </c>
      <c r="L992">
        <v>27</v>
      </c>
      <c r="M992">
        <f>L992-D992</f>
        <v>-1</v>
      </c>
      <c r="N992" s="3">
        <f>IFERROR(D992/L992,0)</f>
        <v>1.037037037037037</v>
      </c>
      <c r="O992" t="str">
        <f>TEXT(UnusedDays[[#This Row],[discharge_date]],"mmmm")</f>
        <v>March</v>
      </c>
    </row>
    <row r="993" spans="1:15" x14ac:dyDescent="0.3">
      <c r="A993" t="s">
        <v>212</v>
      </c>
      <c r="B993">
        <v>707</v>
      </c>
      <c r="C993" t="s">
        <v>185</v>
      </c>
      <c r="D993">
        <v>25</v>
      </c>
      <c r="E993" s="1">
        <v>45684</v>
      </c>
      <c r="F993" t="s">
        <v>8</v>
      </c>
      <c r="G993" t="s">
        <v>142</v>
      </c>
      <c r="H993" t="s">
        <v>217</v>
      </c>
      <c r="I993">
        <v>4</v>
      </c>
      <c r="J993">
        <v>21</v>
      </c>
      <c r="K993">
        <v>0</v>
      </c>
      <c r="L993">
        <v>25</v>
      </c>
      <c r="M993">
        <f>L993-D993</f>
        <v>0</v>
      </c>
      <c r="N993" s="3">
        <f>IFERROR(D993/L993,0)</f>
        <v>1</v>
      </c>
      <c r="O993" t="str">
        <f>TEXT(UnusedDays[[#This Row],[discharge_date]],"mmmm")</f>
        <v>January</v>
      </c>
    </row>
    <row r="994" spans="1:15" x14ac:dyDescent="0.3">
      <c r="A994" t="s">
        <v>212</v>
      </c>
      <c r="B994">
        <v>2437</v>
      </c>
      <c r="C994" t="s">
        <v>185</v>
      </c>
      <c r="D994">
        <v>25</v>
      </c>
      <c r="E994" s="1">
        <v>45678</v>
      </c>
      <c r="F994" t="s">
        <v>8</v>
      </c>
      <c r="G994" t="s">
        <v>142</v>
      </c>
      <c r="H994" t="s">
        <v>217</v>
      </c>
      <c r="I994">
        <v>4</v>
      </c>
      <c r="J994">
        <v>21</v>
      </c>
      <c r="K994">
        <v>0</v>
      </c>
      <c r="L994">
        <v>25</v>
      </c>
      <c r="M994">
        <f>L994-D994</f>
        <v>0</v>
      </c>
      <c r="N994" s="3">
        <f>IFERROR(D994/L994,0)</f>
        <v>1</v>
      </c>
      <c r="O994" t="str">
        <f>TEXT(UnusedDays[[#This Row],[discharge_date]],"mmmm")</f>
        <v>January</v>
      </c>
    </row>
    <row r="995" spans="1:15" x14ac:dyDescent="0.3">
      <c r="A995" t="s">
        <v>212</v>
      </c>
      <c r="B995">
        <v>664</v>
      </c>
      <c r="C995" t="s">
        <v>185</v>
      </c>
      <c r="D995">
        <v>24</v>
      </c>
      <c r="E995" s="1">
        <v>45667</v>
      </c>
      <c r="F995" t="s">
        <v>8</v>
      </c>
      <c r="G995" t="s">
        <v>142</v>
      </c>
      <c r="H995" t="s">
        <v>217</v>
      </c>
      <c r="I995">
        <v>0</v>
      </c>
      <c r="J995">
        <v>24</v>
      </c>
      <c r="K995">
        <v>0</v>
      </c>
      <c r="L995">
        <v>24</v>
      </c>
      <c r="M995">
        <f>L995-D995</f>
        <v>0</v>
      </c>
      <c r="N995" s="3">
        <f>IFERROR(D995/L995,0)</f>
        <v>1</v>
      </c>
      <c r="O995" t="str">
        <f>TEXT(UnusedDays[[#This Row],[discharge_date]],"mmmm")</f>
        <v>January</v>
      </c>
    </row>
    <row r="996" spans="1:15" x14ac:dyDescent="0.3">
      <c r="A996" t="s">
        <v>212</v>
      </c>
      <c r="B996">
        <v>2922</v>
      </c>
      <c r="C996" t="s">
        <v>185</v>
      </c>
      <c r="D996">
        <v>21</v>
      </c>
      <c r="E996" s="1">
        <v>45659</v>
      </c>
      <c r="F996" t="s">
        <v>8</v>
      </c>
      <c r="G996" t="s">
        <v>142</v>
      </c>
      <c r="H996" t="s">
        <v>217</v>
      </c>
      <c r="I996">
        <v>0</v>
      </c>
      <c r="J996">
        <v>20</v>
      </c>
      <c r="K996">
        <v>0</v>
      </c>
      <c r="L996">
        <v>21</v>
      </c>
      <c r="M996">
        <f>L996-D996</f>
        <v>0</v>
      </c>
      <c r="N996" s="3">
        <f>IFERROR(D996/L996,0)</f>
        <v>1</v>
      </c>
      <c r="O996" t="str">
        <f>TEXT(UnusedDays[[#This Row],[discharge_date]],"mmmm")</f>
        <v>January</v>
      </c>
    </row>
    <row r="997" spans="1:15" x14ac:dyDescent="0.3">
      <c r="A997" t="s">
        <v>212</v>
      </c>
      <c r="B997">
        <v>174</v>
      </c>
      <c r="C997" t="s">
        <v>185</v>
      </c>
      <c r="D997">
        <v>25</v>
      </c>
      <c r="E997" s="1">
        <v>45707</v>
      </c>
      <c r="F997" t="s">
        <v>8</v>
      </c>
      <c r="G997" t="s">
        <v>140</v>
      </c>
      <c r="H997" t="s">
        <v>217</v>
      </c>
      <c r="I997">
        <v>4</v>
      </c>
      <c r="J997">
        <v>21</v>
      </c>
      <c r="K997">
        <v>0</v>
      </c>
      <c r="L997">
        <v>25</v>
      </c>
      <c r="M997">
        <f>L997-D997</f>
        <v>0</v>
      </c>
      <c r="N997" s="3">
        <f>IFERROR(D997/L997,0)</f>
        <v>1</v>
      </c>
      <c r="O997" t="str">
        <f>TEXT(UnusedDays[[#This Row],[discharge_date]],"mmmm")</f>
        <v>February</v>
      </c>
    </row>
    <row r="998" spans="1:15" x14ac:dyDescent="0.3">
      <c r="A998" t="s">
        <v>212</v>
      </c>
      <c r="B998">
        <v>1570</v>
      </c>
      <c r="C998" t="s">
        <v>185</v>
      </c>
      <c r="D998">
        <v>1</v>
      </c>
      <c r="E998" s="1">
        <v>45667</v>
      </c>
      <c r="F998" t="s">
        <v>11</v>
      </c>
      <c r="G998" t="s">
        <v>139</v>
      </c>
      <c r="H998" t="s">
        <v>217</v>
      </c>
      <c r="I998">
        <v>5</v>
      </c>
      <c r="J998">
        <v>0</v>
      </c>
      <c r="K998">
        <v>0</v>
      </c>
      <c r="L998">
        <v>5</v>
      </c>
      <c r="M998">
        <f>L998-D998</f>
        <v>4</v>
      </c>
      <c r="N998" s="3">
        <f>IFERROR(D998/L998,0)</f>
        <v>0.2</v>
      </c>
      <c r="O998" t="str">
        <f>TEXT(UnusedDays[[#This Row],[discharge_date]],"mmmm")</f>
        <v>January</v>
      </c>
    </row>
    <row r="999" spans="1:15" x14ac:dyDescent="0.3">
      <c r="A999" t="s">
        <v>212</v>
      </c>
      <c r="B999">
        <v>2922</v>
      </c>
      <c r="C999" t="s">
        <v>185</v>
      </c>
      <c r="D999">
        <v>4</v>
      </c>
      <c r="E999" s="1">
        <v>45658</v>
      </c>
      <c r="F999" t="s">
        <v>8</v>
      </c>
      <c r="G999" t="s">
        <v>139</v>
      </c>
      <c r="H999" t="s">
        <v>217</v>
      </c>
      <c r="I999">
        <v>5</v>
      </c>
      <c r="J999">
        <v>0</v>
      </c>
      <c r="K999">
        <v>0</v>
      </c>
      <c r="L999">
        <v>5</v>
      </c>
      <c r="M999">
        <f>L999-D999</f>
        <v>1</v>
      </c>
      <c r="N999" s="3">
        <f>IFERROR(D999/L999,0)</f>
        <v>0.8</v>
      </c>
      <c r="O999" t="str">
        <f>TEXT(UnusedDays[[#This Row],[discharge_date]],"mmmm")</f>
        <v>January</v>
      </c>
    </row>
    <row r="1000" spans="1:15" x14ac:dyDescent="0.3">
      <c r="A1000" t="s">
        <v>212</v>
      </c>
      <c r="B1000">
        <v>1229</v>
      </c>
      <c r="C1000" t="s">
        <v>185</v>
      </c>
      <c r="D1000">
        <v>2</v>
      </c>
      <c r="E1000" s="1">
        <v>45746</v>
      </c>
      <c r="F1000" t="s">
        <v>8</v>
      </c>
      <c r="G1000" t="s">
        <v>17</v>
      </c>
      <c r="H1000" t="s">
        <v>217</v>
      </c>
      <c r="I1000">
        <v>2</v>
      </c>
      <c r="J1000">
        <v>0</v>
      </c>
      <c r="K1000">
        <v>0</v>
      </c>
      <c r="L1000">
        <v>2</v>
      </c>
      <c r="M1000">
        <f>L1000-D1000</f>
        <v>0</v>
      </c>
      <c r="N1000" s="3">
        <f>IFERROR(D1000/L1000,0)</f>
        <v>1</v>
      </c>
      <c r="O1000" t="str">
        <f>TEXT(UnusedDays[[#This Row],[discharge_date]],"mmmm")</f>
        <v>March</v>
      </c>
    </row>
    <row r="1001" spans="1:15" x14ac:dyDescent="0.3">
      <c r="A1001" t="s">
        <v>212</v>
      </c>
      <c r="B1001">
        <v>1828</v>
      </c>
      <c r="C1001" t="s">
        <v>191</v>
      </c>
      <c r="D1001">
        <v>15</v>
      </c>
      <c r="E1001" s="1">
        <v>45708</v>
      </c>
      <c r="F1001" t="s">
        <v>19</v>
      </c>
      <c r="G1001" t="s">
        <v>154</v>
      </c>
      <c r="H1001" t="s">
        <v>217</v>
      </c>
      <c r="I1001">
        <v>0</v>
      </c>
      <c r="J1001">
        <v>14</v>
      </c>
      <c r="K1001">
        <v>0</v>
      </c>
      <c r="L1001">
        <v>14</v>
      </c>
      <c r="M1001">
        <f>L1001-D1001</f>
        <v>-1</v>
      </c>
      <c r="N1001" s="3">
        <f>IFERROR(D1001/L1001,0)</f>
        <v>1.0714285714285714</v>
      </c>
      <c r="O1001" t="str">
        <f>TEXT(UnusedDays[[#This Row],[discharge_date]],"mmmm")</f>
        <v>February</v>
      </c>
    </row>
    <row r="1002" spans="1:15" x14ac:dyDescent="0.3">
      <c r="A1002" t="s">
        <v>212</v>
      </c>
      <c r="B1002">
        <v>1534</v>
      </c>
      <c r="C1002" t="s">
        <v>191</v>
      </c>
      <c r="D1002">
        <v>5</v>
      </c>
      <c r="E1002" s="1">
        <v>45747</v>
      </c>
      <c r="F1002" t="s">
        <v>19</v>
      </c>
      <c r="G1002" t="s">
        <v>113</v>
      </c>
      <c r="H1002" t="s">
        <v>217</v>
      </c>
      <c r="I1002">
        <v>5</v>
      </c>
      <c r="J1002">
        <v>0</v>
      </c>
      <c r="K1002">
        <v>0</v>
      </c>
      <c r="L1002">
        <v>5</v>
      </c>
      <c r="M1002">
        <v>0</v>
      </c>
      <c r="N1002" s="3">
        <f>IFERROR(D1002/L1002,0)</f>
        <v>1</v>
      </c>
      <c r="O1002" t="str">
        <f>TEXT(UnusedDays[[#This Row],[discharge_date]],"mmmm")</f>
        <v>March</v>
      </c>
    </row>
    <row r="1003" spans="1:15" x14ac:dyDescent="0.3">
      <c r="A1003" t="s">
        <v>212</v>
      </c>
      <c r="B1003">
        <v>2881</v>
      </c>
      <c r="C1003" t="s">
        <v>191</v>
      </c>
      <c r="D1003">
        <v>19</v>
      </c>
      <c r="E1003" s="1">
        <v>45721</v>
      </c>
      <c r="F1003" t="s">
        <v>8</v>
      </c>
      <c r="G1003" t="s">
        <v>108</v>
      </c>
      <c r="H1003" t="s">
        <v>217</v>
      </c>
      <c r="I1003">
        <v>0</v>
      </c>
      <c r="J1003">
        <v>19</v>
      </c>
      <c r="K1003">
        <v>0</v>
      </c>
      <c r="L1003">
        <v>19</v>
      </c>
      <c r="M1003">
        <v>0</v>
      </c>
      <c r="N1003" s="3">
        <f>IFERROR(D1003/L1003,0)</f>
        <v>1</v>
      </c>
      <c r="O1003" t="str">
        <f>TEXT(UnusedDays[[#This Row],[discharge_date]],"mmmm")</f>
        <v>March</v>
      </c>
    </row>
    <row r="1004" spans="1:15" x14ac:dyDescent="0.3">
      <c r="A1004" t="s">
        <v>212</v>
      </c>
      <c r="B1004">
        <v>691</v>
      </c>
      <c r="C1004" t="s">
        <v>185</v>
      </c>
      <c r="D1004">
        <v>26</v>
      </c>
      <c r="E1004" s="1">
        <v>45666</v>
      </c>
      <c r="F1004" t="s">
        <v>8</v>
      </c>
      <c r="G1004" t="s">
        <v>142</v>
      </c>
      <c r="H1004" t="s">
        <v>217</v>
      </c>
      <c r="I1004">
        <v>3</v>
      </c>
      <c r="J1004">
        <v>23</v>
      </c>
      <c r="K1004">
        <v>0</v>
      </c>
      <c r="L1004">
        <v>26</v>
      </c>
      <c r="M1004">
        <f>L1004-D1004</f>
        <v>0</v>
      </c>
      <c r="N1004" s="3">
        <f>IFERROR(D1004/L1004,0)</f>
        <v>1</v>
      </c>
      <c r="O1004" t="str">
        <f>TEXT(UnusedDays[[#This Row],[discharge_date]],"mmmm")</f>
        <v>January</v>
      </c>
    </row>
    <row r="1005" spans="1:15" x14ac:dyDescent="0.3">
      <c r="A1005" t="s">
        <v>212</v>
      </c>
      <c r="B1005">
        <v>2601</v>
      </c>
      <c r="C1005" t="s">
        <v>185</v>
      </c>
      <c r="D1005">
        <v>32</v>
      </c>
      <c r="E1005" s="1">
        <v>45659</v>
      </c>
      <c r="F1005" t="s">
        <v>8</v>
      </c>
      <c r="G1005" t="s">
        <v>142</v>
      </c>
      <c r="H1005" t="s">
        <v>217</v>
      </c>
      <c r="I1005">
        <v>2</v>
      </c>
      <c r="J1005">
        <v>30</v>
      </c>
      <c r="K1005">
        <v>0</v>
      </c>
      <c r="L1005">
        <v>32</v>
      </c>
      <c r="M1005">
        <f>L1005-D1005</f>
        <v>0</v>
      </c>
      <c r="N1005" s="3">
        <f>IFERROR(D1005/L1005,0)</f>
        <v>1</v>
      </c>
      <c r="O1005" t="str">
        <f>TEXT(UnusedDays[[#This Row],[discharge_date]],"mmmm")</f>
        <v>January</v>
      </c>
    </row>
    <row r="1006" spans="1:15" x14ac:dyDescent="0.3">
      <c r="A1006" t="s">
        <v>212</v>
      </c>
      <c r="B1006">
        <v>245</v>
      </c>
      <c r="C1006" t="s">
        <v>185</v>
      </c>
      <c r="D1006">
        <v>15</v>
      </c>
      <c r="E1006" s="1">
        <v>45743</v>
      </c>
      <c r="F1006" t="s">
        <v>14</v>
      </c>
      <c r="G1006" t="s">
        <v>89</v>
      </c>
      <c r="H1006" t="s">
        <v>217</v>
      </c>
      <c r="I1006">
        <v>6</v>
      </c>
      <c r="J1006">
        <v>10</v>
      </c>
      <c r="K1006">
        <v>0</v>
      </c>
      <c r="L1006">
        <v>16</v>
      </c>
      <c r="M1006">
        <f>L1006-D1006</f>
        <v>1</v>
      </c>
      <c r="N1006" s="3">
        <f>IFERROR(D1006/L1006,0)</f>
        <v>0.9375</v>
      </c>
      <c r="O1006" t="str">
        <f>TEXT(UnusedDays[[#This Row],[discharge_date]],"mmmm")</f>
        <v>March</v>
      </c>
    </row>
    <row r="1007" spans="1:15" x14ac:dyDescent="0.3">
      <c r="A1007" t="s">
        <v>212</v>
      </c>
      <c r="B1007">
        <v>2655</v>
      </c>
      <c r="C1007" t="s">
        <v>185</v>
      </c>
      <c r="D1007">
        <v>29</v>
      </c>
      <c r="E1007" s="1">
        <v>45740</v>
      </c>
      <c r="F1007" t="s">
        <v>8</v>
      </c>
      <c r="G1007" t="s">
        <v>89</v>
      </c>
      <c r="H1007" t="s">
        <v>217</v>
      </c>
      <c r="I1007">
        <v>5</v>
      </c>
      <c r="J1007">
        <v>24</v>
      </c>
      <c r="K1007">
        <v>0</v>
      </c>
      <c r="L1007">
        <v>29</v>
      </c>
      <c r="M1007">
        <f>L1007-D1007</f>
        <v>0</v>
      </c>
      <c r="N1007" s="3">
        <f>IFERROR(D1007/L1007,0)</f>
        <v>1</v>
      </c>
      <c r="O1007" t="str">
        <f>TEXT(UnusedDays[[#This Row],[discharge_date]],"mmmm")</f>
        <v>March</v>
      </c>
    </row>
    <row r="1008" spans="1:15" x14ac:dyDescent="0.3">
      <c r="A1008" t="s">
        <v>212</v>
      </c>
      <c r="B1008">
        <v>1762</v>
      </c>
      <c r="C1008" t="s">
        <v>185</v>
      </c>
      <c r="D1008">
        <v>8</v>
      </c>
      <c r="E1008" s="1">
        <v>45675</v>
      </c>
      <c r="F1008" t="s">
        <v>11</v>
      </c>
      <c r="G1008" t="s">
        <v>89</v>
      </c>
      <c r="H1008" t="s">
        <v>217</v>
      </c>
      <c r="I1008">
        <v>3</v>
      </c>
      <c r="J1008">
        <v>12</v>
      </c>
      <c r="K1008">
        <v>0</v>
      </c>
      <c r="L1008">
        <v>15</v>
      </c>
      <c r="M1008">
        <f>L1008-D1008</f>
        <v>7</v>
      </c>
      <c r="N1008" s="3">
        <f>IFERROR(D1008/L1008,0)</f>
        <v>0.53333333333333333</v>
      </c>
      <c r="O1008" t="str">
        <f>TEXT(UnusedDays[[#This Row],[discharge_date]],"mmmm")</f>
        <v>January</v>
      </c>
    </row>
    <row r="1009" spans="1:15" x14ac:dyDescent="0.3">
      <c r="A1009" t="s">
        <v>212</v>
      </c>
      <c r="B1009">
        <v>9</v>
      </c>
      <c r="C1009" t="s">
        <v>185</v>
      </c>
      <c r="D1009">
        <v>27</v>
      </c>
      <c r="E1009" s="1">
        <v>45660</v>
      </c>
      <c r="F1009" t="s">
        <v>8</v>
      </c>
      <c r="G1009" t="s">
        <v>89</v>
      </c>
      <c r="H1009" t="s">
        <v>217</v>
      </c>
      <c r="I1009">
        <v>0</v>
      </c>
      <c r="J1009">
        <v>30</v>
      </c>
      <c r="K1009">
        <v>0</v>
      </c>
      <c r="L1009">
        <v>30</v>
      </c>
      <c r="M1009">
        <f>L1009-D1009</f>
        <v>3</v>
      </c>
      <c r="N1009" s="3">
        <f>IFERROR(D1009/L1009,0)</f>
        <v>0.9</v>
      </c>
      <c r="O1009" t="str">
        <f>TEXT(UnusedDays[[#This Row],[discharge_date]],"mmmm")</f>
        <v>January</v>
      </c>
    </row>
    <row r="1010" spans="1:15" x14ac:dyDescent="0.3">
      <c r="A1010" t="s">
        <v>212</v>
      </c>
      <c r="B1010">
        <v>2731</v>
      </c>
      <c r="C1010" t="s">
        <v>185</v>
      </c>
      <c r="D1010">
        <v>22</v>
      </c>
      <c r="E1010" s="1">
        <v>45722</v>
      </c>
      <c r="F1010" t="s">
        <v>8</v>
      </c>
      <c r="G1010" t="s">
        <v>88</v>
      </c>
      <c r="H1010" t="s">
        <v>217</v>
      </c>
      <c r="I1010">
        <v>0</v>
      </c>
      <c r="J1010">
        <v>22</v>
      </c>
      <c r="K1010">
        <v>0</v>
      </c>
      <c r="L1010">
        <v>22</v>
      </c>
      <c r="M1010">
        <f>L1010-D1010</f>
        <v>0</v>
      </c>
      <c r="N1010" s="3">
        <f>IFERROR(D1010/L1010,0)</f>
        <v>1</v>
      </c>
      <c r="O1010" t="str">
        <f>TEXT(UnusedDays[[#This Row],[discharge_date]],"mmmm")</f>
        <v>March</v>
      </c>
    </row>
    <row r="1011" spans="1:15" x14ac:dyDescent="0.3">
      <c r="A1011" t="s">
        <v>212</v>
      </c>
      <c r="B1011">
        <v>243</v>
      </c>
      <c r="C1011" t="s">
        <v>185</v>
      </c>
      <c r="D1011">
        <v>24</v>
      </c>
      <c r="E1011" s="1">
        <v>45715</v>
      </c>
      <c r="F1011" t="s">
        <v>8</v>
      </c>
      <c r="G1011" t="s">
        <v>142</v>
      </c>
      <c r="H1011" t="s">
        <v>217</v>
      </c>
      <c r="I1011">
        <v>4</v>
      </c>
      <c r="J1011">
        <v>20</v>
      </c>
      <c r="K1011">
        <v>0</v>
      </c>
      <c r="L1011">
        <v>24</v>
      </c>
      <c r="M1011">
        <f>L1011-D1011</f>
        <v>0</v>
      </c>
      <c r="N1011" s="3">
        <f>IFERROR(D1011/L1011,0)</f>
        <v>1</v>
      </c>
      <c r="O1011" t="str">
        <f>TEXT(UnusedDays[[#This Row],[discharge_date]],"mmmm")</f>
        <v>February</v>
      </c>
    </row>
    <row r="1012" spans="1:15" x14ac:dyDescent="0.3">
      <c r="A1012" t="s">
        <v>212</v>
      </c>
      <c r="B1012">
        <v>124</v>
      </c>
      <c r="C1012" t="s">
        <v>188</v>
      </c>
      <c r="D1012">
        <v>21</v>
      </c>
      <c r="E1012" s="1">
        <v>45726</v>
      </c>
      <c r="F1012" t="s">
        <v>8</v>
      </c>
      <c r="G1012" t="s">
        <v>96</v>
      </c>
      <c r="H1012" t="s">
        <v>217</v>
      </c>
      <c r="I1012">
        <v>3</v>
      </c>
      <c r="J1012">
        <v>21</v>
      </c>
      <c r="K1012">
        <v>0</v>
      </c>
      <c r="L1012">
        <v>24</v>
      </c>
      <c r="M1012" s="2">
        <f>L1012-D1012</f>
        <v>3</v>
      </c>
      <c r="N1012" s="3">
        <f>IFERROR(D1012/L1012,0)</f>
        <v>0.875</v>
      </c>
      <c r="O1012" t="str">
        <f>TEXT(UnusedDays[[#This Row],[discharge_date]],"mmmm")</f>
        <v>March</v>
      </c>
    </row>
    <row r="1013" spans="1:15" x14ac:dyDescent="0.3">
      <c r="A1013" t="s">
        <v>212</v>
      </c>
      <c r="B1013">
        <v>571</v>
      </c>
      <c r="C1013" t="s">
        <v>188</v>
      </c>
      <c r="D1013">
        <v>1</v>
      </c>
      <c r="E1013" s="1">
        <v>45693</v>
      </c>
      <c r="F1013" t="s">
        <v>11</v>
      </c>
      <c r="G1013" t="s">
        <v>145</v>
      </c>
      <c r="H1013" t="s">
        <v>217</v>
      </c>
      <c r="I1013">
        <v>0</v>
      </c>
      <c r="J1013">
        <v>1</v>
      </c>
      <c r="K1013">
        <v>0</v>
      </c>
      <c r="L1013">
        <v>1</v>
      </c>
      <c r="M1013">
        <f>L1013-D1013</f>
        <v>0</v>
      </c>
      <c r="N1013" s="3">
        <f>IFERROR(D1013/L1013,0)</f>
        <v>1</v>
      </c>
      <c r="O1013" t="str">
        <f>TEXT(UnusedDays[[#This Row],[discharge_date]],"mmmm")</f>
        <v>February</v>
      </c>
    </row>
    <row r="1014" spans="1:15" x14ac:dyDescent="0.3">
      <c r="A1014" t="s">
        <v>212</v>
      </c>
      <c r="B1014">
        <v>2339</v>
      </c>
      <c r="C1014" t="s">
        <v>188</v>
      </c>
      <c r="D1014">
        <v>33</v>
      </c>
      <c r="E1014" s="1">
        <v>45723</v>
      </c>
      <c r="F1014" t="s">
        <v>8</v>
      </c>
      <c r="G1014" t="s">
        <v>101</v>
      </c>
      <c r="H1014" t="s">
        <v>217</v>
      </c>
      <c r="I1014">
        <v>0</v>
      </c>
      <c r="J1014">
        <v>0</v>
      </c>
      <c r="K1014">
        <v>33</v>
      </c>
      <c r="L1014">
        <v>33</v>
      </c>
      <c r="M1014">
        <f>L1014-D1014</f>
        <v>0</v>
      </c>
      <c r="N1014" s="3">
        <f>IFERROR(D1014/L1014,0)</f>
        <v>1</v>
      </c>
      <c r="O1014" t="str">
        <f>TEXT(UnusedDays[[#This Row],[discharge_date]],"mmmm")</f>
        <v>March</v>
      </c>
    </row>
    <row r="1015" spans="1:15" x14ac:dyDescent="0.3">
      <c r="A1015" t="s">
        <v>212</v>
      </c>
      <c r="B1015">
        <v>2571</v>
      </c>
      <c r="C1015" t="s">
        <v>188</v>
      </c>
      <c r="D1015">
        <v>30</v>
      </c>
      <c r="E1015" s="1">
        <v>45723</v>
      </c>
      <c r="F1015" t="s">
        <v>8</v>
      </c>
      <c r="G1015" t="s">
        <v>101</v>
      </c>
      <c r="H1015" t="s">
        <v>217</v>
      </c>
      <c r="I1015">
        <v>3</v>
      </c>
      <c r="J1015">
        <v>27</v>
      </c>
      <c r="K1015">
        <v>0</v>
      </c>
      <c r="L1015">
        <v>30</v>
      </c>
      <c r="M1015">
        <f>L1015-D1015</f>
        <v>0</v>
      </c>
      <c r="N1015" s="3">
        <f>IFERROR(D1015/L1015,0)</f>
        <v>1</v>
      </c>
      <c r="O1015" t="str">
        <f>TEXT(UnusedDays[[#This Row],[discharge_date]],"mmmm")</f>
        <v>March</v>
      </c>
    </row>
    <row r="1016" spans="1:15" x14ac:dyDescent="0.3">
      <c r="A1016" t="s">
        <v>212</v>
      </c>
      <c r="B1016">
        <v>2056</v>
      </c>
      <c r="C1016" t="s">
        <v>188</v>
      </c>
      <c r="D1016">
        <v>28</v>
      </c>
      <c r="E1016" s="1">
        <v>45721</v>
      </c>
      <c r="F1016" t="s">
        <v>8</v>
      </c>
      <c r="G1016" t="s">
        <v>101</v>
      </c>
      <c r="H1016" t="s">
        <v>217</v>
      </c>
      <c r="I1016">
        <v>0</v>
      </c>
      <c r="J1016">
        <v>0</v>
      </c>
      <c r="K1016">
        <v>30</v>
      </c>
      <c r="L1016">
        <v>30</v>
      </c>
      <c r="M1016" s="2">
        <f>L1016-D1016</f>
        <v>2</v>
      </c>
      <c r="N1016" s="3">
        <f>IFERROR(D1016/L1016,0)</f>
        <v>0.93333333333333335</v>
      </c>
      <c r="O1016" t="str">
        <f>TEXT(UnusedDays[[#This Row],[discharge_date]],"mmmm")</f>
        <v>March</v>
      </c>
    </row>
    <row r="1017" spans="1:15" x14ac:dyDescent="0.3">
      <c r="A1017" t="s">
        <v>212</v>
      </c>
      <c r="B1017">
        <v>1251</v>
      </c>
      <c r="C1017" t="s">
        <v>188</v>
      </c>
      <c r="D1017">
        <v>6</v>
      </c>
      <c r="E1017" s="1">
        <v>45726</v>
      </c>
      <c r="F1017" t="s">
        <v>11</v>
      </c>
      <c r="G1017" t="s">
        <v>98</v>
      </c>
      <c r="H1017" t="s">
        <v>217</v>
      </c>
      <c r="I1017">
        <v>3</v>
      </c>
      <c r="J1017">
        <v>0</v>
      </c>
      <c r="K1017">
        <v>4</v>
      </c>
      <c r="L1017">
        <v>7</v>
      </c>
      <c r="M1017">
        <f>L1017-D1017</f>
        <v>1</v>
      </c>
      <c r="N1017" s="3">
        <f>IFERROR(D1017/L1017,0)</f>
        <v>0.8571428571428571</v>
      </c>
      <c r="O1017" t="str">
        <f>TEXT(UnusedDays[[#This Row],[discharge_date]],"mmmm")</f>
        <v>March</v>
      </c>
    </row>
    <row r="1018" spans="1:15" x14ac:dyDescent="0.3">
      <c r="A1018" t="s">
        <v>212</v>
      </c>
      <c r="B1018">
        <v>1572</v>
      </c>
      <c r="C1018" t="s">
        <v>188</v>
      </c>
      <c r="D1018">
        <v>30</v>
      </c>
      <c r="E1018" s="1">
        <v>45746</v>
      </c>
      <c r="F1018" t="s">
        <v>8</v>
      </c>
      <c r="G1018" t="s">
        <v>98</v>
      </c>
      <c r="H1018" t="s">
        <v>217</v>
      </c>
      <c r="I1018">
        <v>0</v>
      </c>
      <c r="J1018">
        <v>0</v>
      </c>
      <c r="K1018">
        <v>30</v>
      </c>
      <c r="L1018">
        <v>30</v>
      </c>
      <c r="M1018">
        <f>L1018-D1018</f>
        <v>0</v>
      </c>
      <c r="N1018" s="3">
        <f>IFERROR(D1018/L1018,0)</f>
        <v>1</v>
      </c>
      <c r="O1018" t="str">
        <f>TEXT(UnusedDays[[#This Row],[discharge_date]],"mmmm")</f>
        <v>March</v>
      </c>
    </row>
    <row r="1019" spans="1:15" x14ac:dyDescent="0.3">
      <c r="A1019" t="s">
        <v>212</v>
      </c>
      <c r="B1019">
        <v>2242</v>
      </c>
      <c r="C1019" t="s">
        <v>188</v>
      </c>
      <c r="D1019">
        <v>9</v>
      </c>
      <c r="E1019" s="1">
        <v>45740</v>
      </c>
      <c r="F1019" t="s">
        <v>11</v>
      </c>
      <c r="G1019" t="s">
        <v>100</v>
      </c>
      <c r="H1019" t="s">
        <v>217</v>
      </c>
      <c r="I1019">
        <v>3</v>
      </c>
      <c r="J1019">
        <v>0</v>
      </c>
      <c r="K1019">
        <v>30</v>
      </c>
      <c r="L1019">
        <v>33</v>
      </c>
      <c r="M1019" s="2">
        <f>L1019-D1019</f>
        <v>24</v>
      </c>
      <c r="N1019" s="3">
        <f>IFERROR(D1019/L1019,0)</f>
        <v>0.27272727272727271</v>
      </c>
      <c r="O1019" t="str">
        <f>TEXT(UnusedDays[[#This Row],[discharge_date]],"mmmm")</f>
        <v>March</v>
      </c>
    </row>
    <row r="1020" spans="1:15" x14ac:dyDescent="0.3">
      <c r="A1020" t="s">
        <v>212</v>
      </c>
      <c r="B1020">
        <v>230</v>
      </c>
      <c r="C1020" t="s">
        <v>188</v>
      </c>
      <c r="D1020">
        <v>36</v>
      </c>
      <c r="E1020" s="1">
        <v>45730</v>
      </c>
      <c r="F1020" t="s">
        <v>8</v>
      </c>
      <c r="G1020" t="s">
        <v>100</v>
      </c>
      <c r="H1020" t="s">
        <v>217</v>
      </c>
      <c r="I1020">
        <v>4</v>
      </c>
      <c r="J1020">
        <v>28</v>
      </c>
      <c r="K1020">
        <v>4</v>
      </c>
      <c r="L1020">
        <v>36</v>
      </c>
      <c r="M1020">
        <f>L1020-D1020</f>
        <v>0</v>
      </c>
      <c r="N1020" s="3">
        <f>IFERROR(D1020/L1020,0)</f>
        <v>1</v>
      </c>
      <c r="O1020" t="str">
        <f>TEXT(UnusedDays[[#This Row],[discharge_date]],"mmmm")</f>
        <v>March</v>
      </c>
    </row>
    <row r="1021" spans="1:15" x14ac:dyDescent="0.3">
      <c r="A1021" t="s">
        <v>212</v>
      </c>
      <c r="B1021">
        <v>723</v>
      </c>
      <c r="C1021" t="s">
        <v>188</v>
      </c>
      <c r="D1021">
        <v>34</v>
      </c>
      <c r="E1021" s="1">
        <v>45741</v>
      </c>
      <c r="F1021" t="s">
        <v>8</v>
      </c>
      <c r="G1021" t="s">
        <v>100</v>
      </c>
      <c r="H1021" t="s">
        <v>217</v>
      </c>
      <c r="I1021">
        <v>2</v>
      </c>
      <c r="J1021">
        <v>28</v>
      </c>
      <c r="K1021">
        <v>4</v>
      </c>
      <c r="L1021">
        <v>34</v>
      </c>
      <c r="M1021">
        <f>L1021-D1021</f>
        <v>0</v>
      </c>
      <c r="N1021" s="3">
        <f>IFERROR(D1021/L1021,0)</f>
        <v>1</v>
      </c>
      <c r="O1021" t="str">
        <f>TEXT(UnusedDays[[#This Row],[discharge_date]],"mmmm")</f>
        <v>March</v>
      </c>
    </row>
    <row r="1022" spans="1:15" x14ac:dyDescent="0.3">
      <c r="A1022" t="s">
        <v>212</v>
      </c>
      <c r="B1022">
        <v>399</v>
      </c>
      <c r="C1022" t="s">
        <v>188</v>
      </c>
      <c r="D1022">
        <v>33</v>
      </c>
      <c r="E1022" s="1">
        <v>45716</v>
      </c>
      <c r="F1022" t="s">
        <v>8</v>
      </c>
      <c r="G1022" t="s">
        <v>97</v>
      </c>
      <c r="H1022" t="s">
        <v>217</v>
      </c>
      <c r="I1022">
        <v>3</v>
      </c>
      <c r="J1022">
        <v>0</v>
      </c>
      <c r="K1022">
        <v>30</v>
      </c>
      <c r="L1022">
        <v>33</v>
      </c>
      <c r="M1022">
        <f>L1022-D1022</f>
        <v>0</v>
      </c>
      <c r="N1022" s="3">
        <f>IFERROR(D1022/L1022,0)</f>
        <v>1</v>
      </c>
      <c r="O1022" t="str">
        <f>TEXT(UnusedDays[[#This Row],[discharge_date]],"mmmm")</f>
        <v>February</v>
      </c>
    </row>
    <row r="1023" spans="1:15" x14ac:dyDescent="0.3">
      <c r="A1023" t="s">
        <v>212</v>
      </c>
      <c r="B1023">
        <v>1380</v>
      </c>
      <c r="C1023" t="s">
        <v>188</v>
      </c>
      <c r="D1023">
        <v>28</v>
      </c>
      <c r="E1023" s="1">
        <v>45711</v>
      </c>
      <c r="F1023" t="s">
        <v>8</v>
      </c>
      <c r="G1023" t="s">
        <v>97</v>
      </c>
      <c r="H1023" t="s">
        <v>217</v>
      </c>
      <c r="I1023">
        <v>0</v>
      </c>
      <c r="J1023">
        <v>0</v>
      </c>
      <c r="K1023">
        <v>30</v>
      </c>
      <c r="L1023">
        <v>30</v>
      </c>
      <c r="M1023">
        <f>L1023-D1023</f>
        <v>2</v>
      </c>
      <c r="N1023" s="3">
        <f>IFERROR(D1023/L1023,0)</f>
        <v>0.93333333333333335</v>
      </c>
      <c r="O1023" t="str">
        <f>TEXT(UnusedDays[[#This Row],[discharge_date]],"mmmm")</f>
        <v>February</v>
      </c>
    </row>
    <row r="1024" spans="1:15" x14ac:dyDescent="0.3">
      <c r="A1024" t="s">
        <v>212</v>
      </c>
      <c r="B1024">
        <v>832</v>
      </c>
      <c r="C1024" t="s">
        <v>188</v>
      </c>
      <c r="D1024">
        <v>35</v>
      </c>
      <c r="E1024" s="1">
        <v>45693</v>
      </c>
      <c r="F1024" t="s">
        <v>8</v>
      </c>
      <c r="G1024" t="s">
        <v>146</v>
      </c>
      <c r="H1024" t="s">
        <v>217</v>
      </c>
      <c r="I1024">
        <v>0</v>
      </c>
      <c r="J1024">
        <v>28</v>
      </c>
      <c r="K1024">
        <v>7</v>
      </c>
      <c r="L1024">
        <v>35</v>
      </c>
      <c r="M1024">
        <f>L1024-D1024</f>
        <v>0</v>
      </c>
      <c r="N1024" s="3">
        <f>IFERROR(D1024/L1024,0)</f>
        <v>1</v>
      </c>
      <c r="O1024" t="str">
        <f>TEXT(UnusedDays[[#This Row],[discharge_date]],"mmmm")</f>
        <v>February</v>
      </c>
    </row>
    <row r="1025" spans="1:15" x14ac:dyDescent="0.3">
      <c r="A1025" t="s">
        <v>212</v>
      </c>
      <c r="B1025">
        <v>1217</v>
      </c>
      <c r="C1025" t="s">
        <v>188</v>
      </c>
      <c r="D1025">
        <v>30</v>
      </c>
      <c r="E1025" s="1">
        <v>45670</v>
      </c>
      <c r="F1025" t="s">
        <v>8</v>
      </c>
      <c r="G1025" t="s">
        <v>146</v>
      </c>
      <c r="H1025" t="s">
        <v>217</v>
      </c>
      <c r="I1025">
        <v>0</v>
      </c>
      <c r="J1025">
        <v>28</v>
      </c>
      <c r="K1025">
        <v>0</v>
      </c>
      <c r="L1025">
        <v>30</v>
      </c>
      <c r="M1025">
        <f>L1025-D1025</f>
        <v>0</v>
      </c>
      <c r="N1025" s="3">
        <f>IFERROR(D1025/L1025,0)</f>
        <v>1</v>
      </c>
      <c r="O1025" t="str">
        <f>TEXT(UnusedDays[[#This Row],[discharge_date]],"mmmm")</f>
        <v>January</v>
      </c>
    </row>
    <row r="1026" spans="1:15" x14ac:dyDescent="0.3">
      <c r="A1026" t="s">
        <v>212</v>
      </c>
      <c r="B1026">
        <v>2318</v>
      </c>
      <c r="C1026" t="s">
        <v>188</v>
      </c>
      <c r="D1026">
        <v>30</v>
      </c>
      <c r="E1026" s="1">
        <v>45658</v>
      </c>
      <c r="F1026" t="s">
        <v>8</v>
      </c>
      <c r="G1026" t="s">
        <v>146</v>
      </c>
      <c r="H1026" t="s">
        <v>217</v>
      </c>
      <c r="I1026">
        <v>0</v>
      </c>
      <c r="J1026">
        <v>24</v>
      </c>
      <c r="K1026">
        <v>5</v>
      </c>
      <c r="L1026">
        <v>29</v>
      </c>
      <c r="M1026">
        <f>L1026-D1026</f>
        <v>-1</v>
      </c>
      <c r="N1026" s="3">
        <f>IFERROR(D1026/L1026,0)</f>
        <v>1.0344827586206897</v>
      </c>
      <c r="O1026" t="str">
        <f>TEXT(UnusedDays[[#This Row],[discharge_date]],"mmmm")</f>
        <v>January</v>
      </c>
    </row>
    <row r="1027" spans="1:15" x14ac:dyDescent="0.3">
      <c r="A1027" t="s">
        <v>212</v>
      </c>
      <c r="B1027">
        <v>2406</v>
      </c>
      <c r="C1027" t="s">
        <v>188</v>
      </c>
      <c r="D1027">
        <v>30</v>
      </c>
      <c r="E1027" s="1">
        <v>45716</v>
      </c>
      <c r="F1027" t="s">
        <v>8</v>
      </c>
      <c r="G1027" t="s">
        <v>147</v>
      </c>
      <c r="H1027" t="s">
        <v>217</v>
      </c>
      <c r="I1027">
        <v>5</v>
      </c>
      <c r="J1027">
        <v>28</v>
      </c>
      <c r="K1027">
        <v>0</v>
      </c>
      <c r="L1027">
        <v>33</v>
      </c>
      <c r="M1027">
        <f>L1027-D1027</f>
        <v>3</v>
      </c>
      <c r="N1027" s="3">
        <f>IFERROR(D1027/L1027,0)</f>
        <v>0.90909090909090906</v>
      </c>
      <c r="O1027" t="str">
        <f>TEXT(UnusedDays[[#This Row],[discharge_date]],"mmmm")</f>
        <v>February</v>
      </c>
    </row>
    <row r="1028" spans="1:15" x14ac:dyDescent="0.3">
      <c r="A1028" t="s">
        <v>212</v>
      </c>
      <c r="B1028">
        <v>454</v>
      </c>
      <c r="C1028" t="s">
        <v>188</v>
      </c>
      <c r="D1028">
        <v>3</v>
      </c>
      <c r="E1028" s="1">
        <v>45713</v>
      </c>
      <c r="F1028" t="s">
        <v>11</v>
      </c>
      <c r="G1028" t="s">
        <v>147</v>
      </c>
      <c r="H1028" t="s">
        <v>217</v>
      </c>
      <c r="I1028">
        <v>2</v>
      </c>
      <c r="J1028">
        <v>7</v>
      </c>
      <c r="K1028">
        <v>0</v>
      </c>
      <c r="L1028">
        <v>9</v>
      </c>
      <c r="M1028">
        <f>L1028-D1028</f>
        <v>6</v>
      </c>
      <c r="N1028" s="3">
        <f>IFERROR(D1028/L1028,0)</f>
        <v>0.33333333333333331</v>
      </c>
      <c r="O1028" t="str">
        <f>TEXT(UnusedDays[[#This Row],[discharge_date]],"mmmm")</f>
        <v>February</v>
      </c>
    </row>
    <row r="1029" spans="1:15" x14ac:dyDescent="0.3">
      <c r="A1029" t="s">
        <v>212</v>
      </c>
      <c r="B1029">
        <v>2286</v>
      </c>
      <c r="C1029" t="s">
        <v>188</v>
      </c>
      <c r="D1029">
        <v>6</v>
      </c>
      <c r="E1029" s="1">
        <v>45708</v>
      </c>
      <c r="F1029" t="s">
        <v>63</v>
      </c>
      <c r="G1029" t="s">
        <v>147</v>
      </c>
      <c r="H1029" t="s">
        <v>217</v>
      </c>
      <c r="I1029">
        <v>0</v>
      </c>
      <c r="J1029">
        <v>0</v>
      </c>
      <c r="K1029">
        <v>0</v>
      </c>
      <c r="L1029">
        <v>0</v>
      </c>
      <c r="M1029">
        <f>L1029-D1029</f>
        <v>-6</v>
      </c>
      <c r="N1029" s="3">
        <f>IFERROR(D1029/L1029,0)</f>
        <v>0</v>
      </c>
      <c r="O1029" t="str">
        <f>TEXT(UnusedDays[[#This Row],[discharge_date]],"mmmm")</f>
        <v>February</v>
      </c>
    </row>
    <row r="1030" spans="1:15" x14ac:dyDescent="0.3">
      <c r="A1030" t="s">
        <v>212</v>
      </c>
      <c r="B1030">
        <v>2850</v>
      </c>
      <c r="C1030" t="s">
        <v>188</v>
      </c>
      <c r="D1030">
        <v>32</v>
      </c>
      <c r="E1030" s="1">
        <v>45686</v>
      </c>
      <c r="F1030" t="s">
        <v>8</v>
      </c>
      <c r="G1030" t="s">
        <v>147</v>
      </c>
      <c r="H1030" t="s">
        <v>217</v>
      </c>
      <c r="I1030">
        <v>0</v>
      </c>
      <c r="J1030">
        <v>0</v>
      </c>
      <c r="K1030">
        <v>35</v>
      </c>
      <c r="L1030">
        <v>35</v>
      </c>
      <c r="M1030">
        <f>L1030-D1030</f>
        <v>3</v>
      </c>
      <c r="N1030" s="3">
        <f>IFERROR(D1030/L1030,0)</f>
        <v>0.91428571428571426</v>
      </c>
      <c r="O1030" t="str">
        <f>TEXT(UnusedDays[[#This Row],[discharge_date]],"mmmm")</f>
        <v>January</v>
      </c>
    </row>
    <row r="1031" spans="1:15" x14ac:dyDescent="0.3">
      <c r="A1031" t="s">
        <v>212</v>
      </c>
      <c r="B1031">
        <v>224</v>
      </c>
      <c r="C1031" t="s">
        <v>188</v>
      </c>
      <c r="D1031">
        <v>28</v>
      </c>
      <c r="E1031" s="1">
        <v>45686</v>
      </c>
      <c r="F1031" t="s">
        <v>8</v>
      </c>
      <c r="G1031" t="s">
        <v>147</v>
      </c>
      <c r="H1031" t="s">
        <v>217</v>
      </c>
      <c r="I1031">
        <v>0</v>
      </c>
      <c r="J1031">
        <v>28</v>
      </c>
      <c r="K1031">
        <v>0</v>
      </c>
      <c r="L1031">
        <v>28</v>
      </c>
      <c r="M1031">
        <f>L1031-D1031</f>
        <v>0</v>
      </c>
      <c r="N1031" s="3">
        <f>IFERROR(D1031/L1031,0)</f>
        <v>1</v>
      </c>
      <c r="O1031" t="str">
        <f>TEXT(UnusedDays[[#This Row],[discharge_date]],"mmmm")</f>
        <v>January</v>
      </c>
    </row>
    <row r="1032" spans="1:15" x14ac:dyDescent="0.3">
      <c r="A1032" t="s">
        <v>212</v>
      </c>
      <c r="B1032">
        <v>707</v>
      </c>
      <c r="C1032" t="s">
        <v>188</v>
      </c>
      <c r="D1032">
        <v>23</v>
      </c>
      <c r="E1032" s="1">
        <v>45677</v>
      </c>
      <c r="F1032" t="s">
        <v>8</v>
      </c>
      <c r="G1032" t="s">
        <v>147</v>
      </c>
      <c r="H1032" t="s">
        <v>217</v>
      </c>
      <c r="I1032">
        <v>0</v>
      </c>
      <c r="J1032">
        <v>0</v>
      </c>
      <c r="K1032">
        <v>23</v>
      </c>
      <c r="L1032">
        <v>23</v>
      </c>
      <c r="M1032">
        <f>L1032-D1032</f>
        <v>0</v>
      </c>
      <c r="N1032" s="3">
        <f>IFERROR(D1032/L1032,0)</f>
        <v>1</v>
      </c>
      <c r="O1032" t="str">
        <f>TEXT(UnusedDays[[#This Row],[discharge_date]],"mmmm")</f>
        <v>January</v>
      </c>
    </row>
    <row r="1033" spans="1:15" x14ac:dyDescent="0.3">
      <c r="A1033" t="s">
        <v>212</v>
      </c>
      <c r="B1033">
        <v>1790</v>
      </c>
      <c r="C1033" t="s">
        <v>185</v>
      </c>
      <c r="D1033">
        <v>14</v>
      </c>
      <c r="E1033" s="1">
        <v>45722</v>
      </c>
      <c r="F1033" t="s">
        <v>18</v>
      </c>
      <c r="G1033" t="s">
        <v>91</v>
      </c>
      <c r="H1033" t="s">
        <v>217</v>
      </c>
      <c r="I1033">
        <v>0</v>
      </c>
      <c r="J1033">
        <v>22</v>
      </c>
      <c r="K1033">
        <v>0</v>
      </c>
      <c r="L1033">
        <v>22</v>
      </c>
      <c r="M1033" s="2">
        <f>L1033-D1033</f>
        <v>8</v>
      </c>
      <c r="N1033" s="3">
        <f>IFERROR(D1033/L1033,0)</f>
        <v>0.63636363636363635</v>
      </c>
      <c r="O1033" t="str">
        <f>TEXT(UnusedDays[[#This Row],[discharge_date]],"mmmm")</f>
        <v>March</v>
      </c>
    </row>
    <row r="1034" spans="1:15" x14ac:dyDescent="0.3">
      <c r="A1034" t="s">
        <v>212</v>
      </c>
      <c r="B1034">
        <v>1624</v>
      </c>
      <c r="C1034" t="s">
        <v>188</v>
      </c>
      <c r="D1034">
        <v>2</v>
      </c>
      <c r="E1034" s="1">
        <v>45702</v>
      </c>
      <c r="F1034" t="s">
        <v>11</v>
      </c>
      <c r="G1034" t="s">
        <v>102</v>
      </c>
      <c r="H1034" t="s">
        <v>217</v>
      </c>
      <c r="I1034">
        <v>0</v>
      </c>
      <c r="J1034">
        <v>7</v>
      </c>
      <c r="K1034">
        <v>0</v>
      </c>
      <c r="L1034">
        <v>7</v>
      </c>
      <c r="M1034">
        <f>L1034-D1034</f>
        <v>5</v>
      </c>
      <c r="N1034" s="3">
        <f>IFERROR(D1034/L1034,0)</f>
        <v>0.2857142857142857</v>
      </c>
      <c r="O1034" t="str">
        <f>TEXT(UnusedDays[[#This Row],[discharge_date]],"mmmm")</f>
        <v>February</v>
      </c>
    </row>
    <row r="1035" spans="1:15" x14ac:dyDescent="0.3">
      <c r="A1035" t="s">
        <v>212</v>
      </c>
      <c r="B1035">
        <v>244</v>
      </c>
      <c r="C1035" t="s">
        <v>194</v>
      </c>
      <c r="D1035">
        <v>13</v>
      </c>
      <c r="E1035" s="1">
        <v>45698</v>
      </c>
      <c r="F1035" t="s">
        <v>14</v>
      </c>
      <c r="G1035" t="s">
        <v>165</v>
      </c>
      <c r="H1035" t="s">
        <v>217</v>
      </c>
      <c r="I1035">
        <v>4</v>
      </c>
      <c r="J1035">
        <v>0</v>
      </c>
      <c r="K1035">
        <v>14</v>
      </c>
      <c r="L1035">
        <v>18</v>
      </c>
      <c r="M1035" s="2">
        <v>0</v>
      </c>
      <c r="N1035" s="3">
        <f>IFERROR(D1035/L1035,0)</f>
        <v>0.72222222222222221</v>
      </c>
      <c r="O1035" t="str">
        <f>TEXT(UnusedDays[[#This Row],[discharge_date]],"mmmm")</f>
        <v>February</v>
      </c>
    </row>
    <row r="1036" spans="1:15" x14ac:dyDescent="0.3">
      <c r="A1036" t="s">
        <v>212</v>
      </c>
      <c r="B1036">
        <v>1684</v>
      </c>
      <c r="C1036" t="s">
        <v>194</v>
      </c>
      <c r="D1036">
        <v>1</v>
      </c>
      <c r="E1036" s="1">
        <v>45679</v>
      </c>
      <c r="F1036" t="s">
        <v>11</v>
      </c>
      <c r="G1036" t="s">
        <v>168</v>
      </c>
      <c r="H1036" t="s">
        <v>217</v>
      </c>
      <c r="I1036">
        <v>0</v>
      </c>
      <c r="J1036">
        <v>14</v>
      </c>
      <c r="K1036">
        <v>0</v>
      </c>
      <c r="L1036">
        <v>14</v>
      </c>
      <c r="M1036">
        <f>L1036-D1036</f>
        <v>13</v>
      </c>
      <c r="N1036" s="3">
        <f>IFERROR(D1036/L1036,0)</f>
        <v>7.1428571428571425E-2</v>
      </c>
      <c r="O1036" t="str">
        <f>TEXT(UnusedDays[[#This Row],[discharge_date]],"mmmm")</f>
        <v>January</v>
      </c>
    </row>
    <row r="1037" spans="1:15" x14ac:dyDescent="0.3">
      <c r="A1037" t="s">
        <v>212</v>
      </c>
      <c r="B1037">
        <v>1346</v>
      </c>
      <c r="C1037" t="s">
        <v>197</v>
      </c>
      <c r="D1037">
        <v>7</v>
      </c>
      <c r="E1037" s="1">
        <v>45685</v>
      </c>
      <c r="F1037" t="s">
        <v>11</v>
      </c>
      <c r="G1037" t="s">
        <v>122</v>
      </c>
      <c r="H1037" t="s">
        <v>217</v>
      </c>
      <c r="I1037">
        <v>0</v>
      </c>
      <c r="J1037">
        <v>7</v>
      </c>
      <c r="K1037">
        <v>0</v>
      </c>
      <c r="L1037">
        <v>7</v>
      </c>
      <c r="M1037">
        <f>L1037-D1037</f>
        <v>0</v>
      </c>
      <c r="N1037" s="3">
        <f>IFERROR(D1037/L1037,0)</f>
        <v>1</v>
      </c>
      <c r="O1037" t="str">
        <f>TEXT(UnusedDays[[#This Row],[discharge_date]],"mmmm")</f>
        <v>January</v>
      </c>
    </row>
    <row r="1038" spans="1:15" x14ac:dyDescent="0.3">
      <c r="A1038" t="s">
        <v>212</v>
      </c>
      <c r="B1038">
        <v>1066</v>
      </c>
      <c r="C1038" t="s">
        <v>197</v>
      </c>
      <c r="D1038">
        <v>31</v>
      </c>
      <c r="E1038" s="1">
        <v>45685</v>
      </c>
      <c r="F1038" t="s">
        <v>8</v>
      </c>
      <c r="G1038" t="s">
        <v>174</v>
      </c>
      <c r="H1038" t="s">
        <v>217</v>
      </c>
      <c r="I1038">
        <v>0</v>
      </c>
      <c r="J1038">
        <v>0</v>
      </c>
      <c r="K1038">
        <v>22</v>
      </c>
      <c r="L1038">
        <v>22</v>
      </c>
      <c r="M1038">
        <f>L1038-D1038</f>
        <v>-9</v>
      </c>
      <c r="N1038" s="3">
        <f>IFERROR(D1038/L1038,0)</f>
        <v>1.4090909090909092</v>
      </c>
      <c r="O1038" t="str">
        <f>TEXT(UnusedDays[[#This Row],[discharge_date]],"mmmm")</f>
        <v>January</v>
      </c>
    </row>
    <row r="1039" spans="1:15" x14ac:dyDescent="0.3">
      <c r="A1039" t="s">
        <v>212</v>
      </c>
      <c r="B1039">
        <v>789</v>
      </c>
      <c r="C1039" t="s">
        <v>200</v>
      </c>
      <c r="D1039">
        <v>26</v>
      </c>
      <c r="E1039" s="1">
        <v>45720</v>
      </c>
      <c r="F1039" t="s">
        <v>8</v>
      </c>
      <c r="G1039" t="s">
        <v>132</v>
      </c>
      <c r="H1039" t="s">
        <v>217</v>
      </c>
      <c r="I1039">
        <v>0</v>
      </c>
      <c r="J1039">
        <v>28</v>
      </c>
      <c r="K1039">
        <v>0</v>
      </c>
      <c r="L1039">
        <v>28</v>
      </c>
      <c r="M1039" s="2">
        <f>L1039-D1039</f>
        <v>2</v>
      </c>
      <c r="N1039" s="3">
        <f>IFERROR(D1039/L1039,0)</f>
        <v>0.9285714285714286</v>
      </c>
      <c r="O1039" t="str">
        <f>TEXT(UnusedDays[[#This Row],[discharge_date]],"mmmm")</f>
        <v>March</v>
      </c>
    </row>
    <row r="1040" spans="1:15" x14ac:dyDescent="0.3">
      <c r="A1040" t="s">
        <v>212</v>
      </c>
      <c r="B1040">
        <v>507</v>
      </c>
      <c r="C1040" t="s">
        <v>200</v>
      </c>
      <c r="D1040">
        <v>26</v>
      </c>
      <c r="E1040" s="1">
        <v>45720</v>
      </c>
      <c r="F1040" t="s">
        <v>8</v>
      </c>
      <c r="G1040" t="s">
        <v>132</v>
      </c>
      <c r="H1040" t="s">
        <v>217</v>
      </c>
      <c r="I1040">
        <v>0</v>
      </c>
      <c r="J1040">
        <v>28</v>
      </c>
      <c r="K1040">
        <v>0</v>
      </c>
      <c r="L1040">
        <v>28</v>
      </c>
      <c r="M1040" s="2">
        <v>2</v>
      </c>
      <c r="N1040" s="3">
        <f>IFERROR(D1040/L1040,0)</f>
        <v>0.9285714285714286</v>
      </c>
      <c r="O1040" t="str">
        <f>TEXT(UnusedDays[[#This Row],[discharge_date]],"mmmm")</f>
        <v>March</v>
      </c>
    </row>
    <row r="1041" spans="1:15" x14ac:dyDescent="0.3">
      <c r="A1041" t="s">
        <v>212</v>
      </c>
      <c r="B1041">
        <v>2483</v>
      </c>
      <c r="C1041" t="s">
        <v>200</v>
      </c>
      <c r="D1041">
        <v>7</v>
      </c>
      <c r="E1041" s="1">
        <v>45721</v>
      </c>
      <c r="F1041" t="s">
        <v>11</v>
      </c>
      <c r="G1041" t="s">
        <v>130</v>
      </c>
      <c r="H1041" t="s">
        <v>217</v>
      </c>
      <c r="I1041">
        <v>0</v>
      </c>
      <c r="J1041">
        <v>10</v>
      </c>
      <c r="K1041">
        <v>0</v>
      </c>
      <c r="L1041">
        <v>10</v>
      </c>
      <c r="M1041" s="2">
        <f>L1041-D1041</f>
        <v>3</v>
      </c>
      <c r="N1041" s="3">
        <f>IFERROR(D1041/L1041,0)</f>
        <v>0.7</v>
      </c>
      <c r="O1041" t="str">
        <f>TEXT(UnusedDays[[#This Row],[discharge_date]],"mmmm")</f>
        <v>March</v>
      </c>
    </row>
    <row r="1042" spans="1:15" x14ac:dyDescent="0.3">
      <c r="A1042" t="s">
        <v>212</v>
      </c>
      <c r="B1042">
        <v>1006</v>
      </c>
      <c r="C1042" t="s">
        <v>200</v>
      </c>
      <c r="D1042">
        <v>15</v>
      </c>
      <c r="E1042" s="1">
        <v>45689</v>
      </c>
      <c r="F1042" t="s">
        <v>18</v>
      </c>
      <c r="G1042" t="s">
        <v>178</v>
      </c>
      <c r="H1042" t="s">
        <v>217</v>
      </c>
      <c r="I1042">
        <v>0</v>
      </c>
      <c r="J1042">
        <v>20</v>
      </c>
      <c r="K1042">
        <v>0</v>
      </c>
      <c r="L1042">
        <v>20</v>
      </c>
      <c r="M1042">
        <f>L1042-D1042</f>
        <v>5</v>
      </c>
      <c r="N1042" s="3">
        <f>IFERROR(D1042/L1042,0)</f>
        <v>0.75</v>
      </c>
      <c r="O1042" t="str">
        <f>TEXT(UnusedDays[[#This Row],[discharge_date]],"mmmm")</f>
        <v>February</v>
      </c>
    </row>
    <row r="1043" spans="1:15" x14ac:dyDescent="0.3">
      <c r="A1043" t="s">
        <v>212</v>
      </c>
      <c r="B1043">
        <v>1811</v>
      </c>
      <c r="C1043" t="s">
        <v>188</v>
      </c>
      <c r="D1043">
        <v>37</v>
      </c>
      <c r="E1043" s="1">
        <v>45737</v>
      </c>
      <c r="F1043" t="s">
        <v>8</v>
      </c>
      <c r="G1043" t="s">
        <v>98</v>
      </c>
      <c r="H1043" t="s">
        <v>217</v>
      </c>
      <c r="I1043">
        <v>6</v>
      </c>
      <c r="J1043">
        <v>34</v>
      </c>
      <c r="K1043">
        <v>0</v>
      </c>
      <c r="L1043">
        <v>40</v>
      </c>
      <c r="M1043" s="2">
        <f>L1043-D1043</f>
        <v>3</v>
      </c>
      <c r="N1043" s="3">
        <f>IFERROR(D1043/L1043,0)</f>
        <v>0.92500000000000004</v>
      </c>
      <c r="O1043" t="str">
        <f>TEXT(UnusedDays[[#This Row],[discharge_date]],"mmmm")</f>
        <v>March</v>
      </c>
    </row>
    <row r="1044" spans="1:15" x14ac:dyDescent="0.3">
      <c r="A1044" t="s">
        <v>212</v>
      </c>
      <c r="B1044">
        <v>2960</v>
      </c>
      <c r="C1044" t="s">
        <v>188</v>
      </c>
      <c r="D1044">
        <v>33</v>
      </c>
      <c r="E1044" s="1">
        <v>45714</v>
      </c>
      <c r="F1044" t="s">
        <v>8</v>
      </c>
      <c r="G1044" t="s">
        <v>97</v>
      </c>
      <c r="H1044" t="s">
        <v>217</v>
      </c>
      <c r="I1044">
        <v>4</v>
      </c>
      <c r="J1044">
        <v>32</v>
      </c>
      <c r="K1044">
        <v>0</v>
      </c>
      <c r="L1044">
        <v>36</v>
      </c>
      <c r="M1044">
        <f>L1044-D1044</f>
        <v>3</v>
      </c>
      <c r="N1044" s="3">
        <f>IFERROR(D1044/L1044,0)</f>
        <v>0.91666666666666663</v>
      </c>
      <c r="O1044" t="str">
        <f>TEXT(UnusedDays[[#This Row],[discharge_date]],"mmmm")</f>
        <v>February</v>
      </c>
    </row>
    <row r="1045" spans="1:15" x14ac:dyDescent="0.3">
      <c r="A1045" t="s">
        <v>212</v>
      </c>
      <c r="B1045">
        <v>1405</v>
      </c>
      <c r="C1045" t="s">
        <v>188</v>
      </c>
      <c r="D1045">
        <v>7</v>
      </c>
      <c r="E1045" s="1">
        <v>45685</v>
      </c>
      <c r="F1045" t="s">
        <v>11</v>
      </c>
      <c r="G1045" t="s">
        <v>97</v>
      </c>
      <c r="H1045" t="s">
        <v>217</v>
      </c>
      <c r="I1045">
        <v>4</v>
      </c>
      <c r="J1045">
        <v>10</v>
      </c>
      <c r="K1045">
        <v>0</v>
      </c>
      <c r="L1045">
        <v>14</v>
      </c>
      <c r="M1045">
        <f>L1045-D1045</f>
        <v>7</v>
      </c>
      <c r="N1045" s="3">
        <f>IFERROR(D1045/L1045,0)</f>
        <v>0.5</v>
      </c>
      <c r="O1045" t="str">
        <f>TEXT(UnusedDays[[#This Row],[discharge_date]],"mmmm")</f>
        <v>January</v>
      </c>
    </row>
    <row r="1046" spans="1:15" x14ac:dyDescent="0.3">
      <c r="A1046" t="s">
        <v>212</v>
      </c>
      <c r="B1046">
        <v>1390</v>
      </c>
      <c r="C1046" t="s">
        <v>188</v>
      </c>
      <c r="D1046">
        <v>4</v>
      </c>
      <c r="E1046" s="1">
        <v>45688</v>
      </c>
      <c r="F1046" t="s">
        <v>11</v>
      </c>
      <c r="G1046" t="s">
        <v>146</v>
      </c>
      <c r="H1046" t="s">
        <v>217</v>
      </c>
      <c r="I1046">
        <v>4</v>
      </c>
      <c r="J1046">
        <v>7</v>
      </c>
      <c r="K1046">
        <v>0</v>
      </c>
      <c r="L1046">
        <v>11</v>
      </c>
      <c r="M1046">
        <f>L1046-D1046</f>
        <v>7</v>
      </c>
      <c r="N1046" s="3">
        <f>IFERROR(D1046/L1046,0)</f>
        <v>0.36363636363636365</v>
      </c>
      <c r="O1046" t="str">
        <f>TEXT(UnusedDays[[#This Row],[discharge_date]],"mmmm")</f>
        <v>January</v>
      </c>
    </row>
    <row r="1047" spans="1:15" x14ac:dyDescent="0.3">
      <c r="A1047" t="s">
        <v>212</v>
      </c>
      <c r="B1047">
        <v>1233</v>
      </c>
      <c r="C1047" t="s">
        <v>188</v>
      </c>
      <c r="D1047">
        <v>33</v>
      </c>
      <c r="E1047" s="1">
        <v>45666</v>
      </c>
      <c r="F1047" t="s">
        <v>8</v>
      </c>
      <c r="G1047" t="s">
        <v>146</v>
      </c>
      <c r="H1047" t="s">
        <v>217</v>
      </c>
      <c r="I1047">
        <v>5</v>
      </c>
      <c r="J1047">
        <v>26</v>
      </c>
      <c r="K1047">
        <v>0</v>
      </c>
      <c r="L1047">
        <v>31</v>
      </c>
      <c r="M1047">
        <f>L1047-D1047</f>
        <v>-2</v>
      </c>
      <c r="N1047" s="3">
        <f>IFERROR(D1047/L1047,0)</f>
        <v>1.064516129032258</v>
      </c>
      <c r="O1047" t="str">
        <f>TEXT(UnusedDays[[#This Row],[discharge_date]],"mmmm")</f>
        <v>January</v>
      </c>
    </row>
    <row r="1048" spans="1:15" x14ac:dyDescent="0.3">
      <c r="A1048" t="s">
        <v>212</v>
      </c>
      <c r="B1048">
        <v>395</v>
      </c>
      <c r="C1048" t="s">
        <v>188</v>
      </c>
      <c r="D1048">
        <v>31</v>
      </c>
      <c r="E1048" s="1">
        <v>45712</v>
      </c>
      <c r="F1048" t="s">
        <v>8</v>
      </c>
      <c r="G1048" t="s">
        <v>147</v>
      </c>
      <c r="H1048" t="s">
        <v>217</v>
      </c>
      <c r="I1048">
        <v>0</v>
      </c>
      <c r="J1048">
        <v>31</v>
      </c>
      <c r="K1048">
        <v>0</v>
      </c>
      <c r="L1048">
        <v>31</v>
      </c>
      <c r="M1048">
        <f>L1048-D1048</f>
        <v>0</v>
      </c>
      <c r="N1048" s="3">
        <f>IFERROR(D1048/L1048,0)</f>
        <v>1</v>
      </c>
      <c r="O1048" t="str">
        <f>TEXT(UnusedDays[[#This Row],[discharge_date]],"mmmm")</f>
        <v>February</v>
      </c>
    </row>
    <row r="1049" spans="1:15" x14ac:dyDescent="0.3">
      <c r="A1049" t="s">
        <v>212</v>
      </c>
      <c r="B1049">
        <v>1289</v>
      </c>
      <c r="C1049" t="s">
        <v>188</v>
      </c>
      <c r="D1049">
        <v>30</v>
      </c>
      <c r="E1049" s="1">
        <v>45661</v>
      </c>
      <c r="F1049" t="s">
        <v>8</v>
      </c>
      <c r="G1049" t="s">
        <v>147</v>
      </c>
      <c r="H1049" t="s">
        <v>217</v>
      </c>
      <c r="I1049">
        <v>0</v>
      </c>
      <c r="J1049">
        <v>30</v>
      </c>
      <c r="K1049">
        <v>0</v>
      </c>
      <c r="L1049">
        <v>30</v>
      </c>
      <c r="M1049">
        <f>L1049-D1049</f>
        <v>0</v>
      </c>
      <c r="N1049" s="3">
        <f>IFERROR(D1049/L1049,0)</f>
        <v>1</v>
      </c>
      <c r="O1049" t="str">
        <f>TEXT(UnusedDays[[#This Row],[discharge_date]],"mmmm")</f>
        <v>January</v>
      </c>
    </row>
    <row r="1050" spans="1:15" x14ac:dyDescent="0.3">
      <c r="A1050" t="s">
        <v>212</v>
      </c>
      <c r="B1050">
        <v>2210</v>
      </c>
      <c r="C1050" t="s">
        <v>185</v>
      </c>
      <c r="D1050">
        <v>31</v>
      </c>
      <c r="E1050" s="1">
        <v>45700</v>
      </c>
      <c r="F1050" t="s">
        <v>8</v>
      </c>
      <c r="G1050" t="s">
        <v>89</v>
      </c>
      <c r="H1050" t="s">
        <v>217</v>
      </c>
      <c r="I1050">
        <v>3</v>
      </c>
      <c r="J1050">
        <v>28</v>
      </c>
      <c r="K1050">
        <v>0</v>
      </c>
      <c r="L1050">
        <v>31</v>
      </c>
      <c r="M1050">
        <f>L1050-D1050</f>
        <v>0</v>
      </c>
      <c r="N1050" s="3">
        <f>IFERROR(D1050/L1050,0)</f>
        <v>1</v>
      </c>
      <c r="O1050" t="str">
        <f>TEXT(UnusedDays[[#This Row],[discharge_date]],"mmmm")</f>
        <v>February</v>
      </c>
    </row>
    <row r="1051" spans="1:15" x14ac:dyDescent="0.3">
      <c r="A1051" t="s">
        <v>212</v>
      </c>
      <c r="B1051">
        <v>1214</v>
      </c>
      <c r="C1051" t="s">
        <v>185</v>
      </c>
      <c r="D1051">
        <v>10</v>
      </c>
      <c r="E1051" s="1">
        <v>45693</v>
      </c>
      <c r="F1051" t="s">
        <v>8</v>
      </c>
      <c r="G1051" t="s">
        <v>142</v>
      </c>
      <c r="H1051" t="s">
        <v>217</v>
      </c>
      <c r="I1051">
        <v>2</v>
      </c>
      <c r="J1051">
        <v>22</v>
      </c>
      <c r="K1051">
        <v>0</v>
      </c>
      <c r="L1051">
        <v>24</v>
      </c>
      <c r="M1051">
        <f>L1051-D1051</f>
        <v>14</v>
      </c>
      <c r="N1051" s="3">
        <f>IFERROR(D1051/L1051,0)</f>
        <v>0.41666666666666669</v>
      </c>
      <c r="O1051" t="str">
        <f>TEXT(UnusedDays[[#This Row],[discharge_date]],"mmmm")</f>
        <v>February</v>
      </c>
    </row>
    <row r="1052" spans="1:15" x14ac:dyDescent="0.3">
      <c r="A1052" t="s">
        <v>212</v>
      </c>
      <c r="B1052">
        <v>1424</v>
      </c>
      <c r="C1052" t="s">
        <v>185</v>
      </c>
      <c r="D1052">
        <v>24</v>
      </c>
      <c r="E1052" s="1">
        <v>45682</v>
      </c>
      <c r="F1052" t="s">
        <v>13</v>
      </c>
      <c r="G1052" t="s">
        <v>142</v>
      </c>
      <c r="H1052" t="s">
        <v>217</v>
      </c>
      <c r="I1052">
        <v>3</v>
      </c>
      <c r="J1052">
        <v>24</v>
      </c>
      <c r="K1052">
        <v>0</v>
      </c>
      <c r="L1052">
        <v>27</v>
      </c>
      <c r="M1052">
        <f>L1052-D1052</f>
        <v>3</v>
      </c>
      <c r="N1052" s="3">
        <f>IFERROR(D1052/L1052,0)</f>
        <v>0.88888888888888884</v>
      </c>
      <c r="O1052" t="str">
        <f>TEXT(UnusedDays[[#This Row],[discharge_date]],"mmmm")</f>
        <v>January</v>
      </c>
    </row>
    <row r="1053" spans="1:15" x14ac:dyDescent="0.3">
      <c r="A1053" t="s">
        <v>212</v>
      </c>
      <c r="B1053">
        <v>2043</v>
      </c>
      <c r="C1053" t="s">
        <v>185</v>
      </c>
      <c r="D1053">
        <v>11</v>
      </c>
      <c r="E1053" s="1">
        <v>45709</v>
      </c>
      <c r="F1053" t="s">
        <v>11</v>
      </c>
      <c r="G1053" t="s">
        <v>139</v>
      </c>
      <c r="H1053" t="s">
        <v>217</v>
      </c>
      <c r="I1053">
        <v>11</v>
      </c>
      <c r="J1053">
        <v>22</v>
      </c>
      <c r="K1053">
        <v>0</v>
      </c>
      <c r="L1053">
        <v>33</v>
      </c>
      <c r="M1053">
        <f>L1053-D1053</f>
        <v>22</v>
      </c>
      <c r="N1053" s="3">
        <f>IFERROR(D1053/L1053,0)</f>
        <v>0.33333333333333331</v>
      </c>
      <c r="O1053" t="str">
        <f>TEXT(UnusedDays[[#This Row],[discharge_date]],"mmmm")</f>
        <v>February</v>
      </c>
    </row>
    <row r="1054" spans="1:15" x14ac:dyDescent="0.3">
      <c r="A1054" t="s">
        <v>212</v>
      </c>
      <c r="B1054">
        <v>1286</v>
      </c>
      <c r="C1054" t="s">
        <v>185</v>
      </c>
      <c r="D1054">
        <v>2</v>
      </c>
      <c r="E1054" s="1">
        <v>45680</v>
      </c>
      <c r="F1054" t="s">
        <v>18</v>
      </c>
      <c r="G1054" t="s">
        <v>139</v>
      </c>
      <c r="H1054" t="s">
        <v>217</v>
      </c>
      <c r="I1054">
        <v>0</v>
      </c>
      <c r="J1054">
        <v>0</v>
      </c>
      <c r="K1054">
        <v>0</v>
      </c>
      <c r="L1054">
        <v>0</v>
      </c>
      <c r="M1054">
        <f>L1054-D1054</f>
        <v>-2</v>
      </c>
      <c r="N1054" s="3">
        <f>IFERROR(D1054/L1054,0)</f>
        <v>0</v>
      </c>
      <c r="O1054" t="str">
        <f>TEXT(UnusedDays[[#This Row],[discharge_date]],"mmmm")</f>
        <v>January</v>
      </c>
    </row>
    <row r="1055" spans="1:15" x14ac:dyDescent="0.3">
      <c r="A1055" t="s">
        <v>212</v>
      </c>
      <c r="B1055">
        <v>1234</v>
      </c>
      <c r="C1055" t="s">
        <v>191</v>
      </c>
      <c r="D1055">
        <v>35</v>
      </c>
      <c r="E1055" s="1">
        <v>45715</v>
      </c>
      <c r="F1055" t="s">
        <v>8</v>
      </c>
      <c r="G1055" t="s">
        <v>162</v>
      </c>
      <c r="H1055" t="s">
        <v>217</v>
      </c>
      <c r="I1055">
        <v>0</v>
      </c>
      <c r="J1055">
        <v>21</v>
      </c>
      <c r="K1055">
        <v>14</v>
      </c>
      <c r="L1055">
        <v>35</v>
      </c>
      <c r="M1055">
        <f>L1055-D1055</f>
        <v>0</v>
      </c>
      <c r="N1055" s="3">
        <f>IFERROR(D1055/L1055,0)</f>
        <v>1</v>
      </c>
      <c r="O1055" t="str">
        <f>TEXT(UnusedDays[[#This Row],[discharge_date]],"mmmm")</f>
        <v>February</v>
      </c>
    </row>
    <row r="1056" spans="1:15" x14ac:dyDescent="0.3">
      <c r="A1056" t="s">
        <v>212</v>
      </c>
      <c r="B1056">
        <v>1675</v>
      </c>
      <c r="C1056" t="s">
        <v>194</v>
      </c>
      <c r="D1056">
        <v>12</v>
      </c>
      <c r="E1056" s="1">
        <v>45740</v>
      </c>
      <c r="F1056" t="s">
        <v>11</v>
      </c>
      <c r="G1056" t="s">
        <v>117</v>
      </c>
      <c r="H1056" t="s">
        <v>217</v>
      </c>
      <c r="I1056">
        <v>7</v>
      </c>
      <c r="J1056">
        <v>28</v>
      </c>
      <c r="K1056">
        <v>0</v>
      </c>
      <c r="L1056">
        <v>35</v>
      </c>
      <c r="M1056" s="2">
        <f>L1056-D1056</f>
        <v>23</v>
      </c>
      <c r="N1056" s="3">
        <f>IFERROR(D1056/L1056,0)</f>
        <v>0.34285714285714286</v>
      </c>
      <c r="O1056" t="str">
        <f>TEXT(UnusedDays[[#This Row],[discharge_date]],"mmmm")</f>
        <v>March</v>
      </c>
    </row>
    <row r="1057" spans="1:15" x14ac:dyDescent="0.3">
      <c r="A1057" t="s">
        <v>212</v>
      </c>
      <c r="B1057">
        <v>1580</v>
      </c>
      <c r="C1057" t="s">
        <v>185</v>
      </c>
      <c r="D1057">
        <v>13</v>
      </c>
      <c r="E1057" s="1">
        <v>45712</v>
      </c>
      <c r="F1057" t="s">
        <v>14</v>
      </c>
      <c r="G1057" t="s">
        <v>144</v>
      </c>
      <c r="H1057" t="s">
        <v>217</v>
      </c>
      <c r="I1057">
        <v>3</v>
      </c>
      <c r="J1057">
        <v>14</v>
      </c>
      <c r="K1057">
        <v>0</v>
      </c>
      <c r="L1057">
        <v>17</v>
      </c>
      <c r="M1057">
        <f>L1057-D1057</f>
        <v>4</v>
      </c>
      <c r="N1057" s="3">
        <f>IFERROR(D1057/L1057,0)</f>
        <v>0.76470588235294112</v>
      </c>
      <c r="O1057" t="str">
        <f>TEXT(UnusedDays[[#This Row],[discharge_date]],"mmmm")</f>
        <v>February</v>
      </c>
    </row>
    <row r="1058" spans="1:15" x14ac:dyDescent="0.3">
      <c r="A1058" t="s">
        <v>212</v>
      </c>
      <c r="B1058">
        <v>967</v>
      </c>
      <c r="C1058" t="s">
        <v>185</v>
      </c>
      <c r="D1058">
        <v>15</v>
      </c>
      <c r="E1058" s="1">
        <v>45702</v>
      </c>
      <c r="F1058" t="s">
        <v>11</v>
      </c>
      <c r="G1058" t="s">
        <v>144</v>
      </c>
      <c r="H1058" t="s">
        <v>217</v>
      </c>
      <c r="I1058">
        <v>3</v>
      </c>
      <c r="J1058">
        <v>18</v>
      </c>
      <c r="K1058">
        <v>0</v>
      </c>
      <c r="L1058">
        <v>21</v>
      </c>
      <c r="M1058">
        <f>L1058-D1058</f>
        <v>6</v>
      </c>
      <c r="N1058" s="3">
        <f>IFERROR(D1058/L1058,0)</f>
        <v>0.7142857142857143</v>
      </c>
      <c r="O1058" t="str">
        <f>TEXT(UnusedDays[[#This Row],[discharge_date]],"mmmm")</f>
        <v>February</v>
      </c>
    </row>
    <row r="1059" spans="1:15" x14ac:dyDescent="0.3">
      <c r="A1059" t="s">
        <v>212</v>
      </c>
      <c r="B1059">
        <v>2646</v>
      </c>
      <c r="C1059" t="s">
        <v>185</v>
      </c>
      <c r="D1059">
        <v>31</v>
      </c>
      <c r="E1059" s="1">
        <v>45693</v>
      </c>
      <c r="F1059" t="s">
        <v>8</v>
      </c>
      <c r="G1059" t="s">
        <v>144</v>
      </c>
      <c r="H1059" t="s">
        <v>217</v>
      </c>
      <c r="I1059">
        <v>3</v>
      </c>
      <c r="J1059">
        <v>28</v>
      </c>
      <c r="K1059">
        <v>0</v>
      </c>
      <c r="L1059">
        <v>31</v>
      </c>
      <c r="M1059">
        <f>L1059-D1059</f>
        <v>0</v>
      </c>
      <c r="N1059" s="3">
        <f>IFERROR(D1059/L1059,0)</f>
        <v>1</v>
      </c>
      <c r="O1059" t="str">
        <f>TEXT(UnusedDays[[#This Row],[discharge_date]],"mmmm")</f>
        <v>February</v>
      </c>
    </row>
    <row r="1060" spans="1:15" x14ac:dyDescent="0.3">
      <c r="A1060" t="s">
        <v>212</v>
      </c>
      <c r="B1060">
        <v>539</v>
      </c>
      <c r="C1060" t="s">
        <v>185</v>
      </c>
      <c r="D1060">
        <v>29</v>
      </c>
      <c r="E1060" s="1">
        <v>45665</v>
      </c>
      <c r="F1060" t="s">
        <v>8</v>
      </c>
      <c r="G1060" t="s">
        <v>144</v>
      </c>
      <c r="H1060" t="s">
        <v>217</v>
      </c>
      <c r="I1060">
        <v>2</v>
      </c>
      <c r="J1060">
        <v>28</v>
      </c>
      <c r="K1060">
        <v>0</v>
      </c>
      <c r="L1060">
        <v>30</v>
      </c>
      <c r="M1060">
        <f>L1060-D1060</f>
        <v>1</v>
      </c>
      <c r="N1060" s="3">
        <f>IFERROR(D1060/L1060,0)</f>
        <v>0.96666666666666667</v>
      </c>
      <c r="O1060" t="str">
        <f>TEXT(UnusedDays[[#This Row],[discharge_date]],"mmmm")</f>
        <v>January</v>
      </c>
    </row>
    <row r="1061" spans="1:15" x14ac:dyDescent="0.3">
      <c r="A1061" t="s">
        <v>212</v>
      </c>
      <c r="B1061">
        <v>1370</v>
      </c>
      <c r="C1061" t="s">
        <v>185</v>
      </c>
      <c r="D1061">
        <v>31</v>
      </c>
      <c r="E1061" s="1">
        <v>45700</v>
      </c>
      <c r="F1061" t="s">
        <v>8</v>
      </c>
      <c r="G1061" t="s">
        <v>140</v>
      </c>
      <c r="H1061" t="s">
        <v>217</v>
      </c>
      <c r="I1061">
        <v>3</v>
      </c>
      <c r="J1061">
        <v>28</v>
      </c>
      <c r="K1061">
        <v>0</v>
      </c>
      <c r="L1061">
        <v>31</v>
      </c>
      <c r="M1061">
        <f>L1061-D1061</f>
        <v>0</v>
      </c>
      <c r="N1061" s="3">
        <f>IFERROR(D1061/L1061,0)</f>
        <v>1</v>
      </c>
      <c r="O1061" t="str">
        <f>TEXT(UnusedDays[[#This Row],[discharge_date]],"mmmm")</f>
        <v>February</v>
      </c>
    </row>
    <row r="1062" spans="1:15" x14ac:dyDescent="0.3">
      <c r="A1062" t="s">
        <v>212</v>
      </c>
      <c r="B1062">
        <v>2181</v>
      </c>
      <c r="C1062" t="s">
        <v>185</v>
      </c>
      <c r="D1062">
        <v>20</v>
      </c>
      <c r="E1062" s="1">
        <v>45677</v>
      </c>
      <c r="F1062" t="s">
        <v>8</v>
      </c>
      <c r="G1062" t="s">
        <v>140</v>
      </c>
      <c r="H1062" t="s">
        <v>217</v>
      </c>
      <c r="I1062">
        <v>3</v>
      </c>
      <c r="J1062">
        <v>17</v>
      </c>
      <c r="K1062">
        <v>0</v>
      </c>
      <c r="L1062">
        <v>20</v>
      </c>
      <c r="M1062">
        <f>L1062-D1062</f>
        <v>0</v>
      </c>
      <c r="N1062" s="3">
        <f>IFERROR(D1062/L1062,0)</f>
        <v>1</v>
      </c>
      <c r="O1062" t="str">
        <f>TEXT(UnusedDays[[#This Row],[discharge_date]],"mmmm")</f>
        <v>January</v>
      </c>
    </row>
    <row r="1063" spans="1:15" x14ac:dyDescent="0.3">
      <c r="A1063" t="s">
        <v>212</v>
      </c>
      <c r="B1063">
        <v>2995</v>
      </c>
      <c r="C1063" t="s">
        <v>185</v>
      </c>
      <c r="D1063">
        <v>32</v>
      </c>
      <c r="E1063" s="1">
        <v>45660</v>
      </c>
      <c r="F1063" t="s">
        <v>8</v>
      </c>
      <c r="G1063" t="s">
        <v>140</v>
      </c>
      <c r="H1063" t="s">
        <v>217</v>
      </c>
      <c r="I1063">
        <v>1</v>
      </c>
      <c r="J1063">
        <v>31</v>
      </c>
      <c r="K1063">
        <v>0</v>
      </c>
      <c r="L1063">
        <v>32</v>
      </c>
      <c r="M1063">
        <f>L1063-D1063</f>
        <v>0</v>
      </c>
      <c r="N1063" s="3">
        <f>IFERROR(D1063/L1063,0)</f>
        <v>1</v>
      </c>
      <c r="O1063" t="str">
        <f>TEXT(UnusedDays[[#This Row],[discharge_date]],"mmmm")</f>
        <v>January</v>
      </c>
    </row>
    <row r="1064" spans="1:15" x14ac:dyDescent="0.3">
      <c r="A1064" t="s">
        <v>212</v>
      </c>
      <c r="B1064">
        <v>1253</v>
      </c>
      <c r="C1064" t="s">
        <v>185</v>
      </c>
      <c r="D1064">
        <v>29</v>
      </c>
      <c r="E1064" s="1">
        <v>45740</v>
      </c>
      <c r="F1064" t="s">
        <v>8</v>
      </c>
      <c r="G1064" t="s">
        <v>93</v>
      </c>
      <c r="H1064" t="s">
        <v>217</v>
      </c>
      <c r="I1064">
        <v>4</v>
      </c>
      <c r="J1064">
        <v>26</v>
      </c>
      <c r="K1064">
        <v>0</v>
      </c>
      <c r="L1064">
        <v>30</v>
      </c>
      <c r="M1064">
        <f>L1064-D1064</f>
        <v>1</v>
      </c>
      <c r="N1064" s="3">
        <f>IFERROR(D1064/L1064,0)</f>
        <v>0.96666666666666667</v>
      </c>
      <c r="O1064" t="str">
        <f>TEXT(UnusedDays[[#This Row],[discharge_date]],"mmmm")</f>
        <v>March</v>
      </c>
    </row>
    <row r="1065" spans="1:15" x14ac:dyDescent="0.3">
      <c r="A1065" t="s">
        <v>212</v>
      </c>
      <c r="B1065">
        <v>2335</v>
      </c>
      <c r="C1065" t="s">
        <v>185</v>
      </c>
      <c r="D1065">
        <v>3</v>
      </c>
      <c r="E1065" s="1">
        <v>45716</v>
      </c>
      <c r="F1065" t="s">
        <v>11</v>
      </c>
      <c r="G1065" t="s">
        <v>139</v>
      </c>
      <c r="H1065" t="s">
        <v>217</v>
      </c>
      <c r="I1065">
        <v>7</v>
      </c>
      <c r="J1065">
        <v>0</v>
      </c>
      <c r="K1065">
        <v>0</v>
      </c>
      <c r="L1065">
        <v>7</v>
      </c>
      <c r="M1065">
        <f>L1065-D1065</f>
        <v>4</v>
      </c>
      <c r="N1065" s="3">
        <f>IFERROR(D1065/L1065,0)</f>
        <v>0.42857142857142855</v>
      </c>
      <c r="O1065" t="str">
        <f>TEXT(UnusedDays[[#This Row],[discharge_date]],"mmmm")</f>
        <v>February</v>
      </c>
    </row>
    <row r="1066" spans="1:15" x14ac:dyDescent="0.3">
      <c r="A1066" t="s">
        <v>212</v>
      </c>
      <c r="B1066">
        <v>2441</v>
      </c>
      <c r="C1066" t="s">
        <v>185</v>
      </c>
      <c r="D1066">
        <v>4</v>
      </c>
      <c r="E1066" s="1">
        <v>45686</v>
      </c>
      <c r="F1066" t="s">
        <v>11</v>
      </c>
      <c r="G1066" t="s">
        <v>139</v>
      </c>
      <c r="H1066" t="s">
        <v>217</v>
      </c>
      <c r="I1066">
        <v>4</v>
      </c>
      <c r="J1066">
        <v>0</v>
      </c>
      <c r="K1066">
        <v>0</v>
      </c>
      <c r="L1066">
        <v>4</v>
      </c>
      <c r="M1066">
        <f>L1066-D1066</f>
        <v>0</v>
      </c>
      <c r="N1066" s="3">
        <f>IFERROR(D1066/L1066,0)</f>
        <v>1</v>
      </c>
      <c r="O1066" t="str">
        <f>TEXT(UnusedDays[[#This Row],[discharge_date]],"mmmm")</f>
        <v>January</v>
      </c>
    </row>
    <row r="1067" spans="1:15" x14ac:dyDescent="0.3">
      <c r="A1067" t="s">
        <v>212</v>
      </c>
      <c r="B1067">
        <v>2059</v>
      </c>
      <c r="C1067" t="s">
        <v>185</v>
      </c>
      <c r="D1067">
        <v>31</v>
      </c>
      <c r="E1067" s="1">
        <v>45720</v>
      </c>
      <c r="F1067" t="s">
        <v>8</v>
      </c>
      <c r="G1067" t="s">
        <v>90</v>
      </c>
      <c r="H1067" t="s">
        <v>217</v>
      </c>
      <c r="I1067">
        <v>7</v>
      </c>
      <c r="J1067">
        <v>24</v>
      </c>
      <c r="K1067">
        <v>0</v>
      </c>
      <c r="L1067">
        <v>31</v>
      </c>
      <c r="M1067">
        <f>L1067-D1067</f>
        <v>0</v>
      </c>
      <c r="N1067" s="3">
        <f>IFERROR(D1067/L1067,0)</f>
        <v>1</v>
      </c>
      <c r="O1067" t="str">
        <f>TEXT(UnusedDays[[#This Row],[discharge_date]],"mmmm")</f>
        <v>March</v>
      </c>
    </row>
    <row r="1068" spans="1:15" x14ac:dyDescent="0.3">
      <c r="A1068" t="s">
        <v>212</v>
      </c>
      <c r="B1068">
        <v>1336</v>
      </c>
      <c r="C1068" t="s">
        <v>185</v>
      </c>
      <c r="D1068">
        <v>1</v>
      </c>
      <c r="E1068" s="1">
        <v>45707</v>
      </c>
      <c r="F1068" t="s">
        <v>11</v>
      </c>
      <c r="G1068" t="s">
        <v>17</v>
      </c>
      <c r="H1068" t="s">
        <v>217</v>
      </c>
      <c r="I1068">
        <v>1</v>
      </c>
      <c r="J1068">
        <v>0</v>
      </c>
      <c r="K1068">
        <v>0</v>
      </c>
      <c r="L1068">
        <v>1</v>
      </c>
      <c r="M1068">
        <f>L1068-D1068</f>
        <v>0</v>
      </c>
      <c r="N1068" s="3">
        <f>IFERROR(D1068/L1068,0)</f>
        <v>1</v>
      </c>
      <c r="O1068" t="str">
        <f>TEXT(UnusedDays[[#This Row],[discharge_date]],"mmmm")</f>
        <v>February</v>
      </c>
    </row>
    <row r="1069" spans="1:15" x14ac:dyDescent="0.3">
      <c r="A1069" t="s">
        <v>212</v>
      </c>
      <c r="B1069">
        <v>210</v>
      </c>
      <c r="C1069" t="s">
        <v>191</v>
      </c>
      <c r="D1069">
        <v>35</v>
      </c>
      <c r="E1069" s="1">
        <v>45702</v>
      </c>
      <c r="F1069" t="s">
        <v>8</v>
      </c>
      <c r="G1069" t="s">
        <v>151</v>
      </c>
      <c r="H1069" t="s">
        <v>217</v>
      </c>
      <c r="I1069">
        <v>5</v>
      </c>
      <c r="J1069">
        <v>21</v>
      </c>
      <c r="K1069">
        <v>0</v>
      </c>
      <c r="L1069">
        <v>35</v>
      </c>
      <c r="M1069">
        <f>L1069-D1069</f>
        <v>0</v>
      </c>
      <c r="N1069" s="3">
        <f>IFERROR(D1069/L1069,0)</f>
        <v>1</v>
      </c>
      <c r="O1069" t="str">
        <f>TEXT(UnusedDays[[#This Row],[discharge_date]],"mmmm")</f>
        <v>February</v>
      </c>
    </row>
    <row r="1070" spans="1:15" x14ac:dyDescent="0.3">
      <c r="A1070" t="s">
        <v>212</v>
      </c>
      <c r="B1070">
        <v>838</v>
      </c>
      <c r="C1070" t="s">
        <v>185</v>
      </c>
      <c r="D1070">
        <v>7</v>
      </c>
      <c r="E1070" s="1">
        <v>45696</v>
      </c>
      <c r="F1070" t="s">
        <v>8</v>
      </c>
      <c r="G1070" t="s">
        <v>144</v>
      </c>
      <c r="H1070" t="s">
        <v>217</v>
      </c>
      <c r="I1070">
        <v>2</v>
      </c>
      <c r="J1070">
        <v>12</v>
      </c>
      <c r="K1070">
        <v>0</v>
      </c>
      <c r="L1070">
        <v>14</v>
      </c>
      <c r="M1070">
        <f>L1070-D1070</f>
        <v>7</v>
      </c>
      <c r="N1070" s="3">
        <f>IFERROR(D1070/L1070,0)</f>
        <v>0.5</v>
      </c>
      <c r="O1070" t="str">
        <f>TEXT(UnusedDays[[#This Row],[discharge_date]],"mmmm")</f>
        <v>February</v>
      </c>
    </row>
    <row r="1071" spans="1:15" x14ac:dyDescent="0.3">
      <c r="A1071" t="s">
        <v>212</v>
      </c>
      <c r="B1071">
        <v>2880</v>
      </c>
      <c r="C1071" t="s">
        <v>185</v>
      </c>
      <c r="D1071">
        <v>18</v>
      </c>
      <c r="E1071" s="1">
        <v>45673</v>
      </c>
      <c r="F1071" t="s">
        <v>8</v>
      </c>
      <c r="G1071" t="s">
        <v>144</v>
      </c>
      <c r="H1071" t="s">
        <v>217</v>
      </c>
      <c r="I1071">
        <v>3</v>
      </c>
      <c r="J1071">
        <v>15</v>
      </c>
      <c r="K1071">
        <v>0</v>
      </c>
      <c r="L1071">
        <v>18</v>
      </c>
      <c r="M1071">
        <f>L1071-D1071</f>
        <v>0</v>
      </c>
      <c r="N1071" s="3">
        <f>IFERROR(D1071/L1071,0)</f>
        <v>1</v>
      </c>
      <c r="O1071" t="str">
        <f>TEXT(UnusedDays[[#This Row],[discharge_date]],"mmmm")</f>
        <v>January</v>
      </c>
    </row>
    <row r="1072" spans="1:15" x14ac:dyDescent="0.3">
      <c r="A1072" t="s">
        <v>212</v>
      </c>
      <c r="B1072">
        <v>2166</v>
      </c>
      <c r="C1072" t="s">
        <v>185</v>
      </c>
      <c r="D1072">
        <v>14</v>
      </c>
      <c r="E1072" s="1">
        <v>45723</v>
      </c>
      <c r="F1072" t="s">
        <v>8</v>
      </c>
      <c r="G1072" t="s">
        <v>94</v>
      </c>
      <c r="H1072" t="s">
        <v>217</v>
      </c>
      <c r="I1072">
        <v>3</v>
      </c>
      <c r="J1072">
        <v>11</v>
      </c>
      <c r="K1072">
        <v>0</v>
      </c>
      <c r="L1072">
        <v>14</v>
      </c>
      <c r="M1072">
        <f>L1072-D1072</f>
        <v>0</v>
      </c>
      <c r="N1072" s="3">
        <f>IFERROR(D1072/L1072,0)</f>
        <v>1</v>
      </c>
      <c r="O1072" t="str">
        <f>TEXT(UnusedDays[[#This Row],[discharge_date]],"mmmm")</f>
        <v>March</v>
      </c>
    </row>
    <row r="1073" spans="1:15" x14ac:dyDescent="0.3">
      <c r="A1073" t="s">
        <v>212</v>
      </c>
      <c r="B1073">
        <v>2999</v>
      </c>
      <c r="C1073" t="s">
        <v>185</v>
      </c>
      <c r="D1073">
        <v>20</v>
      </c>
      <c r="E1073" s="1">
        <v>45743</v>
      </c>
      <c r="F1073" t="s">
        <v>8</v>
      </c>
      <c r="G1073" t="s">
        <v>94</v>
      </c>
      <c r="H1073" t="s">
        <v>217</v>
      </c>
      <c r="I1073">
        <v>3</v>
      </c>
      <c r="J1073">
        <v>12</v>
      </c>
      <c r="K1073">
        <v>0</v>
      </c>
      <c r="L1073">
        <v>20</v>
      </c>
      <c r="M1073">
        <f>L1073-D1073</f>
        <v>0</v>
      </c>
      <c r="N1073" s="3">
        <f>IFERROR(D1073/L1073,0)</f>
        <v>1</v>
      </c>
      <c r="O1073" t="str">
        <f>TEXT(UnusedDays[[#This Row],[discharge_date]],"mmmm")</f>
        <v>March</v>
      </c>
    </row>
    <row r="1074" spans="1:15" x14ac:dyDescent="0.3">
      <c r="A1074" t="s">
        <v>212</v>
      </c>
      <c r="B1074">
        <v>1613</v>
      </c>
      <c r="C1074" t="s">
        <v>185</v>
      </c>
      <c r="D1074">
        <v>14</v>
      </c>
      <c r="E1074" s="1">
        <v>45730</v>
      </c>
      <c r="F1074" t="s">
        <v>8</v>
      </c>
      <c r="G1074" t="s">
        <v>94</v>
      </c>
      <c r="H1074" t="s">
        <v>217</v>
      </c>
      <c r="I1074">
        <v>2</v>
      </c>
      <c r="J1074">
        <v>12</v>
      </c>
      <c r="K1074">
        <v>0</v>
      </c>
      <c r="L1074">
        <v>14</v>
      </c>
      <c r="M1074">
        <f>L1074-D1074</f>
        <v>0</v>
      </c>
      <c r="N1074" s="3">
        <f>IFERROR(D1074/L1074,0)</f>
        <v>1</v>
      </c>
      <c r="O1074" t="str">
        <f>TEXT(UnusedDays[[#This Row],[discharge_date]],"mmmm")</f>
        <v>March</v>
      </c>
    </row>
    <row r="1075" spans="1:15" x14ac:dyDescent="0.3">
      <c r="A1075" t="s">
        <v>212</v>
      </c>
      <c r="B1075">
        <v>1643</v>
      </c>
      <c r="C1075" t="s">
        <v>185</v>
      </c>
      <c r="D1075">
        <v>14</v>
      </c>
      <c r="E1075" s="1">
        <v>45744</v>
      </c>
      <c r="F1075" t="s">
        <v>8</v>
      </c>
      <c r="G1075" t="s">
        <v>94</v>
      </c>
      <c r="H1075" t="s">
        <v>217</v>
      </c>
      <c r="I1075">
        <v>4</v>
      </c>
      <c r="J1075">
        <v>10</v>
      </c>
      <c r="K1075">
        <v>0</v>
      </c>
      <c r="L1075">
        <v>14</v>
      </c>
      <c r="M1075">
        <f>L1075-D1075</f>
        <v>0</v>
      </c>
      <c r="N1075" s="3">
        <f>IFERROR(D1075/L1075,0)</f>
        <v>1</v>
      </c>
      <c r="O1075" t="str">
        <f>TEXT(UnusedDays[[#This Row],[discharge_date]],"mmmm")</f>
        <v>March</v>
      </c>
    </row>
    <row r="1076" spans="1:15" x14ac:dyDescent="0.3">
      <c r="A1076" t="s">
        <v>212</v>
      </c>
      <c r="B1076">
        <v>1294</v>
      </c>
      <c r="C1076" t="s">
        <v>185</v>
      </c>
      <c r="D1076">
        <v>14</v>
      </c>
      <c r="E1076" s="1">
        <v>45720</v>
      </c>
      <c r="F1076" t="s">
        <v>8</v>
      </c>
      <c r="G1076" t="s">
        <v>94</v>
      </c>
      <c r="H1076" t="s">
        <v>217</v>
      </c>
      <c r="I1076">
        <v>4</v>
      </c>
      <c r="J1076">
        <v>10</v>
      </c>
      <c r="K1076">
        <v>0</v>
      </c>
      <c r="L1076">
        <v>14</v>
      </c>
      <c r="M1076">
        <f>L1076-D1076</f>
        <v>0</v>
      </c>
      <c r="N1076" s="3">
        <f>IFERROR(D1076/L1076,0)</f>
        <v>1</v>
      </c>
      <c r="O1076" t="str">
        <f>TEXT(UnusedDays[[#This Row],[discharge_date]],"mmmm")</f>
        <v>March</v>
      </c>
    </row>
    <row r="1077" spans="1:15" x14ac:dyDescent="0.3">
      <c r="A1077" t="s">
        <v>212</v>
      </c>
      <c r="B1077">
        <v>2847</v>
      </c>
      <c r="C1077" t="s">
        <v>185</v>
      </c>
      <c r="D1077">
        <v>18</v>
      </c>
      <c r="E1077" s="1">
        <v>45741</v>
      </c>
      <c r="F1077" t="s">
        <v>11</v>
      </c>
      <c r="G1077" t="s">
        <v>91</v>
      </c>
      <c r="H1077" t="s">
        <v>217</v>
      </c>
      <c r="I1077">
        <v>6</v>
      </c>
      <c r="J1077">
        <v>9</v>
      </c>
      <c r="K1077">
        <v>0</v>
      </c>
      <c r="L1077">
        <v>19</v>
      </c>
      <c r="M1077">
        <f>L1077-D1077</f>
        <v>1</v>
      </c>
      <c r="N1077" s="3">
        <f>IFERROR(D1077/L1077,0)</f>
        <v>0.94736842105263153</v>
      </c>
      <c r="O1077" t="str">
        <f>TEXT(UnusedDays[[#This Row],[discharge_date]],"mmmm")</f>
        <v>March</v>
      </c>
    </row>
    <row r="1078" spans="1:15" x14ac:dyDescent="0.3">
      <c r="A1078" t="s">
        <v>212</v>
      </c>
      <c r="B1078">
        <v>388</v>
      </c>
      <c r="C1078" t="s">
        <v>185</v>
      </c>
      <c r="D1078">
        <v>16</v>
      </c>
      <c r="E1078" s="1">
        <v>45727</v>
      </c>
      <c r="F1078" t="s">
        <v>8</v>
      </c>
      <c r="G1078" t="s">
        <v>89</v>
      </c>
      <c r="H1078" t="s">
        <v>217</v>
      </c>
      <c r="I1078">
        <v>3</v>
      </c>
      <c r="J1078">
        <v>13</v>
      </c>
      <c r="K1078">
        <v>0</v>
      </c>
      <c r="L1078">
        <v>16</v>
      </c>
      <c r="M1078">
        <f>L1078-D1078</f>
        <v>0</v>
      </c>
      <c r="N1078" s="3">
        <f>IFERROR(D1078/L1078,0)</f>
        <v>1</v>
      </c>
      <c r="O1078" t="str">
        <f>TEXT(UnusedDays[[#This Row],[discharge_date]],"mmmm")</f>
        <v>March</v>
      </c>
    </row>
    <row r="1079" spans="1:15" x14ac:dyDescent="0.3">
      <c r="A1079" t="s">
        <v>212</v>
      </c>
      <c r="B1079">
        <v>2914</v>
      </c>
      <c r="C1079" t="s">
        <v>185</v>
      </c>
      <c r="D1079">
        <v>14</v>
      </c>
      <c r="E1079" s="1">
        <v>45693</v>
      </c>
      <c r="F1079" t="s">
        <v>8</v>
      </c>
      <c r="G1079" t="s">
        <v>138</v>
      </c>
      <c r="H1079" t="s">
        <v>217</v>
      </c>
      <c r="I1079">
        <v>4</v>
      </c>
      <c r="J1079">
        <v>10</v>
      </c>
      <c r="K1079">
        <v>0</v>
      </c>
      <c r="L1079">
        <v>14</v>
      </c>
      <c r="M1079">
        <f>L1079-D1079</f>
        <v>0</v>
      </c>
      <c r="N1079" s="3">
        <f>IFERROR(D1079/L1079,0)</f>
        <v>1</v>
      </c>
      <c r="O1079" t="str">
        <f>TEXT(UnusedDays[[#This Row],[discharge_date]],"mmmm")</f>
        <v>February</v>
      </c>
    </row>
    <row r="1080" spans="1:15" x14ac:dyDescent="0.3">
      <c r="A1080" t="s">
        <v>212</v>
      </c>
      <c r="B1080">
        <v>2603</v>
      </c>
      <c r="C1080" t="s">
        <v>185</v>
      </c>
      <c r="D1080">
        <v>2</v>
      </c>
      <c r="E1080" s="1">
        <v>45730</v>
      </c>
      <c r="F1080" t="s">
        <v>11</v>
      </c>
      <c r="G1080" t="s">
        <v>95</v>
      </c>
      <c r="H1080" t="s">
        <v>217</v>
      </c>
      <c r="I1080">
        <v>7</v>
      </c>
      <c r="J1080">
        <v>0</v>
      </c>
      <c r="K1080">
        <v>0</v>
      </c>
      <c r="L1080">
        <v>7</v>
      </c>
      <c r="M1080" s="2">
        <f>L1080-D1080</f>
        <v>5</v>
      </c>
      <c r="N1080" s="3">
        <f>IFERROR(D1080/L1080,0)</f>
        <v>0.2857142857142857</v>
      </c>
      <c r="O1080" t="str">
        <f>TEXT(UnusedDays[[#This Row],[discharge_date]],"mmmm")</f>
        <v>March</v>
      </c>
    </row>
    <row r="1081" spans="1:15" x14ac:dyDescent="0.3">
      <c r="A1081" t="s">
        <v>212</v>
      </c>
      <c r="B1081">
        <v>2179</v>
      </c>
      <c r="C1081" t="s">
        <v>185</v>
      </c>
      <c r="D1081">
        <v>1</v>
      </c>
      <c r="E1081" s="1">
        <v>45730</v>
      </c>
      <c r="F1081" t="s">
        <v>11</v>
      </c>
      <c r="G1081" t="s">
        <v>95</v>
      </c>
      <c r="H1081" t="s">
        <v>217</v>
      </c>
      <c r="I1081">
        <v>7</v>
      </c>
      <c r="J1081">
        <v>0</v>
      </c>
      <c r="K1081">
        <v>0</v>
      </c>
      <c r="L1081">
        <v>7</v>
      </c>
      <c r="M1081" s="2">
        <f>L1081-D1081</f>
        <v>6</v>
      </c>
      <c r="N1081" s="3">
        <f>IFERROR(D1081/L1081,0)</f>
        <v>0.14285714285714285</v>
      </c>
      <c r="O1081" t="str">
        <f>TEXT(UnusedDays[[#This Row],[discharge_date]],"mmmm")</f>
        <v>March</v>
      </c>
    </row>
    <row r="1082" spans="1:15" x14ac:dyDescent="0.3">
      <c r="A1082" t="s">
        <v>212</v>
      </c>
      <c r="B1082">
        <v>505</v>
      </c>
      <c r="C1082" t="s">
        <v>185</v>
      </c>
      <c r="D1082">
        <v>2</v>
      </c>
      <c r="E1082" s="1">
        <v>45725</v>
      </c>
      <c r="F1082" t="s">
        <v>8</v>
      </c>
      <c r="G1082" t="s">
        <v>95</v>
      </c>
      <c r="H1082" t="s">
        <v>217</v>
      </c>
      <c r="I1082">
        <v>7</v>
      </c>
      <c r="J1082">
        <v>0</v>
      </c>
      <c r="K1082">
        <v>0</v>
      </c>
      <c r="L1082">
        <v>7</v>
      </c>
      <c r="M1082" s="2">
        <f>L1082-D1082</f>
        <v>5</v>
      </c>
      <c r="N1082" s="3">
        <f>IFERROR(D1082/L1082,0)</f>
        <v>0.2857142857142857</v>
      </c>
      <c r="O1082" t="str">
        <f>TEXT(UnusedDays[[#This Row],[discharge_date]],"mmmm")</f>
        <v>March</v>
      </c>
    </row>
    <row r="1083" spans="1:15" x14ac:dyDescent="0.3">
      <c r="A1083" t="s">
        <v>212</v>
      </c>
      <c r="B1083">
        <v>350</v>
      </c>
      <c r="C1083" t="s">
        <v>185</v>
      </c>
      <c r="D1083">
        <v>14</v>
      </c>
      <c r="E1083" s="1">
        <v>45665</v>
      </c>
      <c r="F1083" t="s">
        <v>8</v>
      </c>
      <c r="G1083" t="s">
        <v>89</v>
      </c>
      <c r="H1083" t="s">
        <v>217</v>
      </c>
      <c r="I1083">
        <v>3</v>
      </c>
      <c r="J1083">
        <v>11</v>
      </c>
      <c r="K1083">
        <v>0</v>
      </c>
      <c r="L1083">
        <v>14</v>
      </c>
      <c r="M1083">
        <f>L1083-D1083</f>
        <v>0</v>
      </c>
      <c r="N1083" s="3">
        <f>IFERROR(D1083/L1083,0)</f>
        <v>1</v>
      </c>
      <c r="O1083" t="str">
        <f>TEXT(UnusedDays[[#This Row],[discharge_date]],"mmmm")</f>
        <v>January</v>
      </c>
    </row>
    <row r="1084" spans="1:15" x14ac:dyDescent="0.3">
      <c r="A1084" t="s">
        <v>212</v>
      </c>
      <c r="B1084">
        <v>1062</v>
      </c>
      <c r="C1084" t="s">
        <v>185</v>
      </c>
      <c r="D1084">
        <v>17</v>
      </c>
      <c r="E1084" s="1">
        <v>45740</v>
      </c>
      <c r="F1084" t="s">
        <v>8</v>
      </c>
      <c r="G1084" t="s">
        <v>88</v>
      </c>
      <c r="H1084" t="s">
        <v>217</v>
      </c>
      <c r="I1084">
        <v>2</v>
      </c>
      <c r="J1084">
        <v>12</v>
      </c>
      <c r="K1084">
        <v>0</v>
      </c>
      <c r="L1084">
        <v>17</v>
      </c>
      <c r="M1084">
        <f>L1084-D1084</f>
        <v>0</v>
      </c>
      <c r="N1084" s="3">
        <f>IFERROR(D1084/L1084,0)</f>
        <v>1</v>
      </c>
      <c r="O1084" t="str">
        <f>TEXT(UnusedDays[[#This Row],[discharge_date]],"mmmm")</f>
        <v>March</v>
      </c>
    </row>
    <row r="1085" spans="1:15" x14ac:dyDescent="0.3">
      <c r="A1085" t="s">
        <v>212</v>
      </c>
      <c r="B1085">
        <v>1903</v>
      </c>
      <c r="C1085" t="s">
        <v>185</v>
      </c>
      <c r="D1085">
        <v>14</v>
      </c>
      <c r="E1085" s="1">
        <v>45686</v>
      </c>
      <c r="F1085" t="s">
        <v>8</v>
      </c>
      <c r="G1085" t="s">
        <v>142</v>
      </c>
      <c r="H1085" t="s">
        <v>217</v>
      </c>
      <c r="I1085">
        <v>3</v>
      </c>
      <c r="J1085">
        <v>11</v>
      </c>
      <c r="K1085">
        <v>0</v>
      </c>
      <c r="L1085">
        <v>14</v>
      </c>
      <c r="M1085">
        <f>L1085-D1085</f>
        <v>0</v>
      </c>
      <c r="N1085" s="3">
        <f>IFERROR(D1085/L1085,0)</f>
        <v>1</v>
      </c>
      <c r="O1085" t="str">
        <f>TEXT(UnusedDays[[#This Row],[discharge_date]],"mmmm")</f>
        <v>January</v>
      </c>
    </row>
    <row r="1086" spans="1:15" x14ac:dyDescent="0.3">
      <c r="A1086" t="s">
        <v>212</v>
      </c>
      <c r="B1086">
        <v>959</v>
      </c>
      <c r="C1086" t="s">
        <v>185</v>
      </c>
      <c r="D1086">
        <v>14</v>
      </c>
      <c r="E1086" s="1">
        <v>45686</v>
      </c>
      <c r="F1086" t="s">
        <v>8</v>
      </c>
      <c r="G1086" t="s">
        <v>142</v>
      </c>
      <c r="H1086" t="s">
        <v>217</v>
      </c>
      <c r="I1086">
        <v>0</v>
      </c>
      <c r="J1086">
        <v>14</v>
      </c>
      <c r="K1086">
        <v>0</v>
      </c>
      <c r="L1086">
        <v>14</v>
      </c>
      <c r="M1086">
        <f>L1086-D1086</f>
        <v>0</v>
      </c>
      <c r="N1086" s="3">
        <f>IFERROR(D1086/L1086,0)</f>
        <v>1</v>
      </c>
      <c r="O1086" t="str">
        <f>TEXT(UnusedDays[[#This Row],[discharge_date]],"mmmm")</f>
        <v>January</v>
      </c>
    </row>
    <row r="1087" spans="1:15" x14ac:dyDescent="0.3">
      <c r="A1087" t="s">
        <v>212</v>
      </c>
      <c r="B1087">
        <v>1706</v>
      </c>
      <c r="C1087" t="s">
        <v>185</v>
      </c>
      <c r="D1087">
        <v>14</v>
      </c>
      <c r="E1087" s="1">
        <v>45668</v>
      </c>
      <c r="F1087" t="s">
        <v>8</v>
      </c>
      <c r="G1087" t="s">
        <v>142</v>
      </c>
      <c r="H1087" t="s">
        <v>217</v>
      </c>
      <c r="I1087">
        <v>3</v>
      </c>
      <c r="J1087">
        <v>11</v>
      </c>
      <c r="K1087">
        <v>0</v>
      </c>
      <c r="L1087">
        <v>14</v>
      </c>
      <c r="M1087">
        <f>L1087-D1087</f>
        <v>0</v>
      </c>
      <c r="N1087" s="3">
        <f>IFERROR(D1087/L1087,0)</f>
        <v>1</v>
      </c>
      <c r="O1087" t="str">
        <f>TEXT(UnusedDays[[#This Row],[discharge_date]],"mmmm")</f>
        <v>January</v>
      </c>
    </row>
    <row r="1088" spans="1:15" x14ac:dyDescent="0.3">
      <c r="A1088" t="s">
        <v>212</v>
      </c>
      <c r="B1088">
        <v>2794</v>
      </c>
      <c r="C1088" t="s">
        <v>185</v>
      </c>
      <c r="D1088">
        <v>14</v>
      </c>
      <c r="E1088" s="1">
        <v>45714</v>
      </c>
      <c r="F1088" t="s">
        <v>8</v>
      </c>
      <c r="G1088" t="s">
        <v>141</v>
      </c>
      <c r="H1088" t="s">
        <v>217</v>
      </c>
      <c r="I1088">
        <v>6</v>
      </c>
      <c r="J1088">
        <v>8</v>
      </c>
      <c r="K1088">
        <v>0</v>
      </c>
      <c r="L1088">
        <v>14</v>
      </c>
      <c r="M1088">
        <f>L1088-D1088</f>
        <v>0</v>
      </c>
      <c r="N1088" s="3">
        <f>IFERROR(D1088/L1088,0)</f>
        <v>1</v>
      </c>
      <c r="O1088" t="str">
        <f>TEXT(UnusedDays[[#This Row],[discharge_date]],"mmmm")</f>
        <v>February</v>
      </c>
    </row>
    <row r="1089" spans="1:15" x14ac:dyDescent="0.3">
      <c r="A1089" t="s">
        <v>212</v>
      </c>
      <c r="B1089">
        <v>963</v>
      </c>
      <c r="C1089" t="s">
        <v>185</v>
      </c>
      <c r="D1089">
        <v>13</v>
      </c>
      <c r="E1089" s="1">
        <v>45699</v>
      </c>
      <c r="F1089" t="s">
        <v>8</v>
      </c>
      <c r="G1089" t="s">
        <v>141</v>
      </c>
      <c r="H1089" t="s">
        <v>217</v>
      </c>
      <c r="I1089">
        <v>2</v>
      </c>
      <c r="J1089">
        <v>12</v>
      </c>
      <c r="K1089">
        <v>0</v>
      </c>
      <c r="L1089">
        <v>14</v>
      </c>
      <c r="M1089">
        <f>L1089-D1089</f>
        <v>1</v>
      </c>
      <c r="N1089" s="3">
        <f>IFERROR(D1089/L1089,0)</f>
        <v>0.9285714285714286</v>
      </c>
      <c r="O1089" t="str">
        <f>TEXT(UnusedDays[[#This Row],[discharge_date]],"mmmm")</f>
        <v>February</v>
      </c>
    </row>
    <row r="1090" spans="1:15" x14ac:dyDescent="0.3">
      <c r="A1090" t="s">
        <v>212</v>
      </c>
      <c r="B1090">
        <v>2834</v>
      </c>
      <c r="C1090" t="s">
        <v>185</v>
      </c>
      <c r="D1090">
        <v>13</v>
      </c>
      <c r="E1090" s="1">
        <v>45688</v>
      </c>
      <c r="F1090" t="s">
        <v>11</v>
      </c>
      <c r="G1090" t="s">
        <v>141</v>
      </c>
      <c r="H1090" t="s">
        <v>217</v>
      </c>
      <c r="I1090">
        <v>5</v>
      </c>
      <c r="J1090">
        <v>9</v>
      </c>
      <c r="K1090">
        <v>0</v>
      </c>
      <c r="L1090">
        <v>14</v>
      </c>
      <c r="M1090">
        <f>L1090-D1090</f>
        <v>1</v>
      </c>
      <c r="N1090" s="3">
        <f>IFERROR(D1090/L1090,0)</f>
        <v>0.9285714285714286</v>
      </c>
      <c r="O1090" t="str">
        <f>TEXT(UnusedDays[[#This Row],[discharge_date]],"mmmm")</f>
        <v>January</v>
      </c>
    </row>
    <row r="1091" spans="1:15" x14ac:dyDescent="0.3">
      <c r="A1091" t="s">
        <v>212</v>
      </c>
      <c r="B1091">
        <v>2827</v>
      </c>
      <c r="C1091" t="s">
        <v>185</v>
      </c>
      <c r="D1091">
        <v>15</v>
      </c>
      <c r="E1091" s="1">
        <v>45665</v>
      </c>
      <c r="F1091" t="s">
        <v>8</v>
      </c>
      <c r="G1091" t="s">
        <v>141</v>
      </c>
      <c r="H1091" t="s">
        <v>217</v>
      </c>
      <c r="I1091">
        <v>0</v>
      </c>
      <c r="J1091">
        <v>11</v>
      </c>
      <c r="K1091">
        <v>0</v>
      </c>
      <c r="L1091">
        <v>16</v>
      </c>
      <c r="M1091">
        <f>L1091-D1091</f>
        <v>1</v>
      </c>
      <c r="N1091" s="3">
        <f>IFERROR(D1091/L1091,0)</f>
        <v>0.9375</v>
      </c>
      <c r="O1091" t="str">
        <f>TEXT(UnusedDays[[#This Row],[discharge_date]],"mmmm")</f>
        <v>January</v>
      </c>
    </row>
    <row r="1092" spans="1:15" x14ac:dyDescent="0.3">
      <c r="A1092" t="s">
        <v>212</v>
      </c>
      <c r="B1092">
        <v>2476</v>
      </c>
      <c r="C1092" t="s">
        <v>185</v>
      </c>
      <c r="D1092">
        <v>14</v>
      </c>
      <c r="E1092" s="1">
        <v>45727</v>
      </c>
      <c r="F1092" t="s">
        <v>8</v>
      </c>
      <c r="G1092" t="s">
        <v>93</v>
      </c>
      <c r="H1092" t="s">
        <v>217</v>
      </c>
      <c r="I1092">
        <v>4</v>
      </c>
      <c r="J1092">
        <v>10</v>
      </c>
      <c r="K1092">
        <v>0</v>
      </c>
      <c r="L1092">
        <v>14</v>
      </c>
      <c r="M1092">
        <f>L1092-D1092</f>
        <v>0</v>
      </c>
      <c r="N1092" s="3">
        <f>IFERROR(D1092/L1092,0)</f>
        <v>1</v>
      </c>
      <c r="O1092" t="str">
        <f>TEXT(UnusedDays[[#This Row],[discharge_date]],"mmmm")</f>
        <v>March</v>
      </c>
    </row>
    <row r="1093" spans="1:15" x14ac:dyDescent="0.3">
      <c r="A1093" t="s">
        <v>212</v>
      </c>
      <c r="B1093">
        <v>1971</v>
      </c>
      <c r="C1093" t="s">
        <v>185</v>
      </c>
      <c r="D1093">
        <v>3</v>
      </c>
      <c r="E1093" s="1">
        <v>45711</v>
      </c>
      <c r="F1093" t="s">
        <v>11</v>
      </c>
      <c r="G1093" t="s">
        <v>139</v>
      </c>
      <c r="H1093" t="s">
        <v>217</v>
      </c>
      <c r="I1093">
        <v>7</v>
      </c>
      <c r="J1093">
        <v>0</v>
      </c>
      <c r="K1093">
        <v>0</v>
      </c>
      <c r="L1093">
        <v>7</v>
      </c>
      <c r="M1093">
        <f>L1093-D1093</f>
        <v>4</v>
      </c>
      <c r="N1093" s="3">
        <f>IFERROR(D1093/L1093,0)</f>
        <v>0.42857142857142855</v>
      </c>
      <c r="O1093" t="str">
        <f>TEXT(UnusedDays[[#This Row],[discharge_date]],"mmmm")</f>
        <v>February</v>
      </c>
    </row>
    <row r="1094" spans="1:15" x14ac:dyDescent="0.3">
      <c r="A1094" t="s">
        <v>212</v>
      </c>
      <c r="B1094">
        <v>2801</v>
      </c>
      <c r="C1094" t="s">
        <v>185</v>
      </c>
      <c r="D1094">
        <v>5</v>
      </c>
      <c r="E1094" s="1">
        <v>45704</v>
      </c>
      <c r="F1094" t="s">
        <v>11</v>
      </c>
      <c r="G1094" t="s">
        <v>139</v>
      </c>
      <c r="H1094" t="s">
        <v>217</v>
      </c>
      <c r="I1094">
        <v>8</v>
      </c>
      <c r="J1094">
        <v>0</v>
      </c>
      <c r="K1094">
        <v>0</v>
      </c>
      <c r="L1094">
        <v>8</v>
      </c>
      <c r="M1094">
        <f>L1094-D1094</f>
        <v>3</v>
      </c>
      <c r="N1094" s="3">
        <f>IFERROR(D1094/L1094,0)</f>
        <v>0.625</v>
      </c>
      <c r="O1094" t="str">
        <f>TEXT(UnusedDays[[#This Row],[discharge_date]],"mmmm")</f>
        <v>February</v>
      </c>
    </row>
    <row r="1095" spans="1:15" x14ac:dyDescent="0.3">
      <c r="A1095" t="s">
        <v>212</v>
      </c>
      <c r="B1095">
        <v>2460</v>
      </c>
      <c r="C1095" t="s">
        <v>185</v>
      </c>
      <c r="D1095">
        <v>4</v>
      </c>
      <c r="E1095" s="1">
        <v>45667</v>
      </c>
      <c r="F1095" t="s">
        <v>11</v>
      </c>
      <c r="G1095" t="s">
        <v>139</v>
      </c>
      <c r="H1095" t="s">
        <v>217</v>
      </c>
      <c r="I1095">
        <v>8</v>
      </c>
      <c r="J1095">
        <v>0</v>
      </c>
      <c r="K1095">
        <v>0</v>
      </c>
      <c r="L1095">
        <v>8</v>
      </c>
      <c r="M1095">
        <f>L1095-D1095</f>
        <v>4</v>
      </c>
      <c r="N1095" s="3">
        <f>IFERROR(D1095/L1095,0)</f>
        <v>0.5</v>
      </c>
      <c r="O1095" t="str">
        <f>TEXT(UnusedDays[[#This Row],[discharge_date]],"mmmm")</f>
        <v>January</v>
      </c>
    </row>
    <row r="1096" spans="1:15" x14ac:dyDescent="0.3">
      <c r="A1096" t="s">
        <v>212</v>
      </c>
      <c r="B1096">
        <v>2284</v>
      </c>
      <c r="C1096" t="s">
        <v>185</v>
      </c>
      <c r="D1096">
        <v>4</v>
      </c>
      <c r="E1096" s="1">
        <v>45746</v>
      </c>
      <c r="F1096" t="s">
        <v>8</v>
      </c>
      <c r="G1096" t="s">
        <v>17</v>
      </c>
      <c r="H1096" t="s">
        <v>217</v>
      </c>
      <c r="I1096">
        <v>7</v>
      </c>
      <c r="J1096">
        <v>0</v>
      </c>
      <c r="K1096">
        <v>0</v>
      </c>
      <c r="L1096">
        <v>7</v>
      </c>
      <c r="M1096" s="2">
        <f>L1096-D1096</f>
        <v>3</v>
      </c>
      <c r="N1096" s="3">
        <f>IFERROR(D1096/L1096,0)</f>
        <v>0.5714285714285714</v>
      </c>
      <c r="O1096" t="str">
        <f>TEXT(UnusedDays[[#This Row],[discharge_date]],"mmmm")</f>
        <v>March</v>
      </c>
    </row>
    <row r="1097" spans="1:15" x14ac:dyDescent="0.3">
      <c r="A1097" t="s">
        <v>212</v>
      </c>
      <c r="B1097">
        <v>692</v>
      </c>
      <c r="C1097" t="s">
        <v>185</v>
      </c>
      <c r="D1097">
        <v>1</v>
      </c>
      <c r="E1097" s="1">
        <v>45696</v>
      </c>
      <c r="F1097" t="s">
        <v>18</v>
      </c>
      <c r="G1097" t="s">
        <v>17</v>
      </c>
      <c r="H1097" t="s">
        <v>217</v>
      </c>
      <c r="I1097">
        <v>7</v>
      </c>
      <c r="J1097">
        <v>0</v>
      </c>
      <c r="K1097">
        <v>0</v>
      </c>
      <c r="L1097">
        <v>7</v>
      </c>
      <c r="M1097">
        <f>L1097-D1097</f>
        <v>6</v>
      </c>
      <c r="N1097" s="3">
        <f>IFERROR(D1097/L1097,0)</f>
        <v>0.14285714285714285</v>
      </c>
      <c r="O1097" t="str">
        <f>TEXT(UnusedDays[[#This Row],[discharge_date]],"mmmm")</f>
        <v>February</v>
      </c>
    </row>
    <row r="1098" spans="1:15" x14ac:dyDescent="0.3">
      <c r="A1098" t="s">
        <v>212</v>
      </c>
      <c r="B1098">
        <v>1730</v>
      </c>
      <c r="C1098" t="s">
        <v>185</v>
      </c>
      <c r="D1098">
        <v>1</v>
      </c>
      <c r="E1098" s="1">
        <v>45689</v>
      </c>
      <c r="F1098" t="s">
        <v>11</v>
      </c>
      <c r="G1098" t="s">
        <v>17</v>
      </c>
      <c r="H1098" t="s">
        <v>217</v>
      </c>
      <c r="I1098">
        <v>1</v>
      </c>
      <c r="J1098">
        <v>0</v>
      </c>
      <c r="K1098">
        <v>0</v>
      </c>
      <c r="L1098">
        <v>1</v>
      </c>
      <c r="M1098">
        <f>L1098-D1098</f>
        <v>0</v>
      </c>
      <c r="N1098" s="3">
        <f>IFERROR(D1098/L1098,0)</f>
        <v>1</v>
      </c>
      <c r="O1098" t="str">
        <f>TEXT(UnusedDays[[#This Row],[discharge_date]],"mmmm")</f>
        <v>February</v>
      </c>
    </row>
    <row r="1099" spans="1:15" x14ac:dyDescent="0.3">
      <c r="A1099" t="s">
        <v>212</v>
      </c>
      <c r="B1099">
        <v>57</v>
      </c>
      <c r="C1099" t="s">
        <v>185</v>
      </c>
      <c r="D1099">
        <v>6</v>
      </c>
      <c r="E1099" s="1">
        <v>45693</v>
      </c>
      <c r="F1099" t="s">
        <v>11</v>
      </c>
      <c r="G1099" t="s">
        <v>139</v>
      </c>
      <c r="H1099" t="s">
        <v>217</v>
      </c>
      <c r="I1099">
        <v>7</v>
      </c>
      <c r="J1099">
        <v>0</v>
      </c>
      <c r="K1099">
        <v>0</v>
      </c>
      <c r="L1099">
        <v>7</v>
      </c>
      <c r="M1099">
        <f>L1099-D1099</f>
        <v>1</v>
      </c>
      <c r="N1099" s="3">
        <f>IFERROR(D1099/L1099,0)</f>
        <v>0.8571428571428571</v>
      </c>
      <c r="O1099" t="str">
        <f>TEXT(UnusedDays[[#This Row],[discharge_date]],"mmmm")</f>
        <v>February</v>
      </c>
    </row>
    <row r="1100" spans="1:15" x14ac:dyDescent="0.3">
      <c r="A1100" t="s">
        <v>212</v>
      </c>
      <c r="B1100">
        <v>1012</v>
      </c>
      <c r="C1100" t="s">
        <v>197</v>
      </c>
      <c r="D1100">
        <v>29</v>
      </c>
      <c r="E1100" s="1">
        <v>45706</v>
      </c>
      <c r="F1100" t="s">
        <v>8</v>
      </c>
      <c r="G1100" t="s">
        <v>123</v>
      </c>
      <c r="H1100" t="s">
        <v>217</v>
      </c>
      <c r="I1100">
        <v>0</v>
      </c>
      <c r="J1100">
        <v>15</v>
      </c>
      <c r="K1100">
        <v>14</v>
      </c>
      <c r="L1100">
        <v>29</v>
      </c>
      <c r="M1100">
        <f>L1100-D1100</f>
        <v>0</v>
      </c>
      <c r="N1100" s="3">
        <f>IFERROR(D1100/L1100,0)</f>
        <v>1</v>
      </c>
      <c r="O1100" t="str">
        <f>TEXT(UnusedDays[[#This Row],[discharge_date]],"mmmm")</f>
        <v>February</v>
      </c>
    </row>
    <row r="1101" spans="1:15" x14ac:dyDescent="0.3">
      <c r="A1101" t="s">
        <v>212</v>
      </c>
      <c r="B1101">
        <v>2401</v>
      </c>
      <c r="C1101" t="s">
        <v>197</v>
      </c>
      <c r="D1101">
        <v>7</v>
      </c>
      <c r="E1101" s="1">
        <v>45691</v>
      </c>
      <c r="F1101" t="s">
        <v>11</v>
      </c>
      <c r="G1101" t="s">
        <v>123</v>
      </c>
      <c r="H1101" t="s">
        <v>217</v>
      </c>
      <c r="I1101">
        <v>0</v>
      </c>
      <c r="J1101">
        <v>15</v>
      </c>
      <c r="K1101">
        <v>0</v>
      </c>
      <c r="L1101">
        <v>15</v>
      </c>
      <c r="M1101">
        <f>L1101-D1101</f>
        <v>8</v>
      </c>
      <c r="N1101" s="3">
        <f>IFERROR(D1101/L1101,0)</f>
        <v>0.46666666666666667</v>
      </c>
      <c r="O1101" t="str">
        <f>TEXT(UnusedDays[[#This Row],[discharge_date]],"mmmm")</f>
        <v>February</v>
      </c>
    </row>
    <row r="1102" spans="1:15" x14ac:dyDescent="0.3">
      <c r="A1102" t="s">
        <v>212</v>
      </c>
      <c r="B1102">
        <v>2473</v>
      </c>
      <c r="C1102" t="s">
        <v>197</v>
      </c>
      <c r="D1102">
        <v>5</v>
      </c>
      <c r="E1102" s="1">
        <v>45678</v>
      </c>
      <c r="F1102" t="s">
        <v>11</v>
      </c>
      <c r="G1102" t="s">
        <v>170</v>
      </c>
      <c r="H1102" t="s">
        <v>217</v>
      </c>
      <c r="I1102">
        <v>0</v>
      </c>
      <c r="J1102">
        <v>14</v>
      </c>
      <c r="K1102">
        <v>0</v>
      </c>
      <c r="L1102">
        <v>14</v>
      </c>
      <c r="M1102">
        <f>L1102-D1102</f>
        <v>9</v>
      </c>
      <c r="N1102" s="3">
        <f>IFERROR(D1102/L1102,0)</f>
        <v>0.35714285714285715</v>
      </c>
      <c r="O1102" t="str">
        <f>TEXT(UnusedDays[[#This Row],[discharge_date]],"mmmm")</f>
        <v>January</v>
      </c>
    </row>
    <row r="1103" spans="1:15" x14ac:dyDescent="0.3">
      <c r="A1103" t="s">
        <v>212</v>
      </c>
      <c r="B1103">
        <v>1581</v>
      </c>
      <c r="C1103" t="s">
        <v>197</v>
      </c>
      <c r="D1103">
        <v>12</v>
      </c>
      <c r="E1103" s="1">
        <v>45676</v>
      </c>
      <c r="F1103" t="s">
        <v>11</v>
      </c>
      <c r="G1103" t="s">
        <v>170</v>
      </c>
      <c r="H1103" t="s">
        <v>217</v>
      </c>
      <c r="I1103">
        <v>0</v>
      </c>
      <c r="J1103">
        <v>16</v>
      </c>
      <c r="K1103">
        <v>0</v>
      </c>
      <c r="L1103">
        <v>16</v>
      </c>
      <c r="M1103">
        <f>L1103-D1103</f>
        <v>4</v>
      </c>
      <c r="N1103" s="3">
        <f>IFERROR(D1103/L1103,0)</f>
        <v>0.75</v>
      </c>
      <c r="O1103" t="str">
        <f>TEXT(UnusedDays[[#This Row],[discharge_date]],"mmmm")</f>
        <v>January</v>
      </c>
    </row>
    <row r="1104" spans="1:15" x14ac:dyDescent="0.3">
      <c r="A1104" t="s">
        <v>212</v>
      </c>
      <c r="B1104">
        <v>1559</v>
      </c>
      <c r="C1104" t="s">
        <v>197</v>
      </c>
      <c r="D1104">
        <v>31</v>
      </c>
      <c r="E1104" s="1">
        <v>45674</v>
      </c>
      <c r="F1104" t="s">
        <v>8</v>
      </c>
      <c r="G1104" t="s">
        <v>170</v>
      </c>
      <c r="H1104" t="s">
        <v>217</v>
      </c>
      <c r="I1104">
        <v>0</v>
      </c>
      <c r="J1104">
        <v>0</v>
      </c>
      <c r="K1104">
        <v>23</v>
      </c>
      <c r="L1104">
        <v>23</v>
      </c>
      <c r="M1104">
        <f>L1104-D1104</f>
        <v>-8</v>
      </c>
      <c r="N1104" s="3">
        <f>IFERROR(D1104/L1104,0)</f>
        <v>1.3478260869565217</v>
      </c>
      <c r="O1104" t="str">
        <f>TEXT(UnusedDays[[#This Row],[discharge_date]],"mmmm")</f>
        <v>January</v>
      </c>
    </row>
    <row r="1105" spans="1:15" x14ac:dyDescent="0.3">
      <c r="A1105" t="s">
        <v>212</v>
      </c>
      <c r="B1105">
        <v>196</v>
      </c>
      <c r="C1105" t="s">
        <v>197</v>
      </c>
      <c r="D1105">
        <v>33</v>
      </c>
      <c r="E1105" s="1">
        <v>45660</v>
      </c>
      <c r="F1105" t="s">
        <v>8</v>
      </c>
      <c r="G1105" t="s">
        <v>170</v>
      </c>
      <c r="H1105" t="s">
        <v>217</v>
      </c>
      <c r="I1105">
        <v>0</v>
      </c>
      <c r="J1105">
        <v>0</v>
      </c>
      <c r="K1105">
        <v>25</v>
      </c>
      <c r="L1105">
        <v>25</v>
      </c>
      <c r="M1105">
        <f>L1105-D1105</f>
        <v>-8</v>
      </c>
      <c r="N1105" s="3">
        <f>IFERROR(D1105/L1105,0)</f>
        <v>1.32</v>
      </c>
      <c r="O1105" t="str">
        <f>TEXT(UnusedDays[[#This Row],[discharge_date]],"mmmm")</f>
        <v>January</v>
      </c>
    </row>
    <row r="1106" spans="1:15" x14ac:dyDescent="0.3">
      <c r="A1106" t="s">
        <v>212</v>
      </c>
      <c r="B1106">
        <v>2955</v>
      </c>
      <c r="C1106" t="s">
        <v>197</v>
      </c>
      <c r="D1106">
        <v>2</v>
      </c>
      <c r="E1106" s="1">
        <v>45715</v>
      </c>
      <c r="F1106" t="s">
        <v>13</v>
      </c>
      <c r="G1106" t="s">
        <v>127</v>
      </c>
      <c r="H1106" t="s">
        <v>217</v>
      </c>
      <c r="I1106">
        <v>0</v>
      </c>
      <c r="J1106">
        <v>0</v>
      </c>
      <c r="K1106">
        <v>0</v>
      </c>
      <c r="L1106">
        <v>0</v>
      </c>
      <c r="M1106">
        <f>L1106-D1106</f>
        <v>-2</v>
      </c>
      <c r="N1106" s="3">
        <f>IFERROR(D1106/L1106,0)</f>
        <v>0</v>
      </c>
      <c r="O1106" t="str">
        <f>TEXT(UnusedDays[[#This Row],[discharge_date]],"mmmm")</f>
        <v>February</v>
      </c>
    </row>
    <row r="1107" spans="1:15" x14ac:dyDescent="0.3">
      <c r="A1107" t="s">
        <v>212</v>
      </c>
      <c r="B1107">
        <v>1532</v>
      </c>
      <c r="C1107" t="s">
        <v>197</v>
      </c>
      <c r="D1107">
        <v>14</v>
      </c>
      <c r="E1107" s="1">
        <v>45702</v>
      </c>
      <c r="F1107" t="s">
        <v>11</v>
      </c>
      <c r="G1107" t="s">
        <v>127</v>
      </c>
      <c r="H1107" t="s">
        <v>217</v>
      </c>
      <c r="I1107">
        <v>0</v>
      </c>
      <c r="J1107">
        <v>0</v>
      </c>
      <c r="K1107">
        <v>15</v>
      </c>
      <c r="L1107">
        <v>15</v>
      </c>
      <c r="M1107">
        <f>L1107-D1107</f>
        <v>1</v>
      </c>
      <c r="N1107" s="3">
        <f>IFERROR(D1107/L1107,0)</f>
        <v>0.93333333333333335</v>
      </c>
      <c r="O1107" t="str">
        <f>TEXT(UnusedDays[[#This Row],[discharge_date]],"mmmm")</f>
        <v>February</v>
      </c>
    </row>
    <row r="1108" spans="1:15" x14ac:dyDescent="0.3">
      <c r="A1108" t="s">
        <v>212</v>
      </c>
      <c r="B1108">
        <v>206</v>
      </c>
      <c r="C1108" t="s">
        <v>197</v>
      </c>
      <c r="D1108">
        <v>6</v>
      </c>
      <c r="E1108" s="1">
        <v>45692</v>
      </c>
      <c r="F1108" t="s">
        <v>11</v>
      </c>
      <c r="G1108" t="s">
        <v>122</v>
      </c>
      <c r="H1108" t="s">
        <v>217</v>
      </c>
      <c r="I1108">
        <v>0</v>
      </c>
      <c r="J1108">
        <v>14</v>
      </c>
      <c r="K1108">
        <v>0</v>
      </c>
      <c r="L1108">
        <v>14</v>
      </c>
      <c r="M1108">
        <f>L1108-D1108</f>
        <v>8</v>
      </c>
      <c r="N1108" s="3">
        <f>IFERROR(D1108/L1108,0)</f>
        <v>0.42857142857142855</v>
      </c>
      <c r="O1108" t="str">
        <f>TEXT(UnusedDays[[#This Row],[discharge_date]],"mmmm")</f>
        <v>February</v>
      </c>
    </row>
    <row r="1109" spans="1:15" x14ac:dyDescent="0.3">
      <c r="A1109" t="s">
        <v>212</v>
      </c>
      <c r="B1109">
        <v>2490</v>
      </c>
      <c r="C1109" t="s">
        <v>197</v>
      </c>
      <c r="D1109">
        <v>7</v>
      </c>
      <c r="E1109" s="1">
        <v>45694</v>
      </c>
      <c r="F1109" t="s">
        <v>13</v>
      </c>
      <c r="G1109" t="s">
        <v>122</v>
      </c>
      <c r="H1109" t="s">
        <v>217</v>
      </c>
      <c r="I1109">
        <v>0</v>
      </c>
      <c r="J1109">
        <v>14</v>
      </c>
      <c r="K1109">
        <v>0</v>
      </c>
      <c r="L1109">
        <v>14</v>
      </c>
      <c r="M1109">
        <f>L1109-D1109</f>
        <v>7</v>
      </c>
      <c r="N1109" s="3">
        <f>IFERROR(D1109/L1109,0)</f>
        <v>0.5</v>
      </c>
      <c r="O1109" t="str">
        <f>TEXT(UnusedDays[[#This Row],[discharge_date]],"mmmm")</f>
        <v>February</v>
      </c>
    </row>
    <row r="1110" spans="1:15" x14ac:dyDescent="0.3">
      <c r="A1110" t="s">
        <v>212</v>
      </c>
      <c r="B1110">
        <v>1971</v>
      </c>
      <c r="C1110" t="s">
        <v>197</v>
      </c>
      <c r="D1110">
        <v>14</v>
      </c>
      <c r="E1110" s="1">
        <v>45688</v>
      </c>
      <c r="F1110" t="s">
        <v>14</v>
      </c>
      <c r="G1110" t="s">
        <v>122</v>
      </c>
      <c r="H1110" t="s">
        <v>217</v>
      </c>
      <c r="I1110">
        <v>0</v>
      </c>
      <c r="J1110">
        <v>14</v>
      </c>
      <c r="K1110">
        <v>0</v>
      </c>
      <c r="L1110">
        <v>14</v>
      </c>
      <c r="M1110">
        <f>L1110-D1110</f>
        <v>0</v>
      </c>
      <c r="N1110" s="3">
        <f>IFERROR(D1110/L1110,0)</f>
        <v>1</v>
      </c>
      <c r="O1110" t="str">
        <f>TEXT(UnusedDays[[#This Row],[discharge_date]],"mmmm")</f>
        <v>January</v>
      </c>
    </row>
    <row r="1111" spans="1:15" x14ac:dyDescent="0.3">
      <c r="A1111" t="s">
        <v>212</v>
      </c>
      <c r="B1111">
        <v>1545</v>
      </c>
      <c r="C1111" t="s">
        <v>197</v>
      </c>
      <c r="D1111">
        <v>36</v>
      </c>
      <c r="E1111" s="1">
        <v>45688</v>
      </c>
      <c r="F1111" t="s">
        <v>8</v>
      </c>
      <c r="G1111" t="s">
        <v>122</v>
      </c>
      <c r="H1111" t="s">
        <v>217</v>
      </c>
      <c r="I1111">
        <v>0</v>
      </c>
      <c r="J1111">
        <v>14</v>
      </c>
      <c r="K1111">
        <v>17</v>
      </c>
      <c r="L1111">
        <v>31</v>
      </c>
      <c r="M1111">
        <f>L1111-D1111</f>
        <v>-5</v>
      </c>
      <c r="N1111" s="3">
        <f>IFERROR(D1111/L1111,0)</f>
        <v>1.1612903225806452</v>
      </c>
      <c r="O1111" t="str">
        <f>TEXT(UnusedDays[[#This Row],[discharge_date]],"mmmm")</f>
        <v>January</v>
      </c>
    </row>
    <row r="1112" spans="1:15" x14ac:dyDescent="0.3">
      <c r="A1112" t="s">
        <v>212</v>
      </c>
      <c r="B1112">
        <v>2097</v>
      </c>
      <c r="C1112" t="s">
        <v>197</v>
      </c>
      <c r="D1112">
        <v>2</v>
      </c>
      <c r="E1112" s="1">
        <v>45687</v>
      </c>
      <c r="F1112" t="s">
        <v>11</v>
      </c>
      <c r="G1112" t="s">
        <v>122</v>
      </c>
      <c r="H1112" t="s">
        <v>217</v>
      </c>
      <c r="I1112">
        <v>0</v>
      </c>
      <c r="J1112">
        <v>0</v>
      </c>
      <c r="K1112">
        <v>0</v>
      </c>
      <c r="L1112">
        <v>0</v>
      </c>
      <c r="M1112">
        <f>L1112-D1112</f>
        <v>-2</v>
      </c>
      <c r="N1112" s="3">
        <f>IFERROR(D1112/L1112,0)</f>
        <v>0</v>
      </c>
      <c r="O1112" t="str">
        <f>TEXT(UnusedDays[[#This Row],[discharge_date]],"mmmm")</f>
        <v>January</v>
      </c>
    </row>
    <row r="1113" spans="1:15" x14ac:dyDescent="0.3">
      <c r="A1113" t="s">
        <v>212</v>
      </c>
      <c r="B1113">
        <v>453</v>
      </c>
      <c r="C1113" t="s">
        <v>197</v>
      </c>
      <c r="D1113">
        <v>29</v>
      </c>
      <c r="E1113" s="1">
        <v>45674</v>
      </c>
      <c r="F1113" t="s">
        <v>8</v>
      </c>
      <c r="G1113" t="s">
        <v>122</v>
      </c>
      <c r="H1113" t="s">
        <v>217</v>
      </c>
      <c r="I1113">
        <v>0</v>
      </c>
      <c r="J1113">
        <v>30</v>
      </c>
      <c r="K1113">
        <v>0</v>
      </c>
      <c r="L1113">
        <v>30</v>
      </c>
      <c r="M1113">
        <f>L1113-D1113</f>
        <v>1</v>
      </c>
      <c r="N1113" s="3">
        <f>IFERROR(D1113/L1113,0)</f>
        <v>0.96666666666666667</v>
      </c>
      <c r="O1113" t="str">
        <f>TEXT(UnusedDays[[#This Row],[discharge_date]],"mmmm")</f>
        <v>January</v>
      </c>
    </row>
    <row r="1114" spans="1:15" x14ac:dyDescent="0.3">
      <c r="A1114" t="s">
        <v>212</v>
      </c>
      <c r="B1114">
        <v>1476</v>
      </c>
      <c r="C1114" t="s">
        <v>197</v>
      </c>
      <c r="D1114">
        <v>10</v>
      </c>
      <c r="E1114" s="1">
        <v>45677</v>
      </c>
      <c r="F1114" t="s">
        <v>11</v>
      </c>
      <c r="G1114" t="s">
        <v>122</v>
      </c>
      <c r="H1114" t="s">
        <v>217</v>
      </c>
      <c r="I1114">
        <v>0</v>
      </c>
      <c r="J1114">
        <v>0</v>
      </c>
      <c r="K1114">
        <v>10</v>
      </c>
      <c r="L1114">
        <v>10</v>
      </c>
      <c r="M1114">
        <f>L1114-D1114</f>
        <v>0</v>
      </c>
      <c r="N1114" s="3">
        <f>IFERROR(D1114/L1114,0)</f>
        <v>1</v>
      </c>
      <c r="O1114" t="str">
        <f>TEXT(UnusedDays[[#This Row],[discharge_date]],"mmmm")</f>
        <v>January</v>
      </c>
    </row>
    <row r="1115" spans="1:15" x14ac:dyDescent="0.3">
      <c r="A1115" t="s">
        <v>212</v>
      </c>
      <c r="B1115">
        <v>2808</v>
      </c>
      <c r="C1115" t="s">
        <v>197</v>
      </c>
      <c r="D1115">
        <v>7</v>
      </c>
      <c r="E1115" s="1">
        <v>45677</v>
      </c>
      <c r="F1115" t="s">
        <v>11</v>
      </c>
      <c r="G1115" t="s">
        <v>122</v>
      </c>
      <c r="H1115" t="s">
        <v>217</v>
      </c>
      <c r="I1115">
        <v>0</v>
      </c>
      <c r="J1115">
        <v>7</v>
      </c>
      <c r="K1115">
        <v>0</v>
      </c>
      <c r="L1115">
        <v>7</v>
      </c>
      <c r="M1115">
        <f>L1115-D1115</f>
        <v>0</v>
      </c>
      <c r="N1115" s="3">
        <f>IFERROR(D1115/L1115,0)</f>
        <v>1</v>
      </c>
      <c r="O1115" t="str">
        <f>TEXT(UnusedDays[[#This Row],[discharge_date]],"mmmm")</f>
        <v>January</v>
      </c>
    </row>
    <row r="1116" spans="1:15" x14ac:dyDescent="0.3">
      <c r="A1116" t="s">
        <v>212</v>
      </c>
      <c r="B1116">
        <v>107</v>
      </c>
      <c r="C1116" t="s">
        <v>197</v>
      </c>
      <c r="D1116">
        <v>13</v>
      </c>
      <c r="E1116" s="1">
        <v>45670</v>
      </c>
      <c r="F1116" t="s">
        <v>18</v>
      </c>
      <c r="G1116" t="s">
        <v>171</v>
      </c>
      <c r="H1116" t="s">
        <v>217</v>
      </c>
      <c r="I1116">
        <v>0</v>
      </c>
      <c r="J1116">
        <v>0</v>
      </c>
      <c r="K1116">
        <v>15</v>
      </c>
      <c r="L1116">
        <v>15</v>
      </c>
      <c r="M1116">
        <f>L1116-D1116</f>
        <v>2</v>
      </c>
      <c r="N1116" s="3">
        <f>IFERROR(D1116/L1116,0)</f>
        <v>0.8666666666666667</v>
      </c>
      <c r="O1116" t="str">
        <f>TEXT(UnusedDays[[#This Row],[discharge_date]],"mmmm")</f>
        <v>January</v>
      </c>
    </row>
    <row r="1117" spans="1:15" x14ac:dyDescent="0.3">
      <c r="A1117" t="s">
        <v>212</v>
      </c>
      <c r="B1117">
        <v>2213</v>
      </c>
      <c r="C1117" t="s">
        <v>197</v>
      </c>
      <c r="D1117">
        <v>1</v>
      </c>
      <c r="E1117" s="1">
        <v>45670</v>
      </c>
      <c r="F1117" t="s">
        <v>62</v>
      </c>
      <c r="G1117" t="s">
        <v>171</v>
      </c>
      <c r="H1117" t="s">
        <v>217</v>
      </c>
      <c r="I1117">
        <v>0</v>
      </c>
      <c r="J1117">
        <v>1</v>
      </c>
      <c r="K1117">
        <v>0</v>
      </c>
      <c r="L1117">
        <v>1</v>
      </c>
      <c r="M1117">
        <f>L1117-D1117</f>
        <v>0</v>
      </c>
      <c r="N1117" s="3">
        <f>IFERROR(D1117/L1117,0)</f>
        <v>1</v>
      </c>
      <c r="O1117" t="str">
        <f>TEXT(UnusedDays[[#This Row],[discharge_date]],"mmmm")</f>
        <v>January</v>
      </c>
    </row>
    <row r="1118" spans="1:15" x14ac:dyDescent="0.3">
      <c r="A1118" t="s">
        <v>212</v>
      </c>
      <c r="B1118">
        <v>1716</v>
      </c>
      <c r="C1118" t="s">
        <v>197</v>
      </c>
      <c r="D1118">
        <v>1</v>
      </c>
      <c r="E1118" s="1">
        <v>45673</v>
      </c>
      <c r="F1118" t="s">
        <v>20</v>
      </c>
      <c r="G1118" t="s">
        <v>171</v>
      </c>
      <c r="H1118" t="s">
        <v>217</v>
      </c>
      <c r="I1118">
        <v>0</v>
      </c>
      <c r="J1118">
        <v>0</v>
      </c>
      <c r="K1118">
        <v>0</v>
      </c>
      <c r="L1118">
        <v>0</v>
      </c>
      <c r="M1118">
        <f>L1118-D1118</f>
        <v>-1</v>
      </c>
      <c r="N1118" s="3">
        <f>IFERROR(D1118/L1118,0)</f>
        <v>0</v>
      </c>
      <c r="O1118" t="str">
        <f>TEXT(UnusedDays[[#This Row],[discharge_date]],"mmmm")</f>
        <v>January</v>
      </c>
    </row>
    <row r="1119" spans="1:15" x14ac:dyDescent="0.3">
      <c r="A1119" t="s">
        <v>212</v>
      </c>
      <c r="B1119">
        <v>2830</v>
      </c>
      <c r="C1119" t="s">
        <v>197</v>
      </c>
      <c r="D1119">
        <v>7</v>
      </c>
      <c r="E1119" s="1">
        <v>45727</v>
      </c>
      <c r="F1119" t="s">
        <v>13</v>
      </c>
      <c r="G1119" t="s">
        <v>127</v>
      </c>
      <c r="H1119" t="s">
        <v>217</v>
      </c>
      <c r="I1119">
        <v>0</v>
      </c>
      <c r="J1119">
        <v>14</v>
      </c>
      <c r="K1119">
        <v>0</v>
      </c>
      <c r="L1119">
        <v>14</v>
      </c>
      <c r="M1119" s="2">
        <f>L1119-D1119</f>
        <v>7</v>
      </c>
      <c r="N1119" s="3">
        <f>IFERROR(D1119/L1119,0)</f>
        <v>0.5</v>
      </c>
      <c r="O1119" t="str">
        <f>TEXT(UnusedDays[[#This Row],[discharge_date]],"mmmm")</f>
        <v>March</v>
      </c>
    </row>
    <row r="1120" spans="1:15" x14ac:dyDescent="0.3">
      <c r="A1120" t="s">
        <v>212</v>
      </c>
      <c r="B1120">
        <v>2006</v>
      </c>
      <c r="C1120" t="s">
        <v>197</v>
      </c>
      <c r="D1120">
        <v>30</v>
      </c>
      <c r="E1120" s="1">
        <v>45729</v>
      </c>
      <c r="F1120" t="s">
        <v>8</v>
      </c>
      <c r="G1120" t="s">
        <v>127</v>
      </c>
      <c r="H1120" t="s">
        <v>217</v>
      </c>
      <c r="I1120">
        <v>0</v>
      </c>
      <c r="J1120">
        <v>0</v>
      </c>
      <c r="K1120">
        <v>22</v>
      </c>
      <c r="L1120">
        <v>22</v>
      </c>
      <c r="M1120">
        <f>L1120-D1120</f>
        <v>-8</v>
      </c>
      <c r="N1120" s="3">
        <f>IFERROR(D1120/L1120,0)</f>
        <v>1.3636363636363635</v>
      </c>
      <c r="O1120" t="str">
        <f>TEXT(UnusedDays[[#This Row],[discharge_date]],"mmmm")</f>
        <v>March</v>
      </c>
    </row>
    <row r="1121" spans="1:15" x14ac:dyDescent="0.3">
      <c r="A1121" t="s">
        <v>212</v>
      </c>
      <c r="B1121">
        <v>2385</v>
      </c>
      <c r="C1121" t="s">
        <v>197</v>
      </c>
      <c r="D1121">
        <v>31</v>
      </c>
      <c r="E1121" s="1">
        <v>45736</v>
      </c>
      <c r="F1121" t="s">
        <v>8</v>
      </c>
      <c r="G1121" t="s">
        <v>127</v>
      </c>
      <c r="H1121" t="s">
        <v>217</v>
      </c>
      <c r="I1121">
        <v>0</v>
      </c>
      <c r="J1121">
        <v>1</v>
      </c>
      <c r="K1121">
        <v>22</v>
      </c>
      <c r="L1121">
        <v>23</v>
      </c>
      <c r="M1121">
        <f>L1121-D1121</f>
        <v>-8</v>
      </c>
      <c r="N1121" s="3">
        <f>IFERROR(D1121/L1121,0)</f>
        <v>1.3478260869565217</v>
      </c>
      <c r="O1121" t="str">
        <f>TEXT(UnusedDays[[#This Row],[discharge_date]],"mmmm")</f>
        <v>March</v>
      </c>
    </row>
    <row r="1122" spans="1:15" x14ac:dyDescent="0.3">
      <c r="A1122" t="s">
        <v>212</v>
      </c>
      <c r="B1122">
        <v>1280</v>
      </c>
      <c r="C1122" t="s">
        <v>197</v>
      </c>
      <c r="D1122">
        <v>22</v>
      </c>
      <c r="E1122" s="1">
        <v>45744</v>
      </c>
      <c r="F1122" t="s">
        <v>8</v>
      </c>
      <c r="G1122" t="s">
        <v>127</v>
      </c>
      <c r="H1122" t="s">
        <v>217</v>
      </c>
      <c r="I1122">
        <v>0</v>
      </c>
      <c r="J1122">
        <v>0</v>
      </c>
      <c r="K1122">
        <v>18</v>
      </c>
      <c r="L1122">
        <v>18</v>
      </c>
      <c r="M1122">
        <f>L1122-D1122</f>
        <v>-4</v>
      </c>
      <c r="N1122" s="3">
        <f>IFERROR(D1122/L1122,0)</f>
        <v>1.2222222222222223</v>
      </c>
      <c r="O1122" t="str">
        <f>TEXT(UnusedDays[[#This Row],[discharge_date]],"mmmm")</f>
        <v>March</v>
      </c>
    </row>
    <row r="1123" spans="1:15" x14ac:dyDescent="0.3">
      <c r="A1123" t="s">
        <v>212</v>
      </c>
      <c r="B1123">
        <v>1900</v>
      </c>
      <c r="C1123" t="s">
        <v>197</v>
      </c>
      <c r="D1123">
        <v>29</v>
      </c>
      <c r="E1123" s="1">
        <v>45719</v>
      </c>
      <c r="F1123" t="s">
        <v>8</v>
      </c>
      <c r="G1123" t="s">
        <v>127</v>
      </c>
      <c r="H1123" t="s">
        <v>217</v>
      </c>
      <c r="I1123">
        <v>0</v>
      </c>
      <c r="J1123">
        <v>16</v>
      </c>
      <c r="K1123">
        <v>9</v>
      </c>
      <c r="L1123">
        <v>25</v>
      </c>
      <c r="M1123">
        <f>L1123-D1123</f>
        <v>-4</v>
      </c>
      <c r="N1123" s="3">
        <f>IFERROR(D1123/L1123,0)</f>
        <v>1.1599999999999999</v>
      </c>
      <c r="O1123" t="str">
        <f>TEXT(UnusedDays[[#This Row],[discharge_date]],"mmmm")</f>
        <v>March</v>
      </c>
    </row>
    <row r="1124" spans="1:15" x14ac:dyDescent="0.3">
      <c r="A1124" t="s">
        <v>212</v>
      </c>
      <c r="B1124">
        <v>1547</v>
      </c>
      <c r="C1124" t="s">
        <v>197</v>
      </c>
      <c r="D1124">
        <v>15</v>
      </c>
      <c r="E1124" s="1">
        <v>45713</v>
      </c>
      <c r="F1124" t="s">
        <v>13</v>
      </c>
      <c r="G1124" t="s">
        <v>172</v>
      </c>
      <c r="H1124" t="s">
        <v>217</v>
      </c>
      <c r="I1124">
        <v>0</v>
      </c>
      <c r="J1124">
        <v>9</v>
      </c>
      <c r="K1124">
        <v>5</v>
      </c>
      <c r="L1124">
        <v>14</v>
      </c>
      <c r="M1124">
        <f>L1124-D1124</f>
        <v>-1</v>
      </c>
      <c r="N1124" s="3">
        <f>IFERROR(D1124/L1124,0)</f>
        <v>1.0714285714285714</v>
      </c>
      <c r="O1124" t="str">
        <f>TEXT(UnusedDays[[#This Row],[discharge_date]],"mmmm")</f>
        <v>February</v>
      </c>
    </row>
    <row r="1125" spans="1:15" x14ac:dyDescent="0.3">
      <c r="A1125" t="s">
        <v>212</v>
      </c>
      <c r="B1125">
        <v>1306</v>
      </c>
      <c r="C1125" t="s">
        <v>197</v>
      </c>
      <c r="D1125">
        <v>14</v>
      </c>
      <c r="E1125" s="1">
        <v>45701</v>
      </c>
      <c r="F1125" t="s">
        <v>8</v>
      </c>
      <c r="G1125" t="s">
        <v>172</v>
      </c>
      <c r="H1125" t="s">
        <v>217</v>
      </c>
      <c r="I1125">
        <v>0</v>
      </c>
      <c r="J1125">
        <v>14</v>
      </c>
      <c r="K1125">
        <v>0</v>
      </c>
      <c r="L1125">
        <v>14</v>
      </c>
      <c r="M1125">
        <f>L1125-D1125</f>
        <v>0</v>
      </c>
      <c r="N1125" s="3">
        <f>IFERROR(D1125/L1125,0)</f>
        <v>1</v>
      </c>
      <c r="O1125" t="str">
        <f>TEXT(UnusedDays[[#This Row],[discharge_date]],"mmmm")</f>
        <v>February</v>
      </c>
    </row>
    <row r="1126" spans="1:15" x14ac:dyDescent="0.3">
      <c r="A1126" t="s">
        <v>212</v>
      </c>
      <c r="B1126">
        <v>2053</v>
      </c>
      <c r="C1126" t="s">
        <v>197</v>
      </c>
      <c r="D1126">
        <v>4</v>
      </c>
      <c r="E1126" s="1">
        <v>45681</v>
      </c>
      <c r="F1126" t="s">
        <v>11</v>
      </c>
      <c r="G1126" t="s">
        <v>172</v>
      </c>
      <c r="H1126" t="s">
        <v>217</v>
      </c>
      <c r="I1126">
        <v>0</v>
      </c>
      <c r="J1126">
        <v>15</v>
      </c>
      <c r="K1126">
        <v>0</v>
      </c>
      <c r="L1126">
        <v>15</v>
      </c>
      <c r="M1126">
        <f>L1126-D1126</f>
        <v>11</v>
      </c>
      <c r="N1126" s="3">
        <f>IFERROR(D1126/L1126,0)</f>
        <v>0.26666666666666666</v>
      </c>
      <c r="O1126" t="str">
        <f>TEXT(UnusedDays[[#This Row],[discharge_date]],"mmmm")</f>
        <v>January</v>
      </c>
    </row>
    <row r="1127" spans="1:15" x14ac:dyDescent="0.3">
      <c r="A1127" t="s">
        <v>212</v>
      </c>
      <c r="B1127">
        <v>2155</v>
      </c>
      <c r="C1127" t="s">
        <v>197</v>
      </c>
      <c r="D1127">
        <v>11</v>
      </c>
      <c r="E1127" s="1">
        <v>45685</v>
      </c>
      <c r="F1127" t="s">
        <v>11</v>
      </c>
      <c r="G1127" t="s">
        <v>172</v>
      </c>
      <c r="H1127" t="s">
        <v>217</v>
      </c>
      <c r="I1127">
        <v>0</v>
      </c>
      <c r="J1127">
        <v>14</v>
      </c>
      <c r="K1127">
        <v>0</v>
      </c>
      <c r="L1127">
        <v>14</v>
      </c>
      <c r="M1127">
        <f>L1127-D1127</f>
        <v>3</v>
      </c>
      <c r="N1127" s="3">
        <f>IFERROR(D1127/L1127,0)</f>
        <v>0.7857142857142857</v>
      </c>
      <c r="O1127" t="str">
        <f>TEXT(UnusedDays[[#This Row],[discharge_date]],"mmmm")</f>
        <v>January</v>
      </c>
    </row>
    <row r="1128" spans="1:15" x14ac:dyDescent="0.3">
      <c r="A1128" t="s">
        <v>212</v>
      </c>
      <c r="B1128">
        <v>2376</v>
      </c>
      <c r="C1128" t="s">
        <v>197</v>
      </c>
      <c r="D1128">
        <v>15</v>
      </c>
      <c r="E1128" s="1">
        <v>45684</v>
      </c>
      <c r="F1128" t="s">
        <v>8</v>
      </c>
      <c r="G1128" t="s">
        <v>172</v>
      </c>
      <c r="H1128" t="s">
        <v>217</v>
      </c>
      <c r="I1128">
        <v>0</v>
      </c>
      <c r="J1128">
        <v>0</v>
      </c>
      <c r="K1128">
        <v>0</v>
      </c>
      <c r="L1128">
        <v>0</v>
      </c>
      <c r="M1128">
        <f>L1128-D1128</f>
        <v>-15</v>
      </c>
      <c r="N1128" s="3">
        <f>IFERROR(D1128/L1128,0)</f>
        <v>0</v>
      </c>
      <c r="O1128" t="str">
        <f>TEXT(UnusedDays[[#This Row],[discharge_date]],"mmmm")</f>
        <v>January</v>
      </c>
    </row>
    <row r="1129" spans="1:15" x14ac:dyDescent="0.3">
      <c r="A1129" t="s">
        <v>212</v>
      </c>
      <c r="B1129">
        <v>2091</v>
      </c>
      <c r="C1129" t="s">
        <v>197</v>
      </c>
      <c r="D1129">
        <v>9</v>
      </c>
      <c r="E1129" s="1">
        <v>45675</v>
      </c>
      <c r="F1129" t="s">
        <v>13</v>
      </c>
      <c r="G1129" t="s">
        <v>172</v>
      </c>
      <c r="H1129" t="s">
        <v>217</v>
      </c>
      <c r="I1129">
        <v>0</v>
      </c>
      <c r="J1129">
        <v>0</v>
      </c>
      <c r="K1129">
        <v>7</v>
      </c>
      <c r="L1129">
        <v>7</v>
      </c>
      <c r="M1129">
        <f>L1129-D1129</f>
        <v>-2</v>
      </c>
      <c r="N1129" s="3">
        <f>IFERROR(D1129/L1129,0)</f>
        <v>1.2857142857142858</v>
      </c>
      <c r="O1129" t="str">
        <f>TEXT(UnusedDays[[#This Row],[discharge_date]],"mmmm")</f>
        <v>January</v>
      </c>
    </row>
    <row r="1130" spans="1:15" x14ac:dyDescent="0.3">
      <c r="A1130" t="s">
        <v>212</v>
      </c>
      <c r="B1130">
        <v>2222</v>
      </c>
      <c r="C1130" t="s">
        <v>197</v>
      </c>
      <c r="D1130">
        <v>28</v>
      </c>
      <c r="E1130" s="1">
        <v>45674</v>
      </c>
      <c r="F1130" t="s">
        <v>8</v>
      </c>
      <c r="G1130" t="s">
        <v>172</v>
      </c>
      <c r="H1130" t="s">
        <v>217</v>
      </c>
      <c r="I1130">
        <v>0</v>
      </c>
      <c r="J1130">
        <v>0</v>
      </c>
      <c r="K1130">
        <v>21</v>
      </c>
      <c r="L1130">
        <v>21</v>
      </c>
      <c r="M1130">
        <f>L1130-D1130</f>
        <v>-7</v>
      </c>
      <c r="N1130" s="3">
        <f>IFERROR(D1130/L1130,0)</f>
        <v>1.3333333333333333</v>
      </c>
      <c r="O1130" t="str">
        <f>TEXT(UnusedDays[[#This Row],[discharge_date]],"mmmm")</f>
        <v>January</v>
      </c>
    </row>
    <row r="1131" spans="1:15" x14ac:dyDescent="0.3">
      <c r="A1131" t="s">
        <v>212</v>
      </c>
      <c r="B1131">
        <v>1165</v>
      </c>
      <c r="C1131" t="s">
        <v>197</v>
      </c>
      <c r="D1131">
        <v>18</v>
      </c>
      <c r="E1131" s="1">
        <v>45667</v>
      </c>
      <c r="F1131" t="s">
        <v>11</v>
      </c>
      <c r="G1131" t="s">
        <v>172</v>
      </c>
      <c r="H1131" t="s">
        <v>217</v>
      </c>
      <c r="I1131">
        <v>0</v>
      </c>
      <c r="J1131">
        <v>15</v>
      </c>
      <c r="K1131">
        <v>15</v>
      </c>
      <c r="L1131">
        <v>30</v>
      </c>
      <c r="M1131">
        <f>L1131-D1131</f>
        <v>12</v>
      </c>
      <c r="N1131" s="3">
        <f>IFERROR(D1131/L1131,0)</f>
        <v>0.6</v>
      </c>
      <c r="O1131" t="str">
        <f>TEXT(UnusedDays[[#This Row],[discharge_date]],"mmmm")</f>
        <v>January</v>
      </c>
    </row>
    <row r="1132" spans="1:15" x14ac:dyDescent="0.3">
      <c r="A1132" t="s">
        <v>212</v>
      </c>
      <c r="B1132">
        <v>928</v>
      </c>
      <c r="C1132" t="s">
        <v>197</v>
      </c>
      <c r="D1132">
        <v>15</v>
      </c>
      <c r="E1132" s="1">
        <v>45666</v>
      </c>
      <c r="F1132" t="s">
        <v>8</v>
      </c>
      <c r="G1132" t="s">
        <v>172</v>
      </c>
      <c r="H1132" t="s">
        <v>217</v>
      </c>
      <c r="I1132">
        <v>0</v>
      </c>
      <c r="J1132">
        <v>0</v>
      </c>
      <c r="K1132">
        <v>15</v>
      </c>
      <c r="L1132">
        <v>15</v>
      </c>
      <c r="M1132">
        <f>L1132-D1132</f>
        <v>0</v>
      </c>
      <c r="N1132" s="3">
        <f>IFERROR(D1132/L1132,0)</f>
        <v>1</v>
      </c>
      <c r="O1132" t="str">
        <f>TEXT(UnusedDays[[#This Row],[discharge_date]],"mmmm")</f>
        <v>January</v>
      </c>
    </row>
    <row r="1133" spans="1:15" x14ac:dyDescent="0.3">
      <c r="A1133" t="s">
        <v>212</v>
      </c>
      <c r="B1133">
        <v>982</v>
      </c>
      <c r="C1133" t="s">
        <v>197</v>
      </c>
      <c r="D1133">
        <v>17</v>
      </c>
      <c r="E1133" s="1">
        <v>45662</v>
      </c>
      <c r="F1133" t="s">
        <v>18</v>
      </c>
      <c r="G1133" t="s">
        <v>172</v>
      </c>
      <c r="H1133" t="s">
        <v>217</v>
      </c>
      <c r="I1133">
        <v>0</v>
      </c>
      <c r="J1133">
        <v>0</v>
      </c>
      <c r="K1133">
        <v>12</v>
      </c>
      <c r="L1133">
        <v>12</v>
      </c>
      <c r="M1133">
        <f>L1133-D1133</f>
        <v>-5</v>
      </c>
      <c r="N1133" s="3">
        <f>IFERROR(D1133/L1133,0)</f>
        <v>1.4166666666666667</v>
      </c>
      <c r="O1133" t="str">
        <f>TEXT(UnusedDays[[#This Row],[discharge_date]],"mmmm")</f>
        <v>January</v>
      </c>
    </row>
    <row r="1134" spans="1:15" x14ac:dyDescent="0.3">
      <c r="A1134" t="s">
        <v>212</v>
      </c>
      <c r="B1134">
        <v>2039</v>
      </c>
      <c r="C1134" t="s">
        <v>197</v>
      </c>
      <c r="D1134">
        <v>16</v>
      </c>
      <c r="E1134" s="1">
        <v>45704</v>
      </c>
      <c r="F1134" t="s">
        <v>18</v>
      </c>
      <c r="G1134" t="s">
        <v>173</v>
      </c>
      <c r="H1134" t="s">
        <v>217</v>
      </c>
      <c r="I1134">
        <v>0</v>
      </c>
      <c r="J1134">
        <v>0</v>
      </c>
      <c r="K1134">
        <v>14</v>
      </c>
      <c r="L1134">
        <v>14</v>
      </c>
      <c r="M1134">
        <f>L1134-D1134</f>
        <v>-2</v>
      </c>
      <c r="N1134" s="3">
        <f>IFERROR(D1134/L1134,0)</f>
        <v>1.1428571428571428</v>
      </c>
      <c r="O1134" t="str">
        <f>TEXT(UnusedDays[[#This Row],[discharge_date]],"mmmm")</f>
        <v>February</v>
      </c>
    </row>
    <row r="1135" spans="1:15" x14ac:dyDescent="0.3">
      <c r="A1135" t="s">
        <v>212</v>
      </c>
      <c r="B1135">
        <v>2567</v>
      </c>
      <c r="C1135" t="s">
        <v>197</v>
      </c>
      <c r="D1135">
        <v>1</v>
      </c>
      <c r="E1135" s="1">
        <v>45700</v>
      </c>
      <c r="F1135" t="s">
        <v>11</v>
      </c>
      <c r="G1135" t="s">
        <v>173</v>
      </c>
      <c r="H1135" t="s">
        <v>217</v>
      </c>
      <c r="I1135">
        <v>0</v>
      </c>
      <c r="J1135">
        <v>1</v>
      </c>
      <c r="K1135">
        <v>0</v>
      </c>
      <c r="L1135">
        <v>1</v>
      </c>
      <c r="M1135">
        <f>L1135-D1135</f>
        <v>0</v>
      </c>
      <c r="N1135" s="3">
        <f>IFERROR(D1135/L1135,0)</f>
        <v>1</v>
      </c>
      <c r="O1135" t="str">
        <f>TEXT(UnusedDays[[#This Row],[discharge_date]],"mmmm")</f>
        <v>February</v>
      </c>
    </row>
    <row r="1136" spans="1:15" x14ac:dyDescent="0.3">
      <c r="A1136" t="s">
        <v>212</v>
      </c>
      <c r="B1136">
        <v>2353</v>
      </c>
      <c r="C1136" t="s">
        <v>197</v>
      </c>
      <c r="D1136">
        <v>6</v>
      </c>
      <c r="E1136" s="1">
        <v>45691</v>
      </c>
      <c r="F1136" t="s">
        <v>11</v>
      </c>
      <c r="G1136" t="s">
        <v>173</v>
      </c>
      <c r="H1136" t="s">
        <v>217</v>
      </c>
      <c r="I1136">
        <v>0</v>
      </c>
      <c r="J1136">
        <v>0</v>
      </c>
      <c r="K1136">
        <v>4</v>
      </c>
      <c r="L1136">
        <v>4</v>
      </c>
      <c r="M1136">
        <f>L1136-D1136</f>
        <v>-2</v>
      </c>
      <c r="N1136" s="3">
        <f>IFERROR(D1136/L1136,0)</f>
        <v>1.5</v>
      </c>
      <c r="O1136" t="str">
        <f>TEXT(UnusedDays[[#This Row],[discharge_date]],"mmmm")</f>
        <v>February</v>
      </c>
    </row>
    <row r="1137" spans="1:15" x14ac:dyDescent="0.3">
      <c r="A1137" t="s">
        <v>212</v>
      </c>
      <c r="B1137">
        <v>2808</v>
      </c>
      <c r="C1137" t="s">
        <v>197</v>
      </c>
      <c r="D1137">
        <v>5</v>
      </c>
      <c r="E1137" s="1">
        <v>45686</v>
      </c>
      <c r="F1137" t="s">
        <v>11</v>
      </c>
      <c r="G1137" t="s">
        <v>173</v>
      </c>
      <c r="H1137" t="s">
        <v>217</v>
      </c>
      <c r="I1137">
        <v>0</v>
      </c>
      <c r="J1137">
        <v>0</v>
      </c>
      <c r="K1137">
        <v>14</v>
      </c>
      <c r="L1137">
        <v>14</v>
      </c>
      <c r="M1137">
        <f>L1137-D1137</f>
        <v>9</v>
      </c>
      <c r="N1137" s="3">
        <f>IFERROR(D1137/L1137,0)</f>
        <v>0.35714285714285715</v>
      </c>
      <c r="O1137" t="str">
        <f>TEXT(UnusedDays[[#This Row],[discharge_date]],"mmmm")</f>
        <v>January</v>
      </c>
    </row>
    <row r="1138" spans="1:15" x14ac:dyDescent="0.3">
      <c r="A1138" t="s">
        <v>212</v>
      </c>
      <c r="B1138">
        <v>2290</v>
      </c>
      <c r="C1138" t="s">
        <v>197</v>
      </c>
      <c r="D1138">
        <v>31</v>
      </c>
      <c r="E1138" s="1">
        <v>45716</v>
      </c>
      <c r="F1138" t="s">
        <v>8</v>
      </c>
      <c r="G1138" t="s">
        <v>173</v>
      </c>
      <c r="H1138" t="s">
        <v>217</v>
      </c>
      <c r="I1138">
        <v>0</v>
      </c>
      <c r="J1138">
        <v>0</v>
      </c>
      <c r="K1138">
        <v>23</v>
      </c>
      <c r="L1138">
        <v>23</v>
      </c>
      <c r="M1138">
        <f>L1138-D1138</f>
        <v>-8</v>
      </c>
      <c r="N1138" s="3">
        <f>IFERROR(D1138/L1138,0)</f>
        <v>1.3478260869565217</v>
      </c>
      <c r="O1138" t="str">
        <f>TEXT(UnusedDays[[#This Row],[discharge_date]],"mmmm")</f>
        <v>February</v>
      </c>
    </row>
    <row r="1139" spans="1:15" x14ac:dyDescent="0.3">
      <c r="A1139" t="s">
        <v>212</v>
      </c>
      <c r="B1139">
        <v>529</v>
      </c>
      <c r="C1139" t="s">
        <v>197</v>
      </c>
      <c r="D1139">
        <v>30</v>
      </c>
      <c r="E1139" s="1">
        <v>45709</v>
      </c>
      <c r="F1139" t="s">
        <v>8</v>
      </c>
      <c r="G1139" t="s">
        <v>173</v>
      </c>
      <c r="H1139" t="s">
        <v>217</v>
      </c>
      <c r="I1139">
        <v>0</v>
      </c>
      <c r="J1139">
        <v>14</v>
      </c>
      <c r="K1139">
        <v>13</v>
      </c>
      <c r="L1139">
        <v>27</v>
      </c>
      <c r="M1139">
        <f>L1139-D1139</f>
        <v>-3</v>
      </c>
      <c r="N1139" s="3">
        <f>IFERROR(D1139/L1139,0)</f>
        <v>1.1111111111111112</v>
      </c>
      <c r="O1139" t="str">
        <f>TEXT(UnusedDays[[#This Row],[discharge_date]],"mmmm")</f>
        <v>February</v>
      </c>
    </row>
    <row r="1140" spans="1:15" x14ac:dyDescent="0.3">
      <c r="A1140" t="s">
        <v>212</v>
      </c>
      <c r="B1140">
        <v>1165</v>
      </c>
      <c r="C1140" t="s">
        <v>197</v>
      </c>
      <c r="D1140">
        <v>30</v>
      </c>
      <c r="E1140" s="1">
        <v>45709</v>
      </c>
      <c r="F1140" t="s">
        <v>8</v>
      </c>
      <c r="G1140" t="s">
        <v>173</v>
      </c>
      <c r="H1140" t="s">
        <v>217</v>
      </c>
      <c r="I1140">
        <v>0</v>
      </c>
      <c r="J1140">
        <v>0</v>
      </c>
      <c r="K1140">
        <v>22</v>
      </c>
      <c r="L1140">
        <v>22</v>
      </c>
      <c r="M1140">
        <f>L1140-D1140</f>
        <v>-8</v>
      </c>
      <c r="N1140" s="3">
        <f>IFERROR(D1140/L1140,0)</f>
        <v>1.3636363636363635</v>
      </c>
      <c r="O1140" t="str">
        <f>TEXT(UnusedDays[[#This Row],[discharge_date]],"mmmm")</f>
        <v>February</v>
      </c>
    </row>
    <row r="1141" spans="1:15" x14ac:dyDescent="0.3">
      <c r="A1141" t="s">
        <v>212</v>
      </c>
      <c r="B1141">
        <v>1226</v>
      </c>
      <c r="C1141" t="s">
        <v>197</v>
      </c>
      <c r="D1141">
        <v>30</v>
      </c>
      <c r="E1141" s="1">
        <v>45705</v>
      </c>
      <c r="F1141" t="s">
        <v>8</v>
      </c>
      <c r="G1141" t="s">
        <v>173</v>
      </c>
      <c r="H1141" t="s">
        <v>217</v>
      </c>
      <c r="I1141">
        <v>0</v>
      </c>
      <c r="J1141">
        <v>14</v>
      </c>
      <c r="K1141">
        <v>15</v>
      </c>
      <c r="L1141">
        <v>29</v>
      </c>
      <c r="M1141">
        <f>L1141-D1141</f>
        <v>-1</v>
      </c>
      <c r="N1141" s="3">
        <f>IFERROR(D1141/L1141,0)</f>
        <v>1.0344827586206897</v>
      </c>
      <c r="O1141" t="str">
        <f>TEXT(UnusedDays[[#This Row],[discharge_date]],"mmmm")</f>
        <v>February</v>
      </c>
    </row>
    <row r="1142" spans="1:15" x14ac:dyDescent="0.3">
      <c r="A1142" t="s">
        <v>212</v>
      </c>
      <c r="B1142">
        <v>976</v>
      </c>
      <c r="C1142" t="s">
        <v>197</v>
      </c>
      <c r="D1142">
        <v>30</v>
      </c>
      <c r="E1142" s="1">
        <v>45670</v>
      </c>
      <c r="F1142" t="s">
        <v>8</v>
      </c>
      <c r="G1142" t="s">
        <v>121</v>
      </c>
      <c r="H1142" t="s">
        <v>217</v>
      </c>
      <c r="I1142">
        <v>0</v>
      </c>
      <c r="J1142">
        <v>17</v>
      </c>
      <c r="K1142">
        <v>14</v>
      </c>
      <c r="L1142">
        <v>31</v>
      </c>
      <c r="M1142">
        <f>L1142-D1142</f>
        <v>1</v>
      </c>
      <c r="N1142" s="3">
        <f>IFERROR(D1142/L1142,0)</f>
        <v>0.967741935483871</v>
      </c>
      <c r="O1142" t="str">
        <f>TEXT(UnusedDays[[#This Row],[discharge_date]],"mmmm")</f>
        <v>January</v>
      </c>
    </row>
    <row r="1143" spans="1:15" x14ac:dyDescent="0.3">
      <c r="A1143" t="s">
        <v>212</v>
      </c>
      <c r="B1143">
        <v>2820</v>
      </c>
      <c r="C1143" t="s">
        <v>197</v>
      </c>
      <c r="D1143">
        <v>6</v>
      </c>
      <c r="E1143" s="1">
        <v>45664</v>
      </c>
      <c r="F1143" t="s">
        <v>13</v>
      </c>
      <c r="G1143" t="s">
        <v>121</v>
      </c>
      <c r="H1143" t="s">
        <v>217</v>
      </c>
      <c r="I1143">
        <v>0</v>
      </c>
      <c r="J1143">
        <v>14</v>
      </c>
      <c r="K1143">
        <v>0</v>
      </c>
      <c r="L1143">
        <v>14</v>
      </c>
      <c r="M1143">
        <f>L1143-D1143</f>
        <v>8</v>
      </c>
      <c r="N1143" s="3">
        <f>IFERROR(D1143/L1143,0)</f>
        <v>0.42857142857142855</v>
      </c>
      <c r="O1143" t="str">
        <f>TEXT(UnusedDays[[#This Row],[discharge_date]],"mmmm")</f>
        <v>January</v>
      </c>
    </row>
    <row r="1144" spans="1:15" x14ac:dyDescent="0.3">
      <c r="A1144" t="s">
        <v>212</v>
      </c>
      <c r="B1144">
        <v>60</v>
      </c>
      <c r="C1144" t="s">
        <v>197</v>
      </c>
      <c r="D1144">
        <v>14</v>
      </c>
      <c r="E1144" s="1">
        <v>45742</v>
      </c>
      <c r="F1144" t="s">
        <v>11</v>
      </c>
      <c r="G1144" t="s">
        <v>121</v>
      </c>
      <c r="H1144" t="s">
        <v>217</v>
      </c>
      <c r="I1144">
        <v>0</v>
      </c>
      <c r="J1144">
        <v>14</v>
      </c>
      <c r="K1144">
        <v>0</v>
      </c>
      <c r="L1144">
        <v>14</v>
      </c>
      <c r="M1144">
        <f>L1144-D1144</f>
        <v>0</v>
      </c>
      <c r="N1144" s="3">
        <f>IFERROR(D1144/L1144,0)</f>
        <v>1</v>
      </c>
      <c r="O1144" t="str">
        <f>TEXT(UnusedDays[[#This Row],[discharge_date]],"mmmm")</f>
        <v>March</v>
      </c>
    </row>
    <row r="1145" spans="1:15" x14ac:dyDescent="0.3">
      <c r="A1145" t="s">
        <v>212</v>
      </c>
      <c r="B1145">
        <v>257</v>
      </c>
      <c r="C1145" t="s">
        <v>197</v>
      </c>
      <c r="D1145">
        <v>30</v>
      </c>
      <c r="E1145" s="1">
        <v>45730</v>
      </c>
      <c r="F1145" t="s">
        <v>8</v>
      </c>
      <c r="G1145" t="s">
        <v>121</v>
      </c>
      <c r="H1145" t="s">
        <v>217</v>
      </c>
      <c r="I1145">
        <v>0</v>
      </c>
      <c r="J1145">
        <v>7</v>
      </c>
      <c r="K1145">
        <v>18</v>
      </c>
      <c r="L1145">
        <v>25</v>
      </c>
      <c r="M1145">
        <f>L1145-D1145</f>
        <v>-5</v>
      </c>
      <c r="N1145" s="3">
        <f>IFERROR(D1145/L1145,0)</f>
        <v>1.2</v>
      </c>
      <c r="O1145" t="str">
        <f>TEXT(UnusedDays[[#This Row],[discharge_date]],"mmmm")</f>
        <v>March</v>
      </c>
    </row>
    <row r="1146" spans="1:15" x14ac:dyDescent="0.3">
      <c r="A1146" t="s">
        <v>212</v>
      </c>
      <c r="B1146">
        <v>1962</v>
      </c>
      <c r="C1146" t="s">
        <v>197</v>
      </c>
      <c r="D1146">
        <v>7</v>
      </c>
      <c r="E1146" s="1">
        <v>45731</v>
      </c>
      <c r="F1146" t="s">
        <v>11</v>
      </c>
      <c r="G1146" t="s">
        <v>124</v>
      </c>
      <c r="H1146" t="s">
        <v>217</v>
      </c>
      <c r="I1146">
        <v>0</v>
      </c>
      <c r="J1146">
        <v>14</v>
      </c>
      <c r="K1146">
        <v>0</v>
      </c>
      <c r="L1146">
        <v>14</v>
      </c>
      <c r="M1146" s="2">
        <f>L1146-D1146</f>
        <v>7</v>
      </c>
      <c r="N1146" s="3">
        <f>IFERROR(D1146/L1146,0)</f>
        <v>0.5</v>
      </c>
      <c r="O1146" t="str">
        <f>TEXT(UnusedDays[[#This Row],[discharge_date]],"mmmm")</f>
        <v>March</v>
      </c>
    </row>
    <row r="1147" spans="1:15" x14ac:dyDescent="0.3">
      <c r="A1147" t="s">
        <v>212</v>
      </c>
      <c r="B1147">
        <v>2738</v>
      </c>
      <c r="C1147" t="s">
        <v>197</v>
      </c>
      <c r="D1147">
        <v>30</v>
      </c>
      <c r="E1147" s="1">
        <v>45722</v>
      </c>
      <c r="F1147" t="s">
        <v>8</v>
      </c>
      <c r="G1147" t="s">
        <v>124</v>
      </c>
      <c r="H1147" t="s">
        <v>217</v>
      </c>
      <c r="I1147">
        <v>0</v>
      </c>
      <c r="J1147">
        <v>0</v>
      </c>
      <c r="K1147">
        <v>8</v>
      </c>
      <c r="L1147">
        <v>8</v>
      </c>
      <c r="M1147">
        <f>L1147-D1147</f>
        <v>-22</v>
      </c>
      <c r="N1147" s="3">
        <f>IFERROR(D1147/L1147,0)</f>
        <v>3.75</v>
      </c>
      <c r="O1147" t="str">
        <f>TEXT(UnusedDays[[#This Row],[discharge_date]],"mmmm")</f>
        <v>March</v>
      </c>
    </row>
    <row r="1148" spans="1:15" x14ac:dyDescent="0.3">
      <c r="A1148" t="s">
        <v>212</v>
      </c>
      <c r="B1148">
        <v>399</v>
      </c>
      <c r="C1148" t="s">
        <v>197</v>
      </c>
      <c r="D1148">
        <v>14</v>
      </c>
      <c r="E1148" s="1">
        <v>45726</v>
      </c>
      <c r="F1148" t="s">
        <v>8</v>
      </c>
      <c r="G1148" t="s">
        <v>124</v>
      </c>
      <c r="H1148" t="s">
        <v>217</v>
      </c>
      <c r="I1148">
        <v>0</v>
      </c>
      <c r="J1148">
        <v>0</v>
      </c>
      <c r="K1148">
        <v>15</v>
      </c>
      <c r="L1148">
        <v>15</v>
      </c>
      <c r="M1148">
        <f>L1148-D1148</f>
        <v>1</v>
      </c>
      <c r="N1148" s="3">
        <f>IFERROR(D1148/L1148,0)</f>
        <v>0.93333333333333335</v>
      </c>
      <c r="O1148" t="str">
        <f>TEXT(UnusedDays[[#This Row],[discharge_date]],"mmmm")</f>
        <v>March</v>
      </c>
    </row>
    <row r="1149" spans="1:15" x14ac:dyDescent="0.3">
      <c r="A1149" t="s">
        <v>212</v>
      </c>
      <c r="B1149">
        <v>118</v>
      </c>
      <c r="C1149" t="s">
        <v>197</v>
      </c>
      <c r="D1149">
        <v>15</v>
      </c>
      <c r="E1149" s="1">
        <v>45721</v>
      </c>
      <c r="F1149" t="s">
        <v>14</v>
      </c>
      <c r="G1149" t="s">
        <v>122</v>
      </c>
      <c r="H1149" t="s">
        <v>217</v>
      </c>
      <c r="I1149">
        <v>0</v>
      </c>
      <c r="J1149">
        <v>15</v>
      </c>
      <c r="K1149">
        <v>0</v>
      </c>
      <c r="L1149">
        <v>15</v>
      </c>
      <c r="M1149">
        <f>L1149-D1149</f>
        <v>0</v>
      </c>
      <c r="N1149" s="3">
        <f>IFERROR(D1149/L1149,0)</f>
        <v>1</v>
      </c>
      <c r="O1149" t="str">
        <f>TEXT(UnusedDays[[#This Row],[discharge_date]],"mmmm")</f>
        <v>March</v>
      </c>
    </row>
    <row r="1150" spans="1:15" x14ac:dyDescent="0.3">
      <c r="A1150" t="s">
        <v>212</v>
      </c>
      <c r="B1150">
        <v>2785</v>
      </c>
      <c r="C1150" t="s">
        <v>197</v>
      </c>
      <c r="D1150">
        <v>14</v>
      </c>
      <c r="E1150" s="1">
        <v>45744</v>
      </c>
      <c r="F1150" t="s">
        <v>14</v>
      </c>
      <c r="G1150" t="s">
        <v>122</v>
      </c>
      <c r="H1150" t="s">
        <v>217</v>
      </c>
      <c r="I1150">
        <v>0</v>
      </c>
      <c r="J1150">
        <v>14</v>
      </c>
      <c r="K1150">
        <v>0</v>
      </c>
      <c r="L1150">
        <v>14</v>
      </c>
      <c r="M1150">
        <f>L1150-D1150</f>
        <v>0</v>
      </c>
      <c r="N1150" s="3">
        <f>IFERROR(D1150/L1150,0)</f>
        <v>1</v>
      </c>
      <c r="O1150" t="str">
        <f>TEXT(UnusedDays[[#This Row],[discharge_date]],"mmmm")</f>
        <v>March</v>
      </c>
    </row>
    <row r="1151" spans="1:15" x14ac:dyDescent="0.3">
      <c r="A1151" t="s">
        <v>212</v>
      </c>
      <c r="B1151">
        <v>1065</v>
      </c>
      <c r="C1151" t="s">
        <v>197</v>
      </c>
      <c r="D1151">
        <v>6</v>
      </c>
      <c r="E1151" s="1">
        <v>45720</v>
      </c>
      <c r="F1151" t="s">
        <v>18</v>
      </c>
      <c r="G1151" t="s">
        <v>122</v>
      </c>
      <c r="H1151" t="s">
        <v>217</v>
      </c>
      <c r="I1151">
        <v>0</v>
      </c>
      <c r="J1151">
        <v>14</v>
      </c>
      <c r="K1151">
        <v>14</v>
      </c>
      <c r="L1151">
        <v>32</v>
      </c>
      <c r="M1151" s="2">
        <f>L1151-D1151</f>
        <v>26</v>
      </c>
      <c r="N1151" s="3">
        <f>IFERROR(D1151/L1151,0)</f>
        <v>0.1875</v>
      </c>
      <c r="O1151" t="str">
        <f>TEXT(UnusedDays[[#This Row],[discharge_date]],"mmmm")</f>
        <v>March</v>
      </c>
    </row>
    <row r="1152" spans="1:15" x14ac:dyDescent="0.3">
      <c r="A1152" t="s">
        <v>212</v>
      </c>
      <c r="B1152">
        <v>2812</v>
      </c>
      <c r="C1152" t="s">
        <v>197</v>
      </c>
      <c r="D1152">
        <v>30</v>
      </c>
      <c r="E1152" s="1">
        <v>45734</v>
      </c>
      <c r="F1152" t="s">
        <v>8</v>
      </c>
      <c r="G1152" t="s">
        <v>125</v>
      </c>
      <c r="H1152" t="s">
        <v>217</v>
      </c>
      <c r="I1152">
        <v>0</v>
      </c>
      <c r="J1152">
        <v>0</v>
      </c>
      <c r="K1152">
        <v>22</v>
      </c>
      <c r="L1152">
        <v>22</v>
      </c>
      <c r="M1152">
        <f>L1152-D1152</f>
        <v>-8</v>
      </c>
      <c r="N1152" s="3">
        <f>IFERROR(D1152/L1152,0)</f>
        <v>1.3636363636363635</v>
      </c>
      <c r="O1152" t="str">
        <f>TEXT(UnusedDays[[#This Row],[discharge_date]],"mmmm")</f>
        <v>March</v>
      </c>
    </row>
    <row r="1153" spans="1:15" x14ac:dyDescent="0.3">
      <c r="A1153" t="s">
        <v>212</v>
      </c>
      <c r="B1153">
        <v>2699</v>
      </c>
      <c r="C1153" t="s">
        <v>197</v>
      </c>
      <c r="D1153">
        <v>32</v>
      </c>
      <c r="E1153" s="1">
        <v>45733</v>
      </c>
      <c r="F1153" t="s">
        <v>8</v>
      </c>
      <c r="G1153" t="s">
        <v>125</v>
      </c>
      <c r="H1153" t="s">
        <v>217</v>
      </c>
      <c r="I1153">
        <v>0</v>
      </c>
      <c r="J1153">
        <v>14</v>
      </c>
      <c r="K1153">
        <v>12</v>
      </c>
      <c r="L1153">
        <v>26</v>
      </c>
      <c r="M1153">
        <f>L1153-D1153</f>
        <v>-6</v>
      </c>
      <c r="N1153" s="3">
        <f>IFERROR(D1153/L1153,0)</f>
        <v>1.2307692307692308</v>
      </c>
      <c r="O1153" t="str">
        <f>TEXT(UnusedDays[[#This Row],[discharge_date]],"mmmm")</f>
        <v>March</v>
      </c>
    </row>
    <row r="1154" spans="1:15" x14ac:dyDescent="0.3">
      <c r="A1154" t="s">
        <v>212</v>
      </c>
      <c r="B1154">
        <v>1017</v>
      </c>
      <c r="C1154" t="s">
        <v>197</v>
      </c>
      <c r="D1154">
        <v>18</v>
      </c>
      <c r="E1154" s="1">
        <v>45744</v>
      </c>
      <c r="F1154" t="s">
        <v>8</v>
      </c>
      <c r="G1154" t="s">
        <v>125</v>
      </c>
      <c r="H1154" t="s">
        <v>217</v>
      </c>
      <c r="I1154">
        <v>0</v>
      </c>
      <c r="J1154">
        <v>0</v>
      </c>
      <c r="K1154">
        <v>20</v>
      </c>
      <c r="L1154">
        <v>20</v>
      </c>
      <c r="M1154" s="2">
        <f>L1154-D1154</f>
        <v>2</v>
      </c>
      <c r="N1154" s="3">
        <f>IFERROR(D1154/L1154,0)</f>
        <v>0.9</v>
      </c>
      <c r="O1154" t="str">
        <f>TEXT(UnusedDays[[#This Row],[discharge_date]],"mmmm")</f>
        <v>March</v>
      </c>
    </row>
    <row r="1155" spans="1:15" x14ac:dyDescent="0.3">
      <c r="A1155" t="s">
        <v>212</v>
      </c>
      <c r="B1155">
        <v>2389</v>
      </c>
      <c r="C1155" t="s">
        <v>197</v>
      </c>
      <c r="D1155">
        <v>31</v>
      </c>
      <c r="E1155" s="1">
        <v>45747</v>
      </c>
      <c r="F1155" t="s">
        <v>8</v>
      </c>
      <c r="G1155" t="s">
        <v>126</v>
      </c>
      <c r="H1155" t="s">
        <v>217</v>
      </c>
      <c r="I1155">
        <v>0</v>
      </c>
      <c r="J1155">
        <v>14</v>
      </c>
      <c r="K1155">
        <v>12</v>
      </c>
      <c r="L1155">
        <v>26</v>
      </c>
      <c r="M1155">
        <f>L1155-D1155</f>
        <v>-5</v>
      </c>
      <c r="N1155" s="3">
        <f>IFERROR(D1155/L1155,0)</f>
        <v>1.1923076923076923</v>
      </c>
      <c r="O1155" t="str">
        <f>TEXT(UnusedDays[[#This Row],[discharge_date]],"mmmm")</f>
        <v>March</v>
      </c>
    </row>
    <row r="1156" spans="1:15" x14ac:dyDescent="0.3">
      <c r="A1156" t="s">
        <v>212</v>
      </c>
      <c r="B1156">
        <v>1987</v>
      </c>
      <c r="C1156" t="s">
        <v>197</v>
      </c>
      <c r="D1156">
        <v>28</v>
      </c>
      <c r="E1156" s="1">
        <v>45744</v>
      </c>
      <c r="F1156" t="s">
        <v>8</v>
      </c>
      <c r="G1156" t="s">
        <v>128</v>
      </c>
      <c r="H1156" t="s">
        <v>217</v>
      </c>
      <c r="I1156">
        <v>0</v>
      </c>
      <c r="J1156">
        <v>14</v>
      </c>
      <c r="K1156">
        <v>14</v>
      </c>
      <c r="L1156">
        <v>28</v>
      </c>
      <c r="M1156">
        <f>L1156-D1156</f>
        <v>0</v>
      </c>
      <c r="N1156" s="3">
        <f>IFERROR(D1156/L1156,0)</f>
        <v>1</v>
      </c>
      <c r="O1156" t="str">
        <f>TEXT(UnusedDays[[#This Row],[discharge_date]],"mmmm")</f>
        <v>March</v>
      </c>
    </row>
    <row r="1157" spans="1:15" x14ac:dyDescent="0.3">
      <c r="A1157" t="s">
        <v>212</v>
      </c>
      <c r="B1157">
        <v>2234</v>
      </c>
      <c r="C1157" t="s">
        <v>197</v>
      </c>
      <c r="D1157">
        <v>25</v>
      </c>
      <c r="E1157" s="1">
        <v>45723</v>
      </c>
      <c r="F1157" t="s">
        <v>8</v>
      </c>
      <c r="G1157" t="s">
        <v>128</v>
      </c>
      <c r="H1157" t="s">
        <v>217</v>
      </c>
      <c r="I1157">
        <v>0</v>
      </c>
      <c r="J1157">
        <v>0</v>
      </c>
      <c r="K1157">
        <v>18</v>
      </c>
      <c r="L1157">
        <v>19</v>
      </c>
      <c r="M1157">
        <f>L1157-D1157</f>
        <v>-6</v>
      </c>
      <c r="N1157" s="3">
        <f>IFERROR(D1157/L1157,0)</f>
        <v>1.3157894736842106</v>
      </c>
      <c r="O1157" t="str">
        <f>TEXT(UnusedDays[[#This Row],[discharge_date]],"mmmm")</f>
        <v>March</v>
      </c>
    </row>
    <row r="1158" spans="1:15" x14ac:dyDescent="0.3">
      <c r="A1158" t="s">
        <v>212</v>
      </c>
      <c r="B1158">
        <v>2973</v>
      </c>
      <c r="C1158" t="s">
        <v>197</v>
      </c>
      <c r="D1158">
        <v>32</v>
      </c>
      <c r="E1158" s="1">
        <v>45719</v>
      </c>
      <c r="F1158" t="s">
        <v>8</v>
      </c>
      <c r="G1158" t="s">
        <v>128</v>
      </c>
      <c r="H1158" t="s">
        <v>217</v>
      </c>
      <c r="I1158">
        <v>0</v>
      </c>
      <c r="J1158">
        <v>14</v>
      </c>
      <c r="K1158">
        <v>14</v>
      </c>
      <c r="L1158">
        <v>28</v>
      </c>
      <c r="M1158">
        <f>L1158-D1158</f>
        <v>-4</v>
      </c>
      <c r="N1158" s="3">
        <f>IFERROR(D1158/L1158,0)</f>
        <v>1.1428571428571428</v>
      </c>
      <c r="O1158" t="str">
        <f>TEXT(UnusedDays[[#This Row],[discharge_date]],"mmmm")</f>
        <v>March</v>
      </c>
    </row>
    <row r="1159" spans="1:15" x14ac:dyDescent="0.3">
      <c r="A1159" t="s">
        <v>212</v>
      </c>
      <c r="B1159">
        <v>1656</v>
      </c>
      <c r="C1159" t="s">
        <v>197</v>
      </c>
      <c r="D1159">
        <v>2</v>
      </c>
      <c r="E1159" s="1">
        <v>45712</v>
      </c>
      <c r="F1159" t="s">
        <v>18</v>
      </c>
      <c r="G1159" t="s">
        <v>128</v>
      </c>
      <c r="H1159" t="s">
        <v>217</v>
      </c>
      <c r="I1159">
        <v>0</v>
      </c>
      <c r="J1159">
        <v>0</v>
      </c>
      <c r="K1159">
        <v>0</v>
      </c>
      <c r="L1159">
        <v>0</v>
      </c>
      <c r="M1159">
        <f>L1159-D1159</f>
        <v>-2</v>
      </c>
      <c r="N1159" s="3">
        <f>IFERROR(D1159/L1159,0)</f>
        <v>0</v>
      </c>
      <c r="O1159" t="str">
        <f>TEXT(UnusedDays[[#This Row],[discharge_date]],"mmmm")</f>
        <v>February</v>
      </c>
    </row>
    <row r="1160" spans="1:15" x14ac:dyDescent="0.3">
      <c r="A1160" t="s">
        <v>212</v>
      </c>
      <c r="B1160">
        <v>1266</v>
      </c>
      <c r="C1160" t="s">
        <v>197</v>
      </c>
      <c r="D1160">
        <v>31</v>
      </c>
      <c r="E1160" s="1">
        <v>45715</v>
      </c>
      <c r="F1160" t="s">
        <v>8</v>
      </c>
      <c r="G1160" t="s">
        <v>128</v>
      </c>
      <c r="H1160" t="s">
        <v>217</v>
      </c>
      <c r="I1160">
        <v>0</v>
      </c>
      <c r="J1160">
        <v>0</v>
      </c>
      <c r="K1160">
        <v>24</v>
      </c>
      <c r="L1160">
        <v>24</v>
      </c>
      <c r="M1160">
        <f>L1160-D1160</f>
        <v>-7</v>
      </c>
      <c r="N1160" s="3">
        <f>IFERROR(D1160/L1160,0)</f>
        <v>1.2916666666666667</v>
      </c>
      <c r="O1160" t="str">
        <f>TEXT(UnusedDays[[#This Row],[discharge_date]],"mmmm")</f>
        <v>February</v>
      </c>
    </row>
    <row r="1161" spans="1:15" x14ac:dyDescent="0.3">
      <c r="A1161" t="s">
        <v>212</v>
      </c>
      <c r="B1161">
        <v>2712</v>
      </c>
      <c r="C1161" t="s">
        <v>197</v>
      </c>
      <c r="D1161">
        <v>15</v>
      </c>
      <c r="E1161" s="1">
        <v>45698</v>
      </c>
      <c r="F1161" t="s">
        <v>14</v>
      </c>
      <c r="G1161" t="s">
        <v>128</v>
      </c>
      <c r="H1161" t="s">
        <v>217</v>
      </c>
      <c r="I1161">
        <v>0</v>
      </c>
      <c r="J1161">
        <v>16</v>
      </c>
      <c r="K1161">
        <v>0</v>
      </c>
      <c r="L1161">
        <v>16</v>
      </c>
      <c r="M1161">
        <f>L1161-D1161</f>
        <v>1</v>
      </c>
      <c r="N1161" s="3">
        <f>IFERROR(D1161/L1161,0)</f>
        <v>0.9375</v>
      </c>
      <c r="O1161" t="str">
        <f>TEXT(UnusedDays[[#This Row],[discharge_date]],"mmmm")</f>
        <v>February</v>
      </c>
    </row>
    <row r="1162" spans="1:15" x14ac:dyDescent="0.3">
      <c r="A1162" t="s">
        <v>212</v>
      </c>
      <c r="B1162">
        <v>271</v>
      </c>
      <c r="C1162" t="s">
        <v>197</v>
      </c>
      <c r="D1162">
        <v>30</v>
      </c>
      <c r="E1162" s="1">
        <v>45694</v>
      </c>
      <c r="F1162" t="s">
        <v>8</v>
      </c>
      <c r="G1162" t="s">
        <v>128</v>
      </c>
      <c r="H1162" t="s">
        <v>217</v>
      </c>
      <c r="I1162">
        <v>0</v>
      </c>
      <c r="J1162">
        <v>0</v>
      </c>
      <c r="K1162">
        <v>24</v>
      </c>
      <c r="L1162">
        <v>24</v>
      </c>
      <c r="M1162">
        <f>L1162-D1162</f>
        <v>-6</v>
      </c>
      <c r="N1162" s="3">
        <f>IFERROR(D1162/L1162,0)</f>
        <v>1.25</v>
      </c>
      <c r="O1162" t="str">
        <f>TEXT(UnusedDays[[#This Row],[discharge_date]],"mmmm")</f>
        <v>February</v>
      </c>
    </row>
    <row r="1163" spans="1:15" x14ac:dyDescent="0.3">
      <c r="A1163" t="s">
        <v>212</v>
      </c>
      <c r="B1163">
        <v>1805</v>
      </c>
      <c r="C1163" t="s">
        <v>197</v>
      </c>
      <c r="D1163">
        <v>31</v>
      </c>
      <c r="E1163" s="1">
        <v>45688</v>
      </c>
      <c r="F1163" t="s">
        <v>8</v>
      </c>
      <c r="G1163" t="s">
        <v>128</v>
      </c>
      <c r="H1163" t="s">
        <v>217</v>
      </c>
      <c r="I1163">
        <v>0</v>
      </c>
      <c r="J1163">
        <v>0</v>
      </c>
      <c r="K1163">
        <v>23</v>
      </c>
      <c r="L1163">
        <v>24</v>
      </c>
      <c r="M1163">
        <f>L1163-D1163</f>
        <v>-7</v>
      </c>
      <c r="N1163" s="3">
        <f>IFERROR(D1163/L1163,0)</f>
        <v>1.2916666666666667</v>
      </c>
      <c r="O1163" t="str">
        <f>TEXT(UnusedDays[[#This Row],[discharge_date]],"mmmm")</f>
        <v>January</v>
      </c>
    </row>
    <row r="1164" spans="1:15" x14ac:dyDescent="0.3">
      <c r="A1164" t="s">
        <v>212</v>
      </c>
      <c r="B1164">
        <v>363</v>
      </c>
      <c r="C1164" t="s">
        <v>197</v>
      </c>
      <c r="D1164">
        <v>31</v>
      </c>
      <c r="E1164" s="1">
        <v>45674</v>
      </c>
      <c r="F1164" t="s">
        <v>8</v>
      </c>
      <c r="G1164" t="s">
        <v>174</v>
      </c>
      <c r="H1164" t="s">
        <v>217</v>
      </c>
      <c r="I1164">
        <v>0</v>
      </c>
      <c r="J1164">
        <v>17</v>
      </c>
      <c r="K1164">
        <v>11</v>
      </c>
      <c r="L1164">
        <v>28</v>
      </c>
      <c r="M1164">
        <f>L1164-D1164</f>
        <v>-3</v>
      </c>
      <c r="N1164" s="3">
        <f>IFERROR(D1164/L1164,0)</f>
        <v>1.1071428571428572</v>
      </c>
      <c r="O1164" t="str">
        <f>TEXT(UnusedDays[[#This Row],[discharge_date]],"mmmm")</f>
        <v>January</v>
      </c>
    </row>
    <row r="1165" spans="1:15" x14ac:dyDescent="0.3">
      <c r="A1165" t="s">
        <v>212</v>
      </c>
      <c r="B1165">
        <v>470</v>
      </c>
      <c r="C1165" t="s">
        <v>197</v>
      </c>
      <c r="D1165">
        <v>30</v>
      </c>
      <c r="E1165" s="1">
        <v>45673</v>
      </c>
      <c r="F1165" t="s">
        <v>8</v>
      </c>
      <c r="G1165" t="s">
        <v>174</v>
      </c>
      <c r="H1165" t="s">
        <v>217</v>
      </c>
      <c r="I1165">
        <v>0</v>
      </c>
      <c r="J1165">
        <v>0</v>
      </c>
      <c r="K1165">
        <v>22</v>
      </c>
      <c r="L1165">
        <v>22</v>
      </c>
      <c r="M1165">
        <f>L1165-D1165</f>
        <v>-8</v>
      </c>
      <c r="N1165" s="3">
        <f>IFERROR(D1165/L1165,0)</f>
        <v>1.3636363636363635</v>
      </c>
      <c r="O1165" t="str">
        <f>TEXT(UnusedDays[[#This Row],[discharge_date]],"mmmm")</f>
        <v>January</v>
      </c>
    </row>
    <row r="1166" spans="1:15" x14ac:dyDescent="0.3">
      <c r="A1166" t="s">
        <v>212</v>
      </c>
      <c r="B1166">
        <v>2200</v>
      </c>
      <c r="C1166" t="s">
        <v>197</v>
      </c>
      <c r="D1166">
        <v>31</v>
      </c>
      <c r="E1166" s="1">
        <v>45716</v>
      </c>
      <c r="F1166" t="s">
        <v>8</v>
      </c>
      <c r="G1166" t="s">
        <v>174</v>
      </c>
      <c r="H1166" t="s">
        <v>217</v>
      </c>
      <c r="I1166">
        <v>0</v>
      </c>
      <c r="J1166">
        <v>15</v>
      </c>
      <c r="K1166">
        <v>14</v>
      </c>
      <c r="L1166">
        <v>29</v>
      </c>
      <c r="M1166">
        <f>L1166-D1166</f>
        <v>-2</v>
      </c>
      <c r="N1166" s="3">
        <f>IFERROR(D1166/L1166,0)</f>
        <v>1.0689655172413792</v>
      </c>
      <c r="O1166" t="str">
        <f>TEXT(UnusedDays[[#This Row],[discharge_date]],"mmmm")</f>
        <v>February</v>
      </c>
    </row>
    <row r="1167" spans="1:15" x14ac:dyDescent="0.3">
      <c r="A1167" t="s">
        <v>212</v>
      </c>
      <c r="B1167">
        <v>2281</v>
      </c>
      <c r="C1167" t="s">
        <v>197</v>
      </c>
      <c r="D1167">
        <v>32</v>
      </c>
      <c r="E1167" s="1">
        <v>45706</v>
      </c>
      <c r="F1167" t="s">
        <v>8</v>
      </c>
      <c r="G1167" t="s">
        <v>175</v>
      </c>
      <c r="H1167" t="s">
        <v>217</v>
      </c>
      <c r="I1167">
        <v>0</v>
      </c>
      <c r="J1167">
        <v>0</v>
      </c>
      <c r="K1167">
        <v>22</v>
      </c>
      <c r="L1167">
        <v>22</v>
      </c>
      <c r="M1167">
        <f>L1167-D1167</f>
        <v>-10</v>
      </c>
      <c r="N1167" s="3">
        <f>IFERROR(D1167/L1167,0)</f>
        <v>1.4545454545454546</v>
      </c>
      <c r="O1167" t="str">
        <f>TEXT(UnusedDays[[#This Row],[discharge_date]],"mmmm")</f>
        <v>February</v>
      </c>
    </row>
    <row r="1168" spans="1:15" x14ac:dyDescent="0.3">
      <c r="A1168" t="s">
        <v>212</v>
      </c>
      <c r="B1168">
        <v>1262</v>
      </c>
      <c r="C1168" t="s">
        <v>197</v>
      </c>
      <c r="D1168">
        <v>29</v>
      </c>
      <c r="E1168" s="1">
        <v>45695</v>
      </c>
      <c r="F1168" t="s">
        <v>8</v>
      </c>
      <c r="G1168" t="s">
        <v>175</v>
      </c>
      <c r="H1168" t="s">
        <v>217</v>
      </c>
      <c r="I1168">
        <v>0</v>
      </c>
      <c r="J1168">
        <v>0</v>
      </c>
      <c r="K1168">
        <v>26</v>
      </c>
      <c r="L1168">
        <v>26</v>
      </c>
      <c r="M1168">
        <f>L1168-D1168</f>
        <v>-3</v>
      </c>
      <c r="N1168" s="3">
        <f>IFERROR(D1168/L1168,0)</f>
        <v>1.1153846153846154</v>
      </c>
      <c r="O1168" t="str">
        <f>TEXT(UnusedDays[[#This Row],[discharge_date]],"mmmm")</f>
        <v>February</v>
      </c>
    </row>
    <row r="1169" spans="1:15" x14ac:dyDescent="0.3">
      <c r="A1169" t="s">
        <v>212</v>
      </c>
      <c r="B1169">
        <v>1079</v>
      </c>
      <c r="C1169" t="s">
        <v>197</v>
      </c>
      <c r="D1169">
        <v>2</v>
      </c>
      <c r="E1169" s="1">
        <v>45667</v>
      </c>
      <c r="F1169" t="s">
        <v>11</v>
      </c>
      <c r="G1169" t="s">
        <v>175</v>
      </c>
      <c r="H1169" t="s">
        <v>217</v>
      </c>
      <c r="I1169">
        <v>0</v>
      </c>
      <c r="J1169">
        <v>0</v>
      </c>
      <c r="K1169">
        <v>0</v>
      </c>
      <c r="L1169">
        <v>0</v>
      </c>
      <c r="M1169">
        <f>L1169-D1169</f>
        <v>-2</v>
      </c>
      <c r="N1169" s="3">
        <f>IFERROR(D1169/L1169,0)</f>
        <v>0</v>
      </c>
      <c r="O1169" t="str">
        <f>TEXT(UnusedDays[[#This Row],[discharge_date]],"mmmm")</f>
        <v>January</v>
      </c>
    </row>
    <row r="1170" spans="1:15" x14ac:dyDescent="0.3">
      <c r="A1170" t="s">
        <v>212</v>
      </c>
      <c r="B1170">
        <v>1161</v>
      </c>
      <c r="C1170" t="s">
        <v>185</v>
      </c>
      <c r="D1170">
        <v>30</v>
      </c>
      <c r="E1170" s="1">
        <v>45660</v>
      </c>
      <c r="F1170" t="s">
        <v>8</v>
      </c>
      <c r="G1170" t="s">
        <v>142</v>
      </c>
      <c r="H1170" t="s">
        <v>217</v>
      </c>
      <c r="I1170">
        <v>5</v>
      </c>
      <c r="J1170">
        <v>25</v>
      </c>
      <c r="K1170">
        <v>0</v>
      </c>
      <c r="L1170">
        <v>30</v>
      </c>
      <c r="M1170">
        <f>L1170-D1170</f>
        <v>0</v>
      </c>
      <c r="N1170" s="3">
        <f>IFERROR(D1170/L1170,0)</f>
        <v>1</v>
      </c>
      <c r="O1170" t="str">
        <f>TEXT(UnusedDays[[#This Row],[discharge_date]],"mmmm")</f>
        <v>January</v>
      </c>
    </row>
    <row r="1171" spans="1:15" x14ac:dyDescent="0.3">
      <c r="A1171" t="s">
        <v>212</v>
      </c>
      <c r="B1171">
        <v>229</v>
      </c>
      <c r="C1171" t="s">
        <v>188</v>
      </c>
      <c r="D1171">
        <v>29</v>
      </c>
      <c r="E1171" s="1">
        <v>45674</v>
      </c>
      <c r="F1171" t="s">
        <v>8</v>
      </c>
      <c r="G1171" t="s">
        <v>145</v>
      </c>
      <c r="H1171" t="s">
        <v>217</v>
      </c>
      <c r="I1171">
        <v>0</v>
      </c>
      <c r="J1171">
        <v>30</v>
      </c>
      <c r="K1171">
        <v>0</v>
      </c>
      <c r="L1171">
        <v>30</v>
      </c>
      <c r="M1171">
        <f>L1171-D1171</f>
        <v>1</v>
      </c>
      <c r="N1171" s="3">
        <f>IFERROR(D1171/L1171,0)</f>
        <v>0.96666666666666667</v>
      </c>
      <c r="O1171" t="str">
        <f>TEXT(UnusedDays[[#This Row],[discharge_date]],"mmmm")</f>
        <v>January</v>
      </c>
    </row>
    <row r="1172" spans="1:15" x14ac:dyDescent="0.3">
      <c r="A1172" t="s">
        <v>212</v>
      </c>
      <c r="B1172">
        <v>452</v>
      </c>
      <c r="C1172" t="s">
        <v>188</v>
      </c>
      <c r="D1172">
        <v>34</v>
      </c>
      <c r="E1172" s="1">
        <v>45669</v>
      </c>
      <c r="F1172" t="s">
        <v>8</v>
      </c>
      <c r="G1172" t="s">
        <v>97</v>
      </c>
      <c r="H1172" t="s">
        <v>217</v>
      </c>
      <c r="I1172">
        <v>0</v>
      </c>
      <c r="J1172">
        <v>35</v>
      </c>
      <c r="K1172">
        <v>0</v>
      </c>
      <c r="L1172">
        <v>35</v>
      </c>
      <c r="M1172">
        <f>L1172-D1172</f>
        <v>1</v>
      </c>
      <c r="N1172" s="3">
        <f>IFERROR(D1172/L1172,0)</f>
        <v>0.97142857142857142</v>
      </c>
      <c r="O1172" t="str">
        <f>TEXT(UnusedDays[[#This Row],[discharge_date]],"mmmm")</f>
        <v>January</v>
      </c>
    </row>
    <row r="1173" spans="1:15" x14ac:dyDescent="0.3">
      <c r="A1173" t="s">
        <v>212</v>
      </c>
      <c r="B1173">
        <v>240</v>
      </c>
      <c r="C1173" t="s">
        <v>188</v>
      </c>
      <c r="D1173">
        <v>11</v>
      </c>
      <c r="E1173" s="1">
        <v>45706</v>
      </c>
      <c r="F1173" t="s">
        <v>18</v>
      </c>
      <c r="G1173" t="s">
        <v>146</v>
      </c>
      <c r="H1173" t="s">
        <v>217</v>
      </c>
      <c r="I1173">
        <v>2</v>
      </c>
      <c r="J1173">
        <v>15</v>
      </c>
      <c r="K1173">
        <v>0</v>
      </c>
      <c r="L1173">
        <v>17</v>
      </c>
      <c r="M1173">
        <f>L1173-D1173</f>
        <v>6</v>
      </c>
      <c r="N1173" s="3">
        <f>IFERROR(D1173/L1173,0)</f>
        <v>0.6470588235294118</v>
      </c>
      <c r="O1173" t="str">
        <f>TEXT(UnusedDays[[#This Row],[discharge_date]],"mmmm")</f>
        <v>February</v>
      </c>
    </row>
    <row r="1174" spans="1:15" x14ac:dyDescent="0.3">
      <c r="A1174" t="s">
        <v>212</v>
      </c>
      <c r="B1174">
        <v>571</v>
      </c>
      <c r="C1174" t="s">
        <v>188</v>
      </c>
      <c r="D1174">
        <v>25</v>
      </c>
      <c r="E1174" s="1">
        <v>45676</v>
      </c>
      <c r="F1174" t="s">
        <v>8</v>
      </c>
      <c r="G1174" t="s">
        <v>147</v>
      </c>
      <c r="H1174" t="s">
        <v>217</v>
      </c>
      <c r="I1174">
        <v>0</v>
      </c>
      <c r="J1174">
        <v>28</v>
      </c>
      <c r="K1174">
        <v>0</v>
      </c>
      <c r="L1174">
        <v>28</v>
      </c>
      <c r="M1174">
        <f>L1174-D1174</f>
        <v>3</v>
      </c>
      <c r="N1174" s="3">
        <f>IFERROR(D1174/L1174,0)</f>
        <v>0.8928571428571429</v>
      </c>
      <c r="O1174" t="str">
        <f>TEXT(UnusedDays[[#This Row],[discharge_date]],"mmmm")</f>
        <v>January</v>
      </c>
    </row>
    <row r="1175" spans="1:15" x14ac:dyDescent="0.3">
      <c r="A1175" t="s">
        <v>212</v>
      </c>
      <c r="B1175">
        <v>1653</v>
      </c>
      <c r="C1175" t="s">
        <v>188</v>
      </c>
      <c r="D1175">
        <v>6</v>
      </c>
      <c r="E1175" s="1">
        <v>45708</v>
      </c>
      <c r="F1175" t="s">
        <v>11</v>
      </c>
      <c r="G1175" t="s">
        <v>148</v>
      </c>
      <c r="H1175" t="s">
        <v>217</v>
      </c>
      <c r="I1175">
        <v>3</v>
      </c>
      <c r="J1175">
        <v>8</v>
      </c>
      <c r="K1175">
        <v>0</v>
      </c>
      <c r="L1175">
        <v>11</v>
      </c>
      <c r="M1175">
        <f>L1175-D1175</f>
        <v>5</v>
      </c>
      <c r="N1175" s="3">
        <f>IFERROR(D1175/L1175,0)</f>
        <v>0.54545454545454541</v>
      </c>
      <c r="O1175" t="str">
        <f>TEXT(UnusedDays[[#This Row],[discharge_date]],"mmmm")</f>
        <v>February</v>
      </c>
    </row>
    <row r="1176" spans="1:15" x14ac:dyDescent="0.3">
      <c r="A1176" t="s">
        <v>212</v>
      </c>
      <c r="B1176">
        <v>2942</v>
      </c>
      <c r="C1176" t="s">
        <v>185</v>
      </c>
      <c r="D1176">
        <v>30</v>
      </c>
      <c r="E1176" s="1">
        <v>45660</v>
      </c>
      <c r="F1176" t="s">
        <v>8</v>
      </c>
      <c r="G1176" t="s">
        <v>89</v>
      </c>
      <c r="H1176" t="s">
        <v>217</v>
      </c>
      <c r="I1176">
        <v>3</v>
      </c>
      <c r="J1176">
        <v>27</v>
      </c>
      <c r="K1176">
        <v>0</v>
      </c>
      <c r="L1176">
        <v>30</v>
      </c>
      <c r="M1176">
        <f>L1176-D1176</f>
        <v>0</v>
      </c>
      <c r="N1176" s="3">
        <f>IFERROR(D1176/L1176,0)</f>
        <v>1</v>
      </c>
      <c r="O1176" t="str">
        <f>TEXT(UnusedDays[[#This Row],[discharge_date]],"mmmm")</f>
        <v>January</v>
      </c>
    </row>
    <row r="1177" spans="1:15" x14ac:dyDescent="0.3">
      <c r="A1177" t="s">
        <v>212</v>
      </c>
      <c r="B1177">
        <v>1317</v>
      </c>
      <c r="C1177" t="s">
        <v>185</v>
      </c>
      <c r="D1177">
        <v>28</v>
      </c>
      <c r="E1177" s="1">
        <v>45667</v>
      </c>
      <c r="F1177" t="s">
        <v>8</v>
      </c>
      <c r="G1177" t="s">
        <v>140</v>
      </c>
      <c r="H1177" t="s">
        <v>217</v>
      </c>
      <c r="I1177">
        <v>0</v>
      </c>
      <c r="J1177">
        <v>28</v>
      </c>
      <c r="K1177">
        <v>0</v>
      </c>
      <c r="L1177">
        <v>28</v>
      </c>
      <c r="M1177">
        <f>L1177-D1177</f>
        <v>0</v>
      </c>
      <c r="N1177" s="3">
        <f>IFERROR(D1177/L1177,0)</f>
        <v>1</v>
      </c>
      <c r="O1177" t="str">
        <f>TEXT(UnusedDays[[#This Row],[discharge_date]],"mmmm")</f>
        <v>January</v>
      </c>
    </row>
    <row r="1178" spans="1:15" x14ac:dyDescent="0.3">
      <c r="A1178" t="s">
        <v>212</v>
      </c>
      <c r="B1178">
        <v>1216</v>
      </c>
      <c r="C1178" t="s">
        <v>191</v>
      </c>
      <c r="D1178">
        <v>35</v>
      </c>
      <c r="E1178" s="1">
        <v>45712</v>
      </c>
      <c r="F1178" t="s">
        <v>8</v>
      </c>
      <c r="G1178" t="s">
        <v>156</v>
      </c>
      <c r="H1178" t="s">
        <v>217</v>
      </c>
      <c r="I1178">
        <v>0</v>
      </c>
      <c r="J1178">
        <v>35</v>
      </c>
      <c r="K1178">
        <v>0</v>
      </c>
      <c r="L1178">
        <v>35</v>
      </c>
      <c r="M1178">
        <f>L1178-D1178</f>
        <v>0</v>
      </c>
      <c r="N1178" s="3">
        <f>IFERROR(D1178/L1178,0)</f>
        <v>1</v>
      </c>
      <c r="O1178" t="str">
        <f>TEXT(UnusedDays[[#This Row],[discharge_date]],"mmmm")</f>
        <v>February</v>
      </c>
    </row>
    <row r="1179" spans="1:15" x14ac:dyDescent="0.3">
      <c r="A1179" t="s">
        <v>212</v>
      </c>
      <c r="B1179">
        <v>702</v>
      </c>
      <c r="C1179" t="s">
        <v>185</v>
      </c>
      <c r="D1179">
        <v>12</v>
      </c>
      <c r="E1179" s="1">
        <v>45747</v>
      </c>
      <c r="F1179" t="s">
        <v>11</v>
      </c>
      <c r="G1179" t="s">
        <v>92</v>
      </c>
      <c r="H1179" t="s">
        <v>217</v>
      </c>
      <c r="I1179">
        <v>2</v>
      </c>
      <c r="J1179">
        <v>11</v>
      </c>
      <c r="K1179">
        <v>0</v>
      </c>
      <c r="L1179">
        <v>13</v>
      </c>
      <c r="M1179">
        <f>L1179-D1179</f>
        <v>1</v>
      </c>
      <c r="N1179" s="3">
        <f>IFERROR(D1179/L1179,0)</f>
        <v>0.92307692307692313</v>
      </c>
      <c r="O1179" t="str">
        <f>TEXT(UnusedDays[[#This Row],[discharge_date]],"mmmm")</f>
        <v>March</v>
      </c>
    </row>
    <row r="1180" spans="1:15" x14ac:dyDescent="0.3">
      <c r="A1180" t="s">
        <v>212</v>
      </c>
      <c r="B1180">
        <v>2734</v>
      </c>
      <c r="C1180" t="s">
        <v>185</v>
      </c>
      <c r="D1180">
        <v>26</v>
      </c>
      <c r="E1180" s="1">
        <v>45727</v>
      </c>
      <c r="F1180" t="s">
        <v>8</v>
      </c>
      <c r="G1180" t="s">
        <v>89</v>
      </c>
      <c r="H1180" t="s">
        <v>217</v>
      </c>
      <c r="I1180">
        <v>5</v>
      </c>
      <c r="J1180">
        <v>21</v>
      </c>
      <c r="K1180">
        <v>0</v>
      </c>
      <c r="L1180">
        <v>26</v>
      </c>
      <c r="M1180">
        <f>L1180-D1180</f>
        <v>0</v>
      </c>
      <c r="N1180" s="3">
        <f>IFERROR(D1180/L1180,0)</f>
        <v>1</v>
      </c>
      <c r="O1180" t="str">
        <f>TEXT(UnusedDays[[#This Row],[discharge_date]],"mmmm")</f>
        <v>March</v>
      </c>
    </row>
    <row r="1181" spans="1:15" x14ac:dyDescent="0.3">
      <c r="A1181" t="s">
        <v>212</v>
      </c>
      <c r="B1181">
        <v>2578</v>
      </c>
      <c r="C1181" t="s">
        <v>185</v>
      </c>
      <c r="D1181">
        <v>24</v>
      </c>
      <c r="E1181" s="1">
        <v>45681</v>
      </c>
      <c r="F1181" t="s">
        <v>8</v>
      </c>
      <c r="G1181" t="s">
        <v>138</v>
      </c>
      <c r="H1181" t="s">
        <v>217</v>
      </c>
      <c r="I1181">
        <v>3</v>
      </c>
      <c r="J1181">
        <v>21</v>
      </c>
      <c r="K1181">
        <v>0</v>
      </c>
      <c r="L1181">
        <v>24</v>
      </c>
      <c r="M1181">
        <f>L1181-D1181</f>
        <v>0</v>
      </c>
      <c r="N1181" s="3">
        <f>IFERROR(D1181/L1181,0)</f>
        <v>1</v>
      </c>
      <c r="O1181" t="str">
        <f>TEXT(UnusedDays[[#This Row],[discharge_date]],"mmmm")</f>
        <v>January</v>
      </c>
    </row>
    <row r="1182" spans="1:15" x14ac:dyDescent="0.3">
      <c r="A1182" t="s">
        <v>212</v>
      </c>
      <c r="B1182">
        <v>1739</v>
      </c>
      <c r="C1182" t="s">
        <v>185</v>
      </c>
      <c r="D1182">
        <v>6</v>
      </c>
      <c r="E1182" s="1">
        <v>45702</v>
      </c>
      <c r="F1182" t="s">
        <v>11</v>
      </c>
      <c r="G1182" t="s">
        <v>139</v>
      </c>
      <c r="H1182" t="s">
        <v>217</v>
      </c>
      <c r="I1182">
        <v>6</v>
      </c>
      <c r="J1182">
        <v>0</v>
      </c>
      <c r="K1182">
        <v>0</v>
      </c>
      <c r="L1182">
        <v>6</v>
      </c>
      <c r="M1182">
        <f>L1182-D1182</f>
        <v>0</v>
      </c>
      <c r="N1182" s="3">
        <f>IFERROR(D1182/L1182,0)</f>
        <v>1</v>
      </c>
      <c r="O1182" t="str">
        <f>TEXT(UnusedDays[[#This Row],[discharge_date]],"mmmm")</f>
        <v>February</v>
      </c>
    </row>
    <row r="1183" spans="1:15" x14ac:dyDescent="0.3">
      <c r="A1183" t="s">
        <v>212</v>
      </c>
      <c r="B1183">
        <v>806</v>
      </c>
      <c r="C1183" t="s">
        <v>185</v>
      </c>
      <c r="D1183">
        <v>8</v>
      </c>
      <c r="E1183" s="1">
        <v>45666</v>
      </c>
      <c r="F1183" t="s">
        <v>14</v>
      </c>
      <c r="G1183" t="s">
        <v>139</v>
      </c>
      <c r="H1183" t="s">
        <v>217</v>
      </c>
      <c r="I1183">
        <v>13</v>
      </c>
      <c r="J1183">
        <v>0</v>
      </c>
      <c r="K1183">
        <v>0</v>
      </c>
      <c r="L1183">
        <v>13</v>
      </c>
      <c r="M1183">
        <f>L1183-D1183</f>
        <v>5</v>
      </c>
      <c r="N1183" s="3">
        <f>IFERROR(D1183/L1183,0)</f>
        <v>0.61538461538461542</v>
      </c>
      <c r="O1183" t="str">
        <f>TEXT(UnusedDays[[#This Row],[discharge_date]],"mmmm")</f>
        <v>January</v>
      </c>
    </row>
    <row r="1184" spans="1:15" x14ac:dyDescent="0.3">
      <c r="A1184" t="s">
        <v>212</v>
      </c>
      <c r="B1184">
        <v>2816</v>
      </c>
      <c r="C1184" t="s">
        <v>197</v>
      </c>
      <c r="D1184">
        <v>27</v>
      </c>
      <c r="E1184" s="1">
        <v>45736</v>
      </c>
      <c r="F1184" t="s">
        <v>8</v>
      </c>
      <c r="G1184" t="s">
        <v>121</v>
      </c>
      <c r="H1184" t="s">
        <v>217</v>
      </c>
      <c r="I1184">
        <v>0</v>
      </c>
      <c r="J1184">
        <v>0</v>
      </c>
      <c r="K1184">
        <v>19</v>
      </c>
      <c r="L1184">
        <v>19</v>
      </c>
      <c r="M1184">
        <f>L1184-D1184</f>
        <v>-8</v>
      </c>
      <c r="N1184" s="3">
        <f>IFERROR(D1184/L1184,0)</f>
        <v>1.4210526315789473</v>
      </c>
      <c r="O1184" t="str">
        <f>TEXT(UnusedDays[[#This Row],[discharge_date]],"mmmm")</f>
        <v>March</v>
      </c>
    </row>
    <row r="1185" spans="1:15" x14ac:dyDescent="0.3">
      <c r="A1185" t="s">
        <v>212</v>
      </c>
      <c r="B1185">
        <v>1815</v>
      </c>
      <c r="C1185" t="s">
        <v>197</v>
      </c>
      <c r="D1185">
        <v>27</v>
      </c>
      <c r="E1185" s="1">
        <v>45671</v>
      </c>
      <c r="F1185" t="s">
        <v>18</v>
      </c>
      <c r="G1185" t="s">
        <v>171</v>
      </c>
      <c r="H1185" t="s">
        <v>217</v>
      </c>
      <c r="I1185">
        <v>0</v>
      </c>
      <c r="J1185">
        <v>0</v>
      </c>
      <c r="K1185">
        <v>10</v>
      </c>
      <c r="L1185">
        <v>10</v>
      </c>
      <c r="M1185">
        <f>L1185-D1185</f>
        <v>-17</v>
      </c>
      <c r="N1185" s="3">
        <f>IFERROR(D1185/L1185,0)</f>
        <v>2.7</v>
      </c>
      <c r="O1185" t="str">
        <f>TEXT(UnusedDays[[#This Row],[discharge_date]],"mmmm")</f>
        <v>January</v>
      </c>
    </row>
    <row r="1186" spans="1:15" x14ac:dyDescent="0.3">
      <c r="A1186" t="s">
        <v>212</v>
      </c>
      <c r="B1186">
        <v>2306</v>
      </c>
      <c r="C1186" t="s">
        <v>197</v>
      </c>
      <c r="D1186">
        <v>30</v>
      </c>
      <c r="E1186" s="1">
        <v>45673</v>
      </c>
      <c r="F1186" t="s">
        <v>8</v>
      </c>
      <c r="G1186" t="s">
        <v>171</v>
      </c>
      <c r="H1186" t="s">
        <v>217</v>
      </c>
      <c r="I1186">
        <v>0</v>
      </c>
      <c r="J1186">
        <v>0</v>
      </c>
      <c r="K1186">
        <v>10</v>
      </c>
      <c r="L1186">
        <v>10</v>
      </c>
      <c r="M1186">
        <f>L1186-D1186</f>
        <v>-20</v>
      </c>
      <c r="N1186" s="3">
        <f>IFERROR(D1186/L1186,0)</f>
        <v>3</v>
      </c>
      <c r="O1186" t="str">
        <f>TEXT(UnusedDays[[#This Row],[discharge_date]],"mmmm")</f>
        <v>January</v>
      </c>
    </row>
    <row r="1187" spans="1:15" x14ac:dyDescent="0.3">
      <c r="A1187" t="s">
        <v>212</v>
      </c>
      <c r="B1187">
        <v>1049</v>
      </c>
      <c r="C1187" t="s">
        <v>197</v>
      </c>
      <c r="D1187">
        <v>30</v>
      </c>
      <c r="E1187" s="1">
        <v>45672</v>
      </c>
      <c r="F1187" t="s">
        <v>8</v>
      </c>
      <c r="G1187" t="s">
        <v>172</v>
      </c>
      <c r="H1187" t="s">
        <v>217</v>
      </c>
      <c r="I1187">
        <v>0</v>
      </c>
      <c r="J1187">
        <v>16</v>
      </c>
      <c r="K1187">
        <v>0</v>
      </c>
      <c r="L1187">
        <v>16</v>
      </c>
      <c r="M1187">
        <f>L1187-D1187</f>
        <v>-14</v>
      </c>
      <c r="N1187" s="3">
        <f>IFERROR(D1187/L1187,0)</f>
        <v>1.875</v>
      </c>
      <c r="O1187" t="str">
        <f>TEXT(UnusedDays[[#This Row],[discharge_date]],"mmmm")</f>
        <v>January</v>
      </c>
    </row>
    <row r="1188" spans="1:15" x14ac:dyDescent="0.3">
      <c r="A1188" t="s">
        <v>212</v>
      </c>
      <c r="B1188">
        <v>2958</v>
      </c>
      <c r="C1188" t="s">
        <v>197</v>
      </c>
      <c r="D1188">
        <v>24</v>
      </c>
      <c r="E1188" s="1">
        <v>45661</v>
      </c>
      <c r="F1188" t="s">
        <v>18</v>
      </c>
      <c r="G1188" t="s">
        <v>121</v>
      </c>
      <c r="H1188" t="s">
        <v>217</v>
      </c>
      <c r="I1188">
        <v>0</v>
      </c>
      <c r="J1188">
        <v>0</v>
      </c>
      <c r="K1188">
        <v>14</v>
      </c>
      <c r="L1188">
        <v>14</v>
      </c>
      <c r="M1188">
        <f>L1188-D1188</f>
        <v>-10</v>
      </c>
      <c r="N1188" s="3">
        <f>IFERROR(D1188/L1188,0)</f>
        <v>1.7142857142857142</v>
      </c>
      <c r="O1188" t="str">
        <f>TEXT(UnusedDays[[#This Row],[discharge_date]],"mmmm")</f>
        <v>January</v>
      </c>
    </row>
    <row r="1189" spans="1:15" x14ac:dyDescent="0.3">
      <c r="A1189" t="s">
        <v>212</v>
      </c>
      <c r="B1189">
        <v>38</v>
      </c>
      <c r="C1189" t="s">
        <v>197</v>
      </c>
      <c r="D1189">
        <v>30</v>
      </c>
      <c r="E1189" s="1">
        <v>45660</v>
      </c>
      <c r="F1189" t="s">
        <v>8</v>
      </c>
      <c r="G1189" t="s">
        <v>174</v>
      </c>
      <c r="H1189" t="s">
        <v>217</v>
      </c>
      <c r="I1189">
        <v>0</v>
      </c>
      <c r="J1189">
        <v>28</v>
      </c>
      <c r="K1189">
        <v>0</v>
      </c>
      <c r="L1189">
        <v>28</v>
      </c>
      <c r="M1189">
        <f>L1189-D1189</f>
        <v>-2</v>
      </c>
      <c r="N1189" s="3">
        <f>IFERROR(D1189/L1189,0)</f>
        <v>1.0714285714285714</v>
      </c>
      <c r="O1189" t="str">
        <f>TEXT(UnusedDays[[#This Row],[discharge_date]],"mmmm")</f>
        <v>January</v>
      </c>
    </row>
    <row r="1190" spans="1:15" x14ac:dyDescent="0.3">
      <c r="A1190" t="s">
        <v>212</v>
      </c>
      <c r="B1190">
        <v>1157</v>
      </c>
      <c r="C1190" t="s">
        <v>197</v>
      </c>
      <c r="D1190">
        <v>31</v>
      </c>
      <c r="E1190" s="1">
        <v>45660</v>
      </c>
      <c r="F1190" t="s">
        <v>8</v>
      </c>
      <c r="G1190" t="s">
        <v>175</v>
      </c>
      <c r="H1190" t="s">
        <v>217</v>
      </c>
      <c r="I1190">
        <v>0</v>
      </c>
      <c r="J1190">
        <v>0</v>
      </c>
      <c r="K1190">
        <v>20</v>
      </c>
      <c r="L1190">
        <v>20</v>
      </c>
      <c r="M1190">
        <f>L1190-D1190</f>
        <v>-11</v>
      </c>
      <c r="N1190" s="3">
        <f>IFERROR(D1190/L1190,0)</f>
        <v>1.55</v>
      </c>
      <c r="O1190" t="str">
        <f>TEXT(UnusedDays[[#This Row],[discharge_date]],"mmmm")</f>
        <v>January</v>
      </c>
    </row>
    <row r="1191" spans="1:15" x14ac:dyDescent="0.3">
      <c r="A1191" t="s">
        <v>212</v>
      </c>
      <c r="B1191">
        <v>2090</v>
      </c>
      <c r="C1191" t="s">
        <v>197</v>
      </c>
      <c r="D1191">
        <v>28</v>
      </c>
      <c r="E1191" s="1">
        <v>45702</v>
      </c>
      <c r="F1191" t="s">
        <v>8</v>
      </c>
      <c r="G1191" t="s">
        <v>123</v>
      </c>
      <c r="H1191" t="s">
        <v>217</v>
      </c>
      <c r="I1191">
        <v>0</v>
      </c>
      <c r="J1191">
        <v>0</v>
      </c>
      <c r="K1191">
        <v>20</v>
      </c>
      <c r="L1191">
        <v>20</v>
      </c>
      <c r="M1191">
        <f>L1191-D1191</f>
        <v>-8</v>
      </c>
      <c r="N1191" s="3">
        <f>IFERROR(D1191/L1191,0)</f>
        <v>1.4</v>
      </c>
      <c r="O1191" t="str">
        <f>TEXT(UnusedDays[[#This Row],[discharge_date]],"mmmm")</f>
        <v>February</v>
      </c>
    </row>
    <row r="1192" spans="1:15" x14ac:dyDescent="0.3">
      <c r="A1192" t="s">
        <v>212</v>
      </c>
      <c r="B1192">
        <v>935</v>
      </c>
      <c r="C1192" t="s">
        <v>197</v>
      </c>
      <c r="D1192">
        <v>16</v>
      </c>
      <c r="E1192" s="1">
        <v>45679</v>
      </c>
      <c r="F1192" t="s">
        <v>18</v>
      </c>
      <c r="G1192" t="s">
        <v>170</v>
      </c>
      <c r="H1192" t="s">
        <v>217</v>
      </c>
      <c r="I1192">
        <v>0</v>
      </c>
      <c r="J1192">
        <v>0</v>
      </c>
      <c r="K1192">
        <v>15</v>
      </c>
      <c r="L1192">
        <v>15</v>
      </c>
      <c r="M1192">
        <f>L1192-D1192</f>
        <v>-1</v>
      </c>
      <c r="N1192" s="3">
        <f>IFERROR(D1192/L1192,0)</f>
        <v>1.0666666666666667</v>
      </c>
      <c r="O1192" t="str">
        <f>TEXT(UnusedDays[[#This Row],[discharge_date]],"mmmm")</f>
        <v>January</v>
      </c>
    </row>
    <row r="1193" spans="1:15" x14ac:dyDescent="0.3">
      <c r="A1193" t="s">
        <v>212</v>
      </c>
      <c r="B1193">
        <v>1485</v>
      </c>
      <c r="C1193" t="s">
        <v>197</v>
      </c>
      <c r="D1193">
        <v>3</v>
      </c>
      <c r="E1193" s="1">
        <v>45670</v>
      </c>
      <c r="F1193" t="s">
        <v>11</v>
      </c>
      <c r="G1193" t="s">
        <v>170</v>
      </c>
      <c r="H1193" t="s">
        <v>217</v>
      </c>
      <c r="I1193">
        <v>0</v>
      </c>
      <c r="J1193">
        <v>7</v>
      </c>
      <c r="K1193">
        <v>0</v>
      </c>
      <c r="L1193">
        <v>7</v>
      </c>
      <c r="M1193">
        <f>L1193-D1193</f>
        <v>4</v>
      </c>
      <c r="N1193" s="3">
        <f>IFERROR(D1193/L1193,0)</f>
        <v>0.42857142857142855</v>
      </c>
      <c r="O1193" t="str">
        <f>TEXT(UnusedDays[[#This Row],[discharge_date]],"mmmm")</f>
        <v>January</v>
      </c>
    </row>
    <row r="1194" spans="1:15" x14ac:dyDescent="0.3">
      <c r="A1194" t="s">
        <v>212</v>
      </c>
      <c r="B1194">
        <v>422</v>
      </c>
      <c r="C1194" t="s">
        <v>197</v>
      </c>
      <c r="D1194">
        <v>13</v>
      </c>
      <c r="E1194" s="1">
        <v>45666</v>
      </c>
      <c r="F1194" t="s">
        <v>8</v>
      </c>
      <c r="G1194" t="s">
        <v>170</v>
      </c>
      <c r="H1194" t="s">
        <v>217</v>
      </c>
      <c r="I1194">
        <v>0</v>
      </c>
      <c r="J1194">
        <v>0</v>
      </c>
      <c r="K1194">
        <v>15</v>
      </c>
      <c r="L1194">
        <v>15</v>
      </c>
      <c r="M1194">
        <f>L1194-D1194</f>
        <v>2</v>
      </c>
      <c r="N1194" s="3">
        <f>IFERROR(D1194/L1194,0)</f>
        <v>0.8666666666666667</v>
      </c>
      <c r="O1194" t="str">
        <f>TEXT(UnusedDays[[#This Row],[discharge_date]],"mmmm")</f>
        <v>January</v>
      </c>
    </row>
    <row r="1195" spans="1:15" x14ac:dyDescent="0.3">
      <c r="A1195" t="s">
        <v>212</v>
      </c>
      <c r="B1195">
        <v>2829</v>
      </c>
      <c r="C1195" t="s">
        <v>197</v>
      </c>
      <c r="D1195">
        <v>33</v>
      </c>
      <c r="E1195" s="1">
        <v>45712</v>
      </c>
      <c r="F1195" t="s">
        <v>8</v>
      </c>
      <c r="G1195" t="s">
        <v>127</v>
      </c>
      <c r="H1195" t="s">
        <v>217</v>
      </c>
      <c r="I1195">
        <v>0</v>
      </c>
      <c r="J1195">
        <v>0</v>
      </c>
      <c r="K1195">
        <v>23</v>
      </c>
      <c r="L1195">
        <v>23</v>
      </c>
      <c r="M1195">
        <f>L1195-D1195</f>
        <v>-10</v>
      </c>
      <c r="N1195" s="3">
        <f>IFERROR(D1195/L1195,0)</f>
        <v>1.4347826086956521</v>
      </c>
      <c r="O1195" t="str">
        <f>TEXT(UnusedDays[[#This Row],[discharge_date]],"mmmm")</f>
        <v>February</v>
      </c>
    </row>
    <row r="1196" spans="1:15" x14ac:dyDescent="0.3">
      <c r="A1196" t="s">
        <v>212</v>
      </c>
      <c r="B1196">
        <v>607</v>
      </c>
      <c r="C1196" t="s">
        <v>197</v>
      </c>
      <c r="D1196">
        <v>22</v>
      </c>
      <c r="E1196" s="1">
        <v>45702</v>
      </c>
      <c r="F1196" t="s">
        <v>8</v>
      </c>
      <c r="G1196" t="s">
        <v>127</v>
      </c>
      <c r="H1196" t="s">
        <v>217</v>
      </c>
      <c r="I1196">
        <v>0</v>
      </c>
      <c r="J1196">
        <v>12</v>
      </c>
      <c r="K1196">
        <v>9</v>
      </c>
      <c r="L1196">
        <v>21</v>
      </c>
      <c r="M1196">
        <f>L1196-D1196</f>
        <v>-1</v>
      </c>
      <c r="N1196" s="3">
        <f>IFERROR(D1196/L1196,0)</f>
        <v>1.0476190476190477</v>
      </c>
      <c r="O1196" t="str">
        <f>TEXT(UnusedDays[[#This Row],[discharge_date]],"mmmm")</f>
        <v>February</v>
      </c>
    </row>
    <row r="1197" spans="1:15" x14ac:dyDescent="0.3">
      <c r="A1197" t="s">
        <v>212</v>
      </c>
      <c r="B1197">
        <v>189</v>
      </c>
      <c r="C1197" t="s">
        <v>197</v>
      </c>
      <c r="D1197">
        <v>10</v>
      </c>
      <c r="E1197" s="1">
        <v>45696</v>
      </c>
      <c r="F1197" t="s">
        <v>11</v>
      </c>
      <c r="G1197" t="s">
        <v>122</v>
      </c>
      <c r="H1197" t="s">
        <v>217</v>
      </c>
      <c r="I1197">
        <v>0</v>
      </c>
      <c r="J1197">
        <v>0</v>
      </c>
      <c r="K1197">
        <v>24</v>
      </c>
      <c r="L1197">
        <v>24</v>
      </c>
      <c r="M1197">
        <f>L1197-D1197</f>
        <v>14</v>
      </c>
      <c r="N1197" s="3">
        <f>IFERROR(D1197/L1197,0)</f>
        <v>0.41666666666666669</v>
      </c>
      <c r="O1197" t="str">
        <f>TEXT(UnusedDays[[#This Row],[discharge_date]],"mmmm")</f>
        <v>February</v>
      </c>
    </row>
    <row r="1198" spans="1:15" x14ac:dyDescent="0.3">
      <c r="A1198" t="s">
        <v>212</v>
      </c>
      <c r="B1198">
        <v>2789</v>
      </c>
      <c r="C1198" t="s">
        <v>197</v>
      </c>
      <c r="D1198">
        <v>9</v>
      </c>
      <c r="E1198" s="1">
        <v>45679</v>
      </c>
      <c r="F1198" t="s">
        <v>13</v>
      </c>
      <c r="G1198" t="s">
        <v>122</v>
      </c>
      <c r="H1198" t="s">
        <v>217</v>
      </c>
      <c r="I1198">
        <v>0</v>
      </c>
      <c r="J1198">
        <v>0</v>
      </c>
      <c r="K1198">
        <v>24</v>
      </c>
      <c r="L1198">
        <v>24</v>
      </c>
      <c r="M1198">
        <f>L1198-D1198</f>
        <v>15</v>
      </c>
      <c r="N1198" s="3">
        <f>IFERROR(D1198/L1198,0)</f>
        <v>0.375</v>
      </c>
      <c r="O1198" t="str">
        <f>TEXT(UnusedDays[[#This Row],[discharge_date]],"mmmm")</f>
        <v>January</v>
      </c>
    </row>
    <row r="1199" spans="1:15" x14ac:dyDescent="0.3">
      <c r="A1199" t="s">
        <v>212</v>
      </c>
      <c r="B1199">
        <v>1308</v>
      </c>
      <c r="C1199" t="s">
        <v>197</v>
      </c>
      <c r="D1199">
        <v>8</v>
      </c>
      <c r="E1199" s="1">
        <v>45679</v>
      </c>
      <c r="F1199" t="s">
        <v>18</v>
      </c>
      <c r="G1199" t="s">
        <v>122</v>
      </c>
      <c r="H1199" t="s">
        <v>217</v>
      </c>
      <c r="I1199">
        <v>0</v>
      </c>
      <c r="J1199">
        <v>7</v>
      </c>
      <c r="K1199">
        <v>2</v>
      </c>
      <c r="L1199">
        <v>9</v>
      </c>
      <c r="M1199">
        <f>L1199-D1199</f>
        <v>1</v>
      </c>
      <c r="N1199" s="3">
        <f>IFERROR(D1199/L1199,0)</f>
        <v>0.88888888888888884</v>
      </c>
      <c r="O1199" t="str">
        <f>TEXT(UnusedDays[[#This Row],[discharge_date]],"mmmm")</f>
        <v>January</v>
      </c>
    </row>
    <row r="1200" spans="1:15" x14ac:dyDescent="0.3">
      <c r="A1200" t="s">
        <v>212</v>
      </c>
      <c r="B1200">
        <v>2298</v>
      </c>
      <c r="C1200" t="s">
        <v>197</v>
      </c>
      <c r="D1200">
        <v>30</v>
      </c>
      <c r="E1200" s="1">
        <v>45667</v>
      </c>
      <c r="F1200" t="s">
        <v>8</v>
      </c>
      <c r="G1200" t="s">
        <v>171</v>
      </c>
      <c r="H1200" t="s">
        <v>217</v>
      </c>
      <c r="I1200">
        <v>0</v>
      </c>
      <c r="J1200">
        <v>0</v>
      </c>
      <c r="K1200">
        <v>22</v>
      </c>
      <c r="L1200">
        <v>22</v>
      </c>
      <c r="M1200">
        <f>L1200-D1200</f>
        <v>-8</v>
      </c>
      <c r="N1200" s="3">
        <f>IFERROR(D1200/L1200,0)</f>
        <v>1.3636363636363635</v>
      </c>
      <c r="O1200" t="str">
        <f>TEXT(UnusedDays[[#This Row],[discharge_date]],"mmmm")</f>
        <v>January</v>
      </c>
    </row>
    <row r="1201" spans="1:15" x14ac:dyDescent="0.3">
      <c r="A1201" t="s">
        <v>212</v>
      </c>
      <c r="B1201">
        <v>485</v>
      </c>
      <c r="C1201" t="s">
        <v>197</v>
      </c>
      <c r="D1201">
        <v>28</v>
      </c>
      <c r="E1201" s="1">
        <v>45720</v>
      </c>
      <c r="F1201" t="s">
        <v>13</v>
      </c>
      <c r="G1201" t="s">
        <v>127</v>
      </c>
      <c r="H1201" t="s">
        <v>217</v>
      </c>
      <c r="I1201">
        <v>0</v>
      </c>
      <c r="J1201">
        <v>13</v>
      </c>
      <c r="K1201">
        <v>15</v>
      </c>
      <c r="L1201">
        <v>28</v>
      </c>
      <c r="M1201">
        <f>L1201-D1201</f>
        <v>0</v>
      </c>
      <c r="N1201" s="3">
        <f>IFERROR(D1201/L1201,0)</f>
        <v>1</v>
      </c>
      <c r="O1201" t="str">
        <f>TEXT(UnusedDays[[#This Row],[discharge_date]],"mmmm")</f>
        <v>March</v>
      </c>
    </row>
    <row r="1202" spans="1:15" x14ac:dyDescent="0.3">
      <c r="A1202" t="s">
        <v>212</v>
      </c>
      <c r="B1202">
        <v>1694</v>
      </c>
      <c r="C1202" t="s">
        <v>197</v>
      </c>
      <c r="D1202">
        <v>14</v>
      </c>
      <c r="E1202" s="1">
        <v>45742</v>
      </c>
      <c r="F1202" t="s">
        <v>8</v>
      </c>
      <c r="G1202" t="s">
        <v>127</v>
      </c>
      <c r="H1202" t="s">
        <v>217</v>
      </c>
      <c r="I1202">
        <v>0</v>
      </c>
      <c r="J1202">
        <v>0</v>
      </c>
      <c r="K1202">
        <v>9</v>
      </c>
      <c r="L1202">
        <v>9</v>
      </c>
      <c r="M1202">
        <f>L1202-D1202</f>
        <v>-5</v>
      </c>
      <c r="N1202" s="3">
        <f>IFERROR(D1202/L1202,0)</f>
        <v>1.5555555555555556</v>
      </c>
      <c r="O1202" t="str">
        <f>TEXT(UnusedDays[[#This Row],[discharge_date]],"mmmm")</f>
        <v>March</v>
      </c>
    </row>
    <row r="1203" spans="1:15" x14ac:dyDescent="0.3">
      <c r="A1203" t="s">
        <v>212</v>
      </c>
      <c r="B1203">
        <v>2339</v>
      </c>
      <c r="C1203" t="s">
        <v>197</v>
      </c>
      <c r="D1203">
        <v>24</v>
      </c>
      <c r="E1203" s="1">
        <v>45736</v>
      </c>
      <c r="F1203" t="s">
        <v>8</v>
      </c>
      <c r="G1203" t="s">
        <v>127</v>
      </c>
      <c r="H1203" t="s">
        <v>217</v>
      </c>
      <c r="I1203">
        <v>0</v>
      </c>
      <c r="J1203">
        <v>12</v>
      </c>
      <c r="K1203">
        <v>10</v>
      </c>
      <c r="L1203">
        <v>22</v>
      </c>
      <c r="M1203">
        <f>L1203-D1203</f>
        <v>-2</v>
      </c>
      <c r="N1203" s="3">
        <f>IFERROR(D1203/L1203,0)</f>
        <v>1.0909090909090908</v>
      </c>
      <c r="O1203" t="str">
        <f>TEXT(UnusedDays[[#This Row],[discharge_date]],"mmmm")</f>
        <v>March</v>
      </c>
    </row>
    <row r="1204" spans="1:15" x14ac:dyDescent="0.3">
      <c r="A1204" t="s">
        <v>212</v>
      </c>
      <c r="B1204">
        <v>1073</v>
      </c>
      <c r="C1204" t="s">
        <v>197</v>
      </c>
      <c r="D1204">
        <v>14</v>
      </c>
      <c r="E1204" s="1">
        <v>45713</v>
      </c>
      <c r="F1204" t="s">
        <v>14</v>
      </c>
      <c r="G1204" t="s">
        <v>172</v>
      </c>
      <c r="H1204" t="s">
        <v>217</v>
      </c>
      <c r="I1204">
        <v>0</v>
      </c>
      <c r="J1204">
        <v>0</v>
      </c>
      <c r="K1204">
        <v>30</v>
      </c>
      <c r="L1204">
        <v>30</v>
      </c>
      <c r="M1204">
        <f>L1204-D1204</f>
        <v>16</v>
      </c>
      <c r="N1204" s="3">
        <f>IFERROR(D1204/L1204,0)</f>
        <v>0.46666666666666667</v>
      </c>
      <c r="O1204" t="str">
        <f>TEXT(UnusedDays[[#This Row],[discharge_date]],"mmmm")</f>
        <v>February</v>
      </c>
    </row>
    <row r="1205" spans="1:15" x14ac:dyDescent="0.3">
      <c r="A1205" t="s">
        <v>212</v>
      </c>
      <c r="B1205">
        <v>1737</v>
      </c>
      <c r="C1205" t="s">
        <v>197</v>
      </c>
      <c r="D1205">
        <v>12</v>
      </c>
      <c r="E1205" s="1">
        <v>45698</v>
      </c>
      <c r="F1205" t="s">
        <v>8</v>
      </c>
      <c r="G1205" t="s">
        <v>172</v>
      </c>
      <c r="H1205" t="s">
        <v>217</v>
      </c>
      <c r="I1205">
        <v>0</v>
      </c>
      <c r="J1205">
        <v>13</v>
      </c>
      <c r="K1205">
        <v>0</v>
      </c>
      <c r="L1205">
        <v>13</v>
      </c>
      <c r="M1205">
        <f>L1205-D1205</f>
        <v>1</v>
      </c>
      <c r="N1205" s="3">
        <f>IFERROR(D1205/L1205,0)</f>
        <v>0.92307692307692313</v>
      </c>
      <c r="O1205" t="str">
        <f>TEXT(UnusedDays[[#This Row],[discharge_date]],"mmmm")</f>
        <v>February</v>
      </c>
    </row>
    <row r="1206" spans="1:15" x14ac:dyDescent="0.3">
      <c r="A1206" t="s">
        <v>212</v>
      </c>
      <c r="B1206">
        <v>915</v>
      </c>
      <c r="C1206" t="s">
        <v>197</v>
      </c>
      <c r="D1206">
        <v>15</v>
      </c>
      <c r="E1206" s="1">
        <v>45695</v>
      </c>
      <c r="F1206" t="s">
        <v>13</v>
      </c>
      <c r="G1206" t="s">
        <v>172</v>
      </c>
      <c r="H1206" t="s">
        <v>217</v>
      </c>
      <c r="I1206">
        <v>0</v>
      </c>
      <c r="J1206">
        <v>0</v>
      </c>
      <c r="K1206">
        <v>15</v>
      </c>
      <c r="L1206">
        <v>15</v>
      </c>
      <c r="M1206">
        <f>L1206-D1206</f>
        <v>0</v>
      </c>
      <c r="N1206" s="3">
        <f>IFERROR(D1206/L1206,0)</f>
        <v>1</v>
      </c>
      <c r="O1206" t="str">
        <f>TEXT(UnusedDays[[#This Row],[discharge_date]],"mmmm")</f>
        <v>February</v>
      </c>
    </row>
    <row r="1207" spans="1:15" x14ac:dyDescent="0.3">
      <c r="A1207" t="s">
        <v>212</v>
      </c>
      <c r="B1207">
        <v>1760</v>
      </c>
      <c r="C1207" t="s">
        <v>197</v>
      </c>
      <c r="D1207">
        <v>33</v>
      </c>
      <c r="E1207" s="1">
        <v>45698</v>
      </c>
      <c r="F1207" t="s">
        <v>8</v>
      </c>
      <c r="G1207" t="s">
        <v>172</v>
      </c>
      <c r="H1207" t="s">
        <v>217</v>
      </c>
      <c r="I1207">
        <v>0</v>
      </c>
      <c r="J1207">
        <v>0</v>
      </c>
      <c r="K1207">
        <v>24</v>
      </c>
      <c r="L1207">
        <v>24</v>
      </c>
      <c r="M1207">
        <f>L1207-D1207</f>
        <v>-9</v>
      </c>
      <c r="N1207" s="3">
        <f>IFERROR(D1207/L1207,0)</f>
        <v>1.375</v>
      </c>
      <c r="O1207" t="str">
        <f>TEXT(UnusedDays[[#This Row],[discharge_date]],"mmmm")</f>
        <v>February</v>
      </c>
    </row>
    <row r="1208" spans="1:15" x14ac:dyDescent="0.3">
      <c r="A1208" t="s">
        <v>212</v>
      </c>
      <c r="B1208">
        <v>709</v>
      </c>
      <c r="C1208" t="s">
        <v>197</v>
      </c>
      <c r="D1208">
        <v>31</v>
      </c>
      <c r="E1208" s="1">
        <v>45674</v>
      </c>
      <c r="F1208" t="s">
        <v>8</v>
      </c>
      <c r="G1208" t="s">
        <v>172</v>
      </c>
      <c r="H1208" t="s">
        <v>217</v>
      </c>
      <c r="I1208">
        <v>0</v>
      </c>
      <c r="J1208">
        <v>0</v>
      </c>
      <c r="K1208">
        <v>23</v>
      </c>
      <c r="L1208">
        <v>23</v>
      </c>
      <c r="M1208">
        <f>L1208-D1208</f>
        <v>-8</v>
      </c>
      <c r="N1208" s="3">
        <f>IFERROR(D1208/L1208,0)</f>
        <v>1.3478260869565217</v>
      </c>
      <c r="O1208" t="str">
        <f>TEXT(UnusedDays[[#This Row],[discharge_date]],"mmmm")</f>
        <v>January</v>
      </c>
    </row>
    <row r="1209" spans="1:15" x14ac:dyDescent="0.3">
      <c r="A1209" t="s">
        <v>212</v>
      </c>
      <c r="B1209">
        <v>1505</v>
      </c>
      <c r="C1209" t="s">
        <v>197</v>
      </c>
      <c r="D1209">
        <v>9</v>
      </c>
      <c r="E1209" s="1">
        <v>45668</v>
      </c>
      <c r="F1209" t="s">
        <v>18</v>
      </c>
      <c r="G1209" t="s">
        <v>172</v>
      </c>
      <c r="H1209" t="s">
        <v>217</v>
      </c>
      <c r="I1209">
        <v>0</v>
      </c>
      <c r="J1209">
        <v>12</v>
      </c>
      <c r="K1209">
        <v>0</v>
      </c>
      <c r="L1209">
        <v>12</v>
      </c>
      <c r="M1209">
        <f>L1209-D1209</f>
        <v>3</v>
      </c>
      <c r="N1209" s="3">
        <f>IFERROR(D1209/L1209,0)</f>
        <v>0.75</v>
      </c>
      <c r="O1209" t="str">
        <f>TEXT(UnusedDays[[#This Row],[discharge_date]],"mmmm")</f>
        <v>January</v>
      </c>
    </row>
    <row r="1210" spans="1:15" x14ac:dyDescent="0.3">
      <c r="A1210" t="s">
        <v>212</v>
      </c>
      <c r="B1210">
        <v>964</v>
      </c>
      <c r="C1210" t="s">
        <v>197</v>
      </c>
      <c r="D1210">
        <v>5</v>
      </c>
      <c r="E1210" s="1">
        <v>45659</v>
      </c>
      <c r="F1210" t="s">
        <v>18</v>
      </c>
      <c r="G1210" t="s">
        <v>172</v>
      </c>
      <c r="H1210" t="s">
        <v>217</v>
      </c>
      <c r="I1210">
        <v>0</v>
      </c>
      <c r="J1210">
        <v>12</v>
      </c>
      <c r="K1210">
        <v>0</v>
      </c>
      <c r="L1210">
        <v>12</v>
      </c>
      <c r="M1210">
        <f>L1210-D1210</f>
        <v>7</v>
      </c>
      <c r="N1210" s="3">
        <f>IFERROR(D1210/L1210,0)</f>
        <v>0.41666666666666669</v>
      </c>
      <c r="O1210" t="str">
        <f>TEXT(UnusedDays[[#This Row],[discharge_date]],"mmmm")</f>
        <v>January</v>
      </c>
    </row>
    <row r="1211" spans="1:15" x14ac:dyDescent="0.3">
      <c r="A1211" t="s">
        <v>212</v>
      </c>
      <c r="B1211">
        <v>2870</v>
      </c>
      <c r="C1211" t="s">
        <v>197</v>
      </c>
      <c r="D1211">
        <v>13</v>
      </c>
      <c r="E1211" s="1">
        <v>45695</v>
      </c>
      <c r="F1211" t="s">
        <v>8</v>
      </c>
      <c r="G1211" t="s">
        <v>173</v>
      </c>
      <c r="H1211" t="s">
        <v>217</v>
      </c>
      <c r="I1211">
        <v>0</v>
      </c>
      <c r="J1211">
        <v>12</v>
      </c>
      <c r="K1211">
        <v>14</v>
      </c>
      <c r="L1211">
        <v>26</v>
      </c>
      <c r="M1211">
        <f>L1211-D1211</f>
        <v>13</v>
      </c>
      <c r="N1211" s="3">
        <f>IFERROR(D1211/L1211,0)</f>
        <v>0.5</v>
      </c>
      <c r="O1211" t="str">
        <f>TEXT(UnusedDays[[#This Row],[discharge_date]],"mmmm")</f>
        <v>February</v>
      </c>
    </row>
    <row r="1212" spans="1:15" x14ac:dyDescent="0.3">
      <c r="A1212" t="s">
        <v>212</v>
      </c>
      <c r="B1212">
        <v>673</v>
      </c>
      <c r="C1212" t="s">
        <v>197</v>
      </c>
      <c r="D1212">
        <v>13</v>
      </c>
      <c r="E1212" s="1">
        <v>45700</v>
      </c>
      <c r="F1212" t="s">
        <v>8</v>
      </c>
      <c r="G1212" t="s">
        <v>173</v>
      </c>
      <c r="H1212" t="s">
        <v>217</v>
      </c>
      <c r="I1212">
        <v>0</v>
      </c>
      <c r="J1212">
        <v>0</v>
      </c>
      <c r="K1212">
        <v>10</v>
      </c>
      <c r="L1212">
        <v>10</v>
      </c>
      <c r="M1212">
        <f>L1212-D1212</f>
        <v>-3</v>
      </c>
      <c r="N1212" s="3">
        <f>IFERROR(D1212/L1212,0)</f>
        <v>1.3</v>
      </c>
      <c r="O1212" t="str">
        <f>TEXT(UnusedDays[[#This Row],[discharge_date]],"mmmm")</f>
        <v>February</v>
      </c>
    </row>
    <row r="1213" spans="1:15" x14ac:dyDescent="0.3">
      <c r="A1213" t="s">
        <v>212</v>
      </c>
      <c r="B1213">
        <v>384</v>
      </c>
      <c r="C1213" t="s">
        <v>197</v>
      </c>
      <c r="D1213">
        <v>29</v>
      </c>
      <c r="E1213" s="1">
        <v>45702</v>
      </c>
      <c r="F1213" t="s">
        <v>8</v>
      </c>
      <c r="G1213" t="s">
        <v>173</v>
      </c>
      <c r="H1213" t="s">
        <v>217</v>
      </c>
      <c r="I1213">
        <v>0</v>
      </c>
      <c r="J1213">
        <v>12</v>
      </c>
      <c r="K1213">
        <v>14</v>
      </c>
      <c r="L1213">
        <v>26</v>
      </c>
      <c r="M1213">
        <f>L1213-D1213</f>
        <v>-3</v>
      </c>
      <c r="N1213" s="3">
        <f>IFERROR(D1213/L1213,0)</f>
        <v>1.1153846153846154</v>
      </c>
      <c r="O1213" t="str">
        <f>TEXT(UnusedDays[[#This Row],[discharge_date]],"mmmm")</f>
        <v>February</v>
      </c>
    </row>
    <row r="1214" spans="1:15" x14ac:dyDescent="0.3">
      <c r="A1214" t="s">
        <v>212</v>
      </c>
      <c r="B1214">
        <v>2643</v>
      </c>
      <c r="C1214" t="s">
        <v>197</v>
      </c>
      <c r="D1214">
        <v>31</v>
      </c>
      <c r="E1214" s="1">
        <v>45674</v>
      </c>
      <c r="F1214" t="s">
        <v>8</v>
      </c>
      <c r="G1214" t="s">
        <v>121</v>
      </c>
      <c r="H1214" t="s">
        <v>217</v>
      </c>
      <c r="I1214">
        <v>0</v>
      </c>
      <c r="J1214">
        <v>0</v>
      </c>
      <c r="K1214">
        <v>22</v>
      </c>
      <c r="L1214">
        <v>22</v>
      </c>
      <c r="M1214">
        <f>L1214-D1214</f>
        <v>-9</v>
      </c>
      <c r="N1214" s="3">
        <f>IFERROR(D1214/L1214,0)</f>
        <v>1.4090909090909092</v>
      </c>
      <c r="O1214" t="str">
        <f>TEXT(UnusedDays[[#This Row],[discharge_date]],"mmmm")</f>
        <v>January</v>
      </c>
    </row>
    <row r="1215" spans="1:15" x14ac:dyDescent="0.3">
      <c r="A1215" t="s">
        <v>212</v>
      </c>
      <c r="B1215">
        <v>159</v>
      </c>
      <c r="C1215" t="s">
        <v>197</v>
      </c>
      <c r="D1215">
        <v>36</v>
      </c>
      <c r="E1215" s="1">
        <v>45674</v>
      </c>
      <c r="F1215" t="s">
        <v>8</v>
      </c>
      <c r="G1215" t="s">
        <v>121</v>
      </c>
      <c r="H1215" t="s">
        <v>217</v>
      </c>
      <c r="I1215">
        <v>0</v>
      </c>
      <c r="J1215">
        <v>0</v>
      </c>
      <c r="K1215">
        <v>26</v>
      </c>
      <c r="L1215">
        <v>26</v>
      </c>
      <c r="M1215">
        <f>L1215-D1215</f>
        <v>-10</v>
      </c>
      <c r="N1215" s="3">
        <f>IFERROR(D1215/L1215,0)</f>
        <v>1.3846153846153846</v>
      </c>
      <c r="O1215" t="str">
        <f>TEXT(UnusedDays[[#This Row],[discharge_date]],"mmmm")</f>
        <v>January</v>
      </c>
    </row>
    <row r="1216" spans="1:15" x14ac:dyDescent="0.3">
      <c r="A1216" t="s">
        <v>212</v>
      </c>
      <c r="B1216">
        <v>2201</v>
      </c>
      <c r="C1216" t="s">
        <v>197</v>
      </c>
      <c r="D1216">
        <v>5</v>
      </c>
      <c r="E1216" s="1">
        <v>45659</v>
      </c>
      <c r="F1216" t="s">
        <v>18</v>
      </c>
      <c r="G1216" t="s">
        <v>121</v>
      </c>
      <c r="H1216" t="s">
        <v>217</v>
      </c>
      <c r="I1216">
        <v>0</v>
      </c>
      <c r="J1216">
        <v>12</v>
      </c>
      <c r="K1216">
        <v>0</v>
      </c>
      <c r="L1216">
        <v>12</v>
      </c>
      <c r="M1216">
        <f>L1216-D1216</f>
        <v>7</v>
      </c>
      <c r="N1216" s="3">
        <f>IFERROR(D1216/L1216,0)</f>
        <v>0.41666666666666669</v>
      </c>
      <c r="O1216" t="str">
        <f>TEXT(UnusedDays[[#This Row],[discharge_date]],"mmmm")</f>
        <v>January</v>
      </c>
    </row>
    <row r="1217" spans="1:15" x14ac:dyDescent="0.3">
      <c r="A1217" t="s">
        <v>212</v>
      </c>
      <c r="B1217">
        <v>1465</v>
      </c>
      <c r="C1217" t="s">
        <v>197</v>
      </c>
      <c r="D1217">
        <v>26</v>
      </c>
      <c r="E1217" s="1">
        <v>45747</v>
      </c>
      <c r="F1217" t="s">
        <v>13</v>
      </c>
      <c r="G1217" t="s">
        <v>121</v>
      </c>
      <c r="H1217" t="s">
        <v>217</v>
      </c>
      <c r="I1217">
        <v>0</v>
      </c>
      <c r="J1217">
        <v>14</v>
      </c>
      <c r="K1217">
        <v>16</v>
      </c>
      <c r="L1217">
        <v>30</v>
      </c>
      <c r="M1217" s="2">
        <f>L1217-D1217</f>
        <v>4</v>
      </c>
      <c r="N1217" s="3">
        <f>IFERROR(D1217/L1217,0)</f>
        <v>0.8666666666666667</v>
      </c>
      <c r="O1217" t="str">
        <f>TEXT(UnusedDays[[#This Row],[discharge_date]],"mmmm")</f>
        <v>March</v>
      </c>
    </row>
    <row r="1218" spans="1:15" x14ac:dyDescent="0.3">
      <c r="A1218" t="s">
        <v>212</v>
      </c>
      <c r="B1218">
        <v>788</v>
      </c>
      <c r="C1218" t="s">
        <v>197</v>
      </c>
      <c r="D1218">
        <v>30</v>
      </c>
      <c r="E1218" s="1">
        <v>45733</v>
      </c>
      <c r="F1218" t="s">
        <v>8</v>
      </c>
      <c r="G1218" t="s">
        <v>121</v>
      </c>
      <c r="H1218" t="s">
        <v>217</v>
      </c>
      <c r="I1218">
        <v>0</v>
      </c>
      <c r="J1218">
        <v>0</v>
      </c>
      <c r="K1218">
        <v>23</v>
      </c>
      <c r="L1218">
        <v>23</v>
      </c>
      <c r="M1218">
        <f>L1218-D1218</f>
        <v>-7</v>
      </c>
      <c r="N1218" s="3">
        <f>IFERROR(D1218/L1218,0)</f>
        <v>1.3043478260869565</v>
      </c>
      <c r="O1218" t="str">
        <f>TEXT(UnusedDays[[#This Row],[discharge_date]],"mmmm")</f>
        <v>March</v>
      </c>
    </row>
    <row r="1219" spans="1:15" x14ac:dyDescent="0.3">
      <c r="A1219" t="s">
        <v>212</v>
      </c>
      <c r="B1219">
        <v>2851</v>
      </c>
      <c r="C1219" t="s">
        <v>197</v>
      </c>
      <c r="D1219">
        <v>32</v>
      </c>
      <c r="E1219" s="1">
        <v>45741</v>
      </c>
      <c r="F1219" t="s">
        <v>8</v>
      </c>
      <c r="G1219" t="s">
        <v>121</v>
      </c>
      <c r="H1219" t="s">
        <v>217</v>
      </c>
      <c r="I1219">
        <v>0</v>
      </c>
      <c r="J1219">
        <v>0</v>
      </c>
      <c r="K1219">
        <v>26</v>
      </c>
      <c r="L1219">
        <v>27</v>
      </c>
      <c r="M1219">
        <f>L1219-D1219</f>
        <v>-5</v>
      </c>
      <c r="N1219" s="3">
        <f>IFERROR(D1219/L1219,0)</f>
        <v>1.1851851851851851</v>
      </c>
      <c r="O1219" t="str">
        <f>TEXT(UnusedDays[[#This Row],[discharge_date]],"mmmm")</f>
        <v>March</v>
      </c>
    </row>
    <row r="1220" spans="1:15" x14ac:dyDescent="0.3">
      <c r="A1220" t="s">
        <v>212</v>
      </c>
      <c r="B1220">
        <v>2459</v>
      </c>
      <c r="C1220" t="s">
        <v>197</v>
      </c>
      <c r="D1220">
        <v>13</v>
      </c>
      <c r="E1220" s="1">
        <v>45723</v>
      </c>
      <c r="F1220" t="s">
        <v>8</v>
      </c>
      <c r="G1220" t="s">
        <v>121</v>
      </c>
      <c r="H1220" t="s">
        <v>217</v>
      </c>
      <c r="I1220">
        <v>0</v>
      </c>
      <c r="J1220">
        <v>14</v>
      </c>
      <c r="K1220">
        <v>0</v>
      </c>
      <c r="L1220">
        <v>14</v>
      </c>
      <c r="M1220">
        <f>L1220-D1220</f>
        <v>1</v>
      </c>
      <c r="N1220" s="3">
        <f>IFERROR(D1220/L1220,0)</f>
        <v>0.9285714285714286</v>
      </c>
      <c r="O1220" t="str">
        <f>TEXT(UnusedDays[[#This Row],[discharge_date]],"mmmm")</f>
        <v>March</v>
      </c>
    </row>
    <row r="1221" spans="1:15" x14ac:dyDescent="0.3">
      <c r="A1221" t="s">
        <v>212</v>
      </c>
      <c r="B1221">
        <v>2167</v>
      </c>
      <c r="C1221" t="s">
        <v>197</v>
      </c>
      <c r="D1221">
        <v>2</v>
      </c>
      <c r="E1221" s="1">
        <v>45725</v>
      </c>
      <c r="F1221" t="s">
        <v>13</v>
      </c>
      <c r="G1221" t="s">
        <v>124</v>
      </c>
      <c r="H1221" t="s">
        <v>217</v>
      </c>
      <c r="I1221">
        <v>0</v>
      </c>
      <c r="J1221">
        <v>0</v>
      </c>
      <c r="K1221">
        <v>14</v>
      </c>
      <c r="L1221">
        <v>14</v>
      </c>
      <c r="M1221" s="2">
        <f>L1221-D1221</f>
        <v>12</v>
      </c>
      <c r="N1221" s="3">
        <f>IFERROR(D1221/L1221,0)</f>
        <v>0.14285714285714285</v>
      </c>
      <c r="O1221" t="str">
        <f>TEXT(UnusedDays[[#This Row],[discharge_date]],"mmmm")</f>
        <v>March</v>
      </c>
    </row>
    <row r="1222" spans="1:15" x14ac:dyDescent="0.3">
      <c r="A1222" t="s">
        <v>212</v>
      </c>
      <c r="B1222">
        <v>225</v>
      </c>
      <c r="C1222" t="s">
        <v>197</v>
      </c>
      <c r="D1222">
        <v>29</v>
      </c>
      <c r="E1222" s="1">
        <v>45730</v>
      </c>
      <c r="F1222" t="s">
        <v>8</v>
      </c>
      <c r="G1222" t="s">
        <v>124</v>
      </c>
      <c r="H1222" t="s">
        <v>217</v>
      </c>
      <c r="I1222">
        <v>0</v>
      </c>
      <c r="J1222">
        <v>0</v>
      </c>
      <c r="K1222">
        <v>21</v>
      </c>
      <c r="L1222">
        <v>21</v>
      </c>
      <c r="M1222">
        <f>L1222-D1222</f>
        <v>-8</v>
      </c>
      <c r="N1222" s="3">
        <f>IFERROR(D1222/L1222,0)</f>
        <v>1.3809523809523809</v>
      </c>
      <c r="O1222" t="str">
        <f>TEXT(UnusedDays[[#This Row],[discharge_date]],"mmmm")</f>
        <v>March</v>
      </c>
    </row>
    <row r="1223" spans="1:15" x14ac:dyDescent="0.3">
      <c r="A1223" t="s">
        <v>212</v>
      </c>
      <c r="B1223">
        <v>2579</v>
      </c>
      <c r="C1223" t="s">
        <v>197</v>
      </c>
      <c r="D1223">
        <v>32</v>
      </c>
      <c r="E1223" s="1">
        <v>45719</v>
      </c>
      <c r="F1223" t="s">
        <v>8</v>
      </c>
      <c r="G1223" t="s">
        <v>124</v>
      </c>
      <c r="H1223" t="s">
        <v>218</v>
      </c>
      <c r="I1223">
        <v>0</v>
      </c>
      <c r="J1223">
        <v>12</v>
      </c>
      <c r="K1223">
        <v>13</v>
      </c>
      <c r="L1223">
        <v>25</v>
      </c>
      <c r="M1223">
        <f>L1223-D1223</f>
        <v>-7</v>
      </c>
      <c r="N1223" s="3">
        <f>IFERROR(D1223/L1223,0)</f>
        <v>1.28</v>
      </c>
      <c r="O1223" t="str">
        <f>TEXT(UnusedDays[[#This Row],[discharge_date]],"mmmm")</f>
        <v>March</v>
      </c>
    </row>
    <row r="1224" spans="1:15" x14ac:dyDescent="0.3">
      <c r="A1224" t="s">
        <v>212</v>
      </c>
      <c r="B1224">
        <v>40</v>
      </c>
      <c r="C1224" t="s">
        <v>197</v>
      </c>
      <c r="D1224">
        <v>2</v>
      </c>
      <c r="E1224" s="1">
        <v>45732</v>
      </c>
      <c r="F1224" t="s">
        <v>13</v>
      </c>
      <c r="G1224" t="s">
        <v>122</v>
      </c>
      <c r="H1224" t="s">
        <v>218</v>
      </c>
      <c r="I1224">
        <v>0</v>
      </c>
      <c r="J1224">
        <v>0</v>
      </c>
      <c r="K1224">
        <v>0</v>
      </c>
      <c r="L1224">
        <v>2</v>
      </c>
      <c r="M1224">
        <f>L1224-D1224</f>
        <v>0</v>
      </c>
      <c r="N1224" s="3">
        <f>IFERROR(D1224/L1224,0)</f>
        <v>1</v>
      </c>
      <c r="O1224" t="str">
        <f>TEXT(UnusedDays[[#This Row],[discharge_date]],"mmmm")</f>
        <v>March</v>
      </c>
    </row>
    <row r="1225" spans="1:15" x14ac:dyDescent="0.3">
      <c r="A1225" t="s">
        <v>212</v>
      </c>
      <c r="B1225">
        <v>1936</v>
      </c>
      <c r="C1225" t="s">
        <v>197</v>
      </c>
      <c r="D1225">
        <v>30</v>
      </c>
      <c r="E1225" s="1">
        <v>45743</v>
      </c>
      <c r="F1225" t="s">
        <v>8</v>
      </c>
      <c r="G1225" t="s">
        <v>122</v>
      </c>
      <c r="H1225" t="s">
        <v>218</v>
      </c>
      <c r="I1225">
        <v>0</v>
      </c>
      <c r="J1225">
        <v>10</v>
      </c>
      <c r="K1225">
        <v>14</v>
      </c>
      <c r="L1225">
        <v>24</v>
      </c>
      <c r="M1225">
        <f>L1225-D1225</f>
        <v>-6</v>
      </c>
      <c r="N1225" s="3">
        <f>IFERROR(D1225/L1225,0)</f>
        <v>1.25</v>
      </c>
      <c r="O1225" t="str">
        <f>TEXT(UnusedDays[[#This Row],[discharge_date]],"mmmm")</f>
        <v>March</v>
      </c>
    </row>
    <row r="1226" spans="1:15" x14ac:dyDescent="0.3">
      <c r="A1226" t="s">
        <v>212</v>
      </c>
      <c r="B1226">
        <v>2797</v>
      </c>
      <c r="C1226" t="s">
        <v>197</v>
      </c>
      <c r="D1226">
        <v>14</v>
      </c>
      <c r="E1226" s="1">
        <v>45727</v>
      </c>
      <c r="F1226" t="s">
        <v>8</v>
      </c>
      <c r="G1226" t="s">
        <v>122</v>
      </c>
      <c r="H1226" t="s">
        <v>218</v>
      </c>
      <c r="I1226">
        <v>0</v>
      </c>
      <c r="J1226">
        <v>7</v>
      </c>
      <c r="K1226">
        <v>6</v>
      </c>
      <c r="L1226">
        <v>13</v>
      </c>
      <c r="M1226">
        <f>L1226-D1226</f>
        <v>-1</v>
      </c>
      <c r="N1226" s="3">
        <f>IFERROR(D1226/L1226,0)</f>
        <v>1.0769230769230769</v>
      </c>
      <c r="O1226" t="str">
        <f>TEXT(UnusedDays[[#This Row],[discharge_date]],"mmmm")</f>
        <v>March</v>
      </c>
    </row>
    <row r="1227" spans="1:15" x14ac:dyDescent="0.3">
      <c r="A1227" t="s">
        <v>212</v>
      </c>
      <c r="B1227">
        <v>936</v>
      </c>
      <c r="C1227" t="s">
        <v>197</v>
      </c>
      <c r="D1227">
        <v>12</v>
      </c>
      <c r="E1227" s="1">
        <v>45723</v>
      </c>
      <c r="F1227" t="s">
        <v>13</v>
      </c>
      <c r="G1227" t="s">
        <v>126</v>
      </c>
      <c r="H1227" t="s">
        <v>218</v>
      </c>
      <c r="I1227">
        <v>0</v>
      </c>
      <c r="J1227">
        <v>0</v>
      </c>
      <c r="K1227">
        <v>20</v>
      </c>
      <c r="L1227">
        <v>20</v>
      </c>
      <c r="M1227" s="2">
        <f>L1227-D1227</f>
        <v>8</v>
      </c>
      <c r="N1227" s="3">
        <f>IFERROR(D1227/L1227,0)</f>
        <v>0.6</v>
      </c>
      <c r="O1227" t="str">
        <f>TEXT(UnusedDays[[#This Row],[discharge_date]],"mmmm")</f>
        <v>March</v>
      </c>
    </row>
    <row r="1228" spans="1:15" x14ac:dyDescent="0.3">
      <c r="A1228" t="s">
        <v>212</v>
      </c>
      <c r="B1228">
        <v>47</v>
      </c>
      <c r="C1228" t="s">
        <v>197</v>
      </c>
      <c r="D1228">
        <v>30</v>
      </c>
      <c r="E1228" s="1">
        <v>45744</v>
      </c>
      <c r="F1228" t="s">
        <v>8</v>
      </c>
      <c r="G1228" t="s">
        <v>126</v>
      </c>
      <c r="H1228" t="s">
        <v>218</v>
      </c>
      <c r="I1228">
        <v>0</v>
      </c>
      <c r="J1228">
        <v>0</v>
      </c>
      <c r="K1228">
        <v>21</v>
      </c>
      <c r="L1228">
        <v>21</v>
      </c>
      <c r="M1228">
        <f>L1228-D1228</f>
        <v>-9</v>
      </c>
      <c r="N1228" s="3">
        <f>IFERROR(D1228/L1228,0)</f>
        <v>1.4285714285714286</v>
      </c>
      <c r="O1228" t="str">
        <f>TEXT(UnusedDays[[#This Row],[discharge_date]],"mmmm")</f>
        <v>March</v>
      </c>
    </row>
    <row r="1229" spans="1:15" x14ac:dyDescent="0.3">
      <c r="A1229" t="s">
        <v>212</v>
      </c>
      <c r="B1229">
        <v>454</v>
      </c>
      <c r="C1229" t="s">
        <v>197</v>
      </c>
      <c r="D1229">
        <v>1</v>
      </c>
      <c r="E1229" s="1">
        <v>45691</v>
      </c>
      <c r="F1229" t="s">
        <v>11</v>
      </c>
      <c r="G1229" t="s">
        <v>128</v>
      </c>
      <c r="H1229" t="s">
        <v>218</v>
      </c>
      <c r="I1229">
        <v>0</v>
      </c>
      <c r="J1229">
        <v>0</v>
      </c>
      <c r="K1229">
        <v>21</v>
      </c>
      <c r="L1229">
        <v>21</v>
      </c>
      <c r="M1229">
        <f>L1229-D1229</f>
        <v>20</v>
      </c>
      <c r="N1229" s="3">
        <f>IFERROR(D1229/L1229,0)</f>
        <v>4.7619047619047616E-2</v>
      </c>
      <c r="O1229" t="str">
        <f>TEXT(UnusedDays[[#This Row],[discharge_date]],"mmmm")</f>
        <v>February</v>
      </c>
    </row>
    <row r="1230" spans="1:15" x14ac:dyDescent="0.3">
      <c r="A1230" t="s">
        <v>212</v>
      </c>
      <c r="B1230">
        <v>541</v>
      </c>
      <c r="C1230" t="s">
        <v>197</v>
      </c>
      <c r="D1230">
        <v>15</v>
      </c>
      <c r="E1230" s="1">
        <v>45716</v>
      </c>
      <c r="F1230" t="s">
        <v>14</v>
      </c>
      <c r="G1230" t="s">
        <v>128</v>
      </c>
      <c r="H1230" t="s">
        <v>218</v>
      </c>
      <c r="I1230">
        <v>0</v>
      </c>
      <c r="J1230">
        <v>0</v>
      </c>
      <c r="K1230">
        <v>15</v>
      </c>
      <c r="L1230">
        <v>15</v>
      </c>
      <c r="M1230">
        <f>L1230-D1230</f>
        <v>0</v>
      </c>
      <c r="N1230" s="3">
        <f>IFERROR(D1230/L1230,0)</f>
        <v>1</v>
      </c>
      <c r="O1230" t="str">
        <f>TEXT(UnusedDays[[#This Row],[discharge_date]],"mmmm")</f>
        <v>February</v>
      </c>
    </row>
    <row r="1231" spans="1:15" x14ac:dyDescent="0.3">
      <c r="A1231" t="s">
        <v>212</v>
      </c>
      <c r="B1231">
        <v>2637</v>
      </c>
      <c r="C1231" t="s">
        <v>197</v>
      </c>
      <c r="D1231">
        <v>30</v>
      </c>
      <c r="E1231" s="1">
        <v>45702</v>
      </c>
      <c r="F1231" t="s">
        <v>8</v>
      </c>
      <c r="G1231" t="s">
        <v>128</v>
      </c>
      <c r="H1231" t="s">
        <v>218</v>
      </c>
      <c r="I1231">
        <v>0</v>
      </c>
      <c r="J1231">
        <v>12</v>
      </c>
      <c r="K1231">
        <v>15</v>
      </c>
      <c r="L1231">
        <v>27</v>
      </c>
      <c r="M1231">
        <f>L1231-D1231</f>
        <v>-3</v>
      </c>
      <c r="N1231" s="3">
        <f>IFERROR(D1231/L1231,0)</f>
        <v>1.1111111111111112</v>
      </c>
      <c r="O1231" t="str">
        <f>TEXT(UnusedDays[[#This Row],[discharge_date]],"mmmm")</f>
        <v>February</v>
      </c>
    </row>
    <row r="1232" spans="1:15" x14ac:dyDescent="0.3">
      <c r="A1232" t="s">
        <v>212</v>
      </c>
      <c r="B1232">
        <v>813</v>
      </c>
      <c r="C1232" t="s">
        <v>197</v>
      </c>
      <c r="D1232">
        <v>30</v>
      </c>
      <c r="E1232" s="1">
        <v>45708</v>
      </c>
      <c r="F1232" t="s">
        <v>8</v>
      </c>
      <c r="G1232" t="s">
        <v>128</v>
      </c>
      <c r="H1232" t="s">
        <v>218</v>
      </c>
      <c r="I1232">
        <v>0</v>
      </c>
      <c r="J1232">
        <v>13</v>
      </c>
      <c r="K1232">
        <v>14</v>
      </c>
      <c r="L1232">
        <v>27</v>
      </c>
      <c r="M1232">
        <f>L1232-D1232</f>
        <v>-3</v>
      </c>
      <c r="N1232" s="3">
        <f>IFERROR(D1232/L1232,0)</f>
        <v>1.1111111111111112</v>
      </c>
      <c r="O1232" t="str">
        <f>TEXT(UnusedDays[[#This Row],[discharge_date]],"mmmm")</f>
        <v>February</v>
      </c>
    </row>
    <row r="1233" spans="1:15" x14ac:dyDescent="0.3">
      <c r="A1233" t="s">
        <v>212</v>
      </c>
      <c r="B1233">
        <v>2861</v>
      </c>
      <c r="C1233" t="s">
        <v>197</v>
      </c>
      <c r="D1233">
        <v>30</v>
      </c>
      <c r="E1233" s="1">
        <v>45705</v>
      </c>
      <c r="F1233" t="s">
        <v>8</v>
      </c>
      <c r="G1233" t="s">
        <v>128</v>
      </c>
      <c r="H1233" t="s">
        <v>218</v>
      </c>
      <c r="I1233">
        <v>0</v>
      </c>
      <c r="J1233">
        <v>0</v>
      </c>
      <c r="K1233">
        <v>22</v>
      </c>
      <c r="L1233">
        <v>22</v>
      </c>
      <c r="M1233">
        <f>L1233-D1233</f>
        <v>-8</v>
      </c>
      <c r="N1233" s="3">
        <f>IFERROR(D1233/L1233,0)</f>
        <v>1.3636363636363635</v>
      </c>
      <c r="O1233" t="str">
        <f>TEXT(UnusedDays[[#This Row],[discharge_date]],"mmmm")</f>
        <v>February</v>
      </c>
    </row>
    <row r="1234" spans="1:15" x14ac:dyDescent="0.3">
      <c r="A1234" t="s">
        <v>212</v>
      </c>
      <c r="B1234">
        <v>1222</v>
      </c>
      <c r="C1234" t="s">
        <v>197</v>
      </c>
      <c r="D1234">
        <v>29</v>
      </c>
      <c r="E1234" s="1">
        <v>45681</v>
      </c>
      <c r="F1234" t="s">
        <v>8</v>
      </c>
      <c r="G1234" t="s">
        <v>174</v>
      </c>
      <c r="H1234" t="s">
        <v>218</v>
      </c>
      <c r="I1234">
        <v>0</v>
      </c>
      <c r="J1234">
        <v>12</v>
      </c>
      <c r="K1234">
        <v>15</v>
      </c>
      <c r="L1234">
        <v>27</v>
      </c>
      <c r="M1234">
        <f>L1234-D1234</f>
        <v>-2</v>
      </c>
      <c r="N1234" s="3">
        <f>IFERROR(D1234/L1234,0)</f>
        <v>1.0740740740740742</v>
      </c>
      <c r="O1234" t="str">
        <f>TEXT(UnusedDays[[#This Row],[discharge_date]],"mmmm")</f>
        <v>January</v>
      </c>
    </row>
    <row r="1235" spans="1:15" x14ac:dyDescent="0.3">
      <c r="A1235" t="s">
        <v>212</v>
      </c>
      <c r="B1235">
        <v>2718</v>
      </c>
      <c r="C1235" t="s">
        <v>197</v>
      </c>
      <c r="D1235">
        <v>31</v>
      </c>
      <c r="E1235" s="1">
        <v>45681</v>
      </c>
      <c r="F1235" t="s">
        <v>8</v>
      </c>
      <c r="G1235" t="s">
        <v>174</v>
      </c>
      <c r="H1235" t="s">
        <v>218</v>
      </c>
      <c r="I1235">
        <v>0</v>
      </c>
      <c r="J1235">
        <v>0</v>
      </c>
      <c r="K1235">
        <v>23</v>
      </c>
      <c r="L1235">
        <v>23</v>
      </c>
      <c r="M1235">
        <f>L1235-D1235</f>
        <v>-8</v>
      </c>
      <c r="N1235" s="3">
        <f>IFERROR(D1235/L1235,0)</f>
        <v>1.3478260869565217</v>
      </c>
      <c r="O1235" t="str">
        <f>TEXT(UnusedDays[[#This Row],[discharge_date]],"mmmm")</f>
        <v>January</v>
      </c>
    </row>
    <row r="1236" spans="1:15" x14ac:dyDescent="0.3">
      <c r="A1236" t="s">
        <v>212</v>
      </c>
      <c r="B1236">
        <v>1043</v>
      </c>
      <c r="C1236" t="s">
        <v>197</v>
      </c>
      <c r="D1236">
        <v>5</v>
      </c>
      <c r="E1236" s="1">
        <v>45680</v>
      </c>
      <c r="F1236" t="s">
        <v>11</v>
      </c>
      <c r="G1236" t="s">
        <v>174</v>
      </c>
      <c r="H1236" t="s">
        <v>218</v>
      </c>
      <c r="I1236">
        <v>0</v>
      </c>
      <c r="J1236">
        <v>12</v>
      </c>
      <c r="K1236">
        <v>0</v>
      </c>
      <c r="L1236">
        <v>12</v>
      </c>
      <c r="M1236">
        <f>L1236-D1236</f>
        <v>7</v>
      </c>
      <c r="N1236" s="3">
        <f>IFERROR(D1236/L1236,0)</f>
        <v>0.41666666666666669</v>
      </c>
      <c r="O1236" t="str">
        <f>TEXT(UnusedDays[[#This Row],[discharge_date]],"mmmm")</f>
        <v>January</v>
      </c>
    </row>
    <row r="1237" spans="1:15" x14ac:dyDescent="0.3">
      <c r="A1237" t="s">
        <v>212</v>
      </c>
      <c r="B1237">
        <v>2849</v>
      </c>
      <c r="C1237" t="s">
        <v>197</v>
      </c>
      <c r="D1237">
        <v>1</v>
      </c>
      <c r="E1237" s="1">
        <v>45715</v>
      </c>
      <c r="F1237" t="s">
        <v>18</v>
      </c>
      <c r="G1237" t="s">
        <v>174</v>
      </c>
      <c r="H1237" t="s">
        <v>218</v>
      </c>
      <c r="I1237">
        <v>0</v>
      </c>
      <c r="J1237">
        <v>0</v>
      </c>
      <c r="K1237">
        <v>20</v>
      </c>
      <c r="L1237">
        <v>20</v>
      </c>
      <c r="M1237">
        <f>L1237-D1237</f>
        <v>19</v>
      </c>
      <c r="N1237" s="3">
        <f>IFERROR(D1237/L1237,0)</f>
        <v>0.05</v>
      </c>
      <c r="O1237" t="str">
        <f>TEXT(UnusedDays[[#This Row],[discharge_date]],"mmmm")</f>
        <v>February</v>
      </c>
    </row>
    <row r="1238" spans="1:15" x14ac:dyDescent="0.3">
      <c r="A1238" t="s">
        <v>212</v>
      </c>
      <c r="B1238">
        <v>1530</v>
      </c>
      <c r="C1238" t="s">
        <v>197</v>
      </c>
      <c r="D1238">
        <v>31</v>
      </c>
      <c r="E1238" s="1">
        <v>45702</v>
      </c>
      <c r="F1238" t="s">
        <v>8</v>
      </c>
      <c r="G1238" t="s">
        <v>175</v>
      </c>
      <c r="H1238" t="s">
        <v>218</v>
      </c>
      <c r="I1238">
        <v>0</v>
      </c>
      <c r="J1238">
        <v>0</v>
      </c>
      <c r="K1238">
        <v>24</v>
      </c>
      <c r="L1238">
        <v>24</v>
      </c>
      <c r="M1238">
        <f>L1238-D1238</f>
        <v>-7</v>
      </c>
      <c r="N1238" s="3">
        <f>IFERROR(D1238/L1238,0)</f>
        <v>1.2916666666666667</v>
      </c>
      <c r="O1238" t="str">
        <f>TEXT(UnusedDays[[#This Row],[discharge_date]],"mmmm")</f>
        <v>February</v>
      </c>
    </row>
    <row r="1239" spans="1:15" x14ac:dyDescent="0.3">
      <c r="A1239" t="s">
        <v>212</v>
      </c>
      <c r="B1239">
        <v>130</v>
      </c>
      <c r="C1239" t="s">
        <v>197</v>
      </c>
      <c r="D1239">
        <v>38</v>
      </c>
      <c r="E1239" s="1">
        <v>45698</v>
      </c>
      <c r="F1239" t="s">
        <v>8</v>
      </c>
      <c r="G1239" t="s">
        <v>175</v>
      </c>
      <c r="H1239" t="s">
        <v>218</v>
      </c>
      <c r="I1239">
        <v>0</v>
      </c>
      <c r="J1239">
        <v>0</v>
      </c>
      <c r="K1239">
        <v>26</v>
      </c>
      <c r="L1239">
        <v>26</v>
      </c>
      <c r="M1239">
        <f>L1239-D1239</f>
        <v>-12</v>
      </c>
      <c r="N1239" s="3">
        <f>IFERROR(D1239/L1239,0)</f>
        <v>1.4615384615384615</v>
      </c>
      <c r="O1239" t="str">
        <f>TEXT(UnusedDays[[#This Row],[discharge_date]],"mmmm")</f>
        <v>February</v>
      </c>
    </row>
    <row r="1240" spans="1:15" x14ac:dyDescent="0.3">
      <c r="A1240" t="s">
        <v>212</v>
      </c>
      <c r="B1240">
        <v>1169</v>
      </c>
      <c r="C1240" t="s">
        <v>197</v>
      </c>
      <c r="D1240">
        <v>29</v>
      </c>
      <c r="E1240" s="1">
        <v>45687</v>
      </c>
      <c r="F1240" t="s">
        <v>8</v>
      </c>
      <c r="G1240" t="s">
        <v>175</v>
      </c>
      <c r="H1240" t="s">
        <v>218</v>
      </c>
      <c r="I1240">
        <v>0</v>
      </c>
      <c r="J1240">
        <v>6</v>
      </c>
      <c r="K1240">
        <v>19</v>
      </c>
      <c r="L1240">
        <v>25</v>
      </c>
      <c r="M1240">
        <f>L1240-D1240</f>
        <v>-4</v>
      </c>
      <c r="N1240" s="3">
        <f>IFERROR(D1240/L1240,0)</f>
        <v>1.1599999999999999</v>
      </c>
      <c r="O1240" t="str">
        <f>TEXT(UnusedDays[[#This Row],[discharge_date]],"mmmm")</f>
        <v>January</v>
      </c>
    </row>
    <row r="1241" spans="1:15" x14ac:dyDescent="0.3">
      <c r="A1241" t="s">
        <v>212</v>
      </c>
      <c r="B1241">
        <v>960</v>
      </c>
      <c r="C1241" t="s">
        <v>197</v>
      </c>
      <c r="D1241">
        <v>2</v>
      </c>
      <c r="E1241" s="1">
        <v>45671</v>
      </c>
      <c r="F1241" t="s">
        <v>18</v>
      </c>
      <c r="G1241" t="s">
        <v>175</v>
      </c>
      <c r="H1241" t="s">
        <v>218</v>
      </c>
      <c r="I1241">
        <v>0</v>
      </c>
      <c r="J1241">
        <v>0</v>
      </c>
      <c r="K1241">
        <v>24</v>
      </c>
      <c r="L1241">
        <v>24</v>
      </c>
      <c r="M1241">
        <f>L1241-D1241</f>
        <v>22</v>
      </c>
      <c r="N1241" s="3">
        <f>IFERROR(D1241/L1241,0)</f>
        <v>8.3333333333333329E-2</v>
      </c>
      <c r="O1241" t="str">
        <f>TEXT(UnusedDays[[#This Row],[discharge_date]],"mmmm")</f>
        <v>January</v>
      </c>
    </row>
    <row r="1242" spans="1:15" x14ac:dyDescent="0.3">
      <c r="A1242" t="s">
        <v>212</v>
      </c>
      <c r="B1242">
        <v>1345</v>
      </c>
      <c r="C1242" t="s">
        <v>197</v>
      </c>
      <c r="D1242">
        <v>1</v>
      </c>
      <c r="E1242" s="1">
        <v>45690</v>
      </c>
      <c r="F1242" t="s">
        <v>62</v>
      </c>
      <c r="G1242" t="s">
        <v>17</v>
      </c>
      <c r="H1242" t="s">
        <v>218</v>
      </c>
      <c r="I1242">
        <v>0</v>
      </c>
      <c r="J1242">
        <v>0</v>
      </c>
      <c r="K1242">
        <v>0</v>
      </c>
      <c r="L1242">
        <v>0</v>
      </c>
      <c r="M1242">
        <f>L1242-D1242</f>
        <v>-1</v>
      </c>
      <c r="N1242" s="3">
        <f>IFERROR(D1242/L1242,0)</f>
        <v>0</v>
      </c>
      <c r="O1242" t="str">
        <f>TEXT(UnusedDays[[#This Row],[discharge_date]],"mmmm")</f>
        <v>February</v>
      </c>
    </row>
    <row r="1243" spans="1:15" x14ac:dyDescent="0.3">
      <c r="A1243" t="s">
        <v>212</v>
      </c>
      <c r="B1243">
        <v>2549</v>
      </c>
      <c r="C1243" t="s">
        <v>185</v>
      </c>
      <c r="D1243">
        <v>25</v>
      </c>
      <c r="E1243" s="1">
        <v>45693</v>
      </c>
      <c r="F1243" t="s">
        <v>11</v>
      </c>
      <c r="G1243" t="s">
        <v>138</v>
      </c>
      <c r="H1243" t="s">
        <v>218</v>
      </c>
      <c r="I1243">
        <v>9</v>
      </c>
      <c r="J1243">
        <v>30</v>
      </c>
      <c r="K1243">
        <v>0</v>
      </c>
      <c r="L1243">
        <v>39</v>
      </c>
      <c r="M1243">
        <f>L1243-D1243</f>
        <v>14</v>
      </c>
      <c r="N1243" s="3">
        <f>IFERROR(D1243/L1243,0)</f>
        <v>0.64102564102564108</v>
      </c>
      <c r="O1243" t="str">
        <f>TEXT(UnusedDays[[#This Row],[discharge_date]],"mmmm")</f>
        <v>February</v>
      </c>
    </row>
    <row r="1244" spans="1:15" x14ac:dyDescent="0.3">
      <c r="A1244" t="s">
        <v>212</v>
      </c>
      <c r="B1244">
        <v>2525</v>
      </c>
      <c r="C1244" t="s">
        <v>185</v>
      </c>
      <c r="D1244">
        <v>24</v>
      </c>
      <c r="E1244" s="1">
        <v>45684</v>
      </c>
      <c r="F1244" t="s">
        <v>8</v>
      </c>
      <c r="G1244" t="s">
        <v>89</v>
      </c>
      <c r="H1244" t="s">
        <v>218</v>
      </c>
      <c r="I1244">
        <v>0</v>
      </c>
      <c r="J1244">
        <v>29</v>
      </c>
      <c r="K1244">
        <v>0</v>
      </c>
      <c r="L1244">
        <v>29</v>
      </c>
      <c r="M1244">
        <f>L1244-D1244</f>
        <v>5</v>
      </c>
      <c r="N1244" s="3">
        <f>IFERROR(D1244/L1244,0)</f>
        <v>0.82758620689655171</v>
      </c>
      <c r="O1244" t="str">
        <f>TEXT(UnusedDays[[#This Row],[discharge_date]],"mmmm")</f>
        <v>January</v>
      </c>
    </row>
    <row r="1245" spans="1:15" x14ac:dyDescent="0.3">
      <c r="A1245" t="s">
        <v>212</v>
      </c>
      <c r="B1245">
        <v>2777</v>
      </c>
      <c r="C1245" t="s">
        <v>185</v>
      </c>
      <c r="D1245">
        <v>2</v>
      </c>
      <c r="E1245" s="1">
        <v>45711</v>
      </c>
      <c r="F1245" t="s">
        <v>8</v>
      </c>
      <c r="G1245" t="s">
        <v>139</v>
      </c>
      <c r="H1245" t="s">
        <v>218</v>
      </c>
      <c r="I1245">
        <v>0</v>
      </c>
      <c r="J1245">
        <v>0</v>
      </c>
      <c r="K1245">
        <v>0</v>
      </c>
      <c r="L1245">
        <v>2</v>
      </c>
      <c r="M1245">
        <f>L1245-D1245</f>
        <v>0</v>
      </c>
      <c r="N1245" s="3">
        <f>IFERROR(D1245/L1245,0)</f>
        <v>1</v>
      </c>
      <c r="O1245" t="str">
        <f>TEXT(UnusedDays[[#This Row],[discharge_date]],"mmmm")</f>
        <v>February</v>
      </c>
    </row>
    <row r="1246" spans="1:15" x14ac:dyDescent="0.3">
      <c r="A1246" t="s">
        <v>212</v>
      </c>
      <c r="B1246">
        <v>82</v>
      </c>
      <c r="C1246" t="s">
        <v>185</v>
      </c>
      <c r="D1246">
        <v>13</v>
      </c>
      <c r="E1246" s="1">
        <v>45722</v>
      </c>
      <c r="F1246" t="s">
        <v>11</v>
      </c>
      <c r="G1246" t="s">
        <v>94</v>
      </c>
      <c r="H1246" t="s">
        <v>218</v>
      </c>
      <c r="I1246">
        <v>0</v>
      </c>
      <c r="J1246">
        <v>21</v>
      </c>
      <c r="K1246">
        <v>0</v>
      </c>
      <c r="L1246">
        <v>21</v>
      </c>
      <c r="M1246" s="2">
        <f>L1246-D1246</f>
        <v>8</v>
      </c>
      <c r="N1246" s="3">
        <f>IFERROR(D1246/L1246,0)</f>
        <v>0.61904761904761907</v>
      </c>
      <c r="O1246" t="str">
        <f>TEXT(UnusedDays[[#This Row],[discharge_date]],"mmmm")</f>
        <v>March</v>
      </c>
    </row>
    <row r="1247" spans="1:15" x14ac:dyDescent="0.3">
      <c r="A1247" t="s">
        <v>212</v>
      </c>
      <c r="B1247">
        <v>2071</v>
      </c>
      <c r="C1247" t="s">
        <v>185</v>
      </c>
      <c r="D1247">
        <v>15</v>
      </c>
      <c r="E1247" s="1">
        <v>45745</v>
      </c>
      <c r="F1247" t="s">
        <v>8</v>
      </c>
      <c r="G1247" t="s">
        <v>89</v>
      </c>
      <c r="H1247" t="s">
        <v>218</v>
      </c>
      <c r="I1247">
        <v>7</v>
      </c>
      <c r="J1247">
        <v>14</v>
      </c>
      <c r="K1247">
        <v>0</v>
      </c>
      <c r="L1247">
        <v>21</v>
      </c>
      <c r="M1247" s="2">
        <f>L1247-D1247</f>
        <v>6</v>
      </c>
      <c r="N1247" s="3">
        <f>IFERROR(D1247/L1247,0)</f>
        <v>0.7142857142857143</v>
      </c>
      <c r="O1247" t="str">
        <f>TEXT(UnusedDays[[#This Row],[discharge_date]],"mmmm")</f>
        <v>March</v>
      </c>
    </row>
    <row r="1248" spans="1:15" x14ac:dyDescent="0.3">
      <c r="A1248" t="s">
        <v>212</v>
      </c>
      <c r="B1248">
        <v>2610</v>
      </c>
      <c r="C1248" t="s">
        <v>194</v>
      </c>
      <c r="D1248">
        <v>35</v>
      </c>
      <c r="E1248" s="1">
        <v>45745</v>
      </c>
      <c r="F1248" t="s">
        <v>8</v>
      </c>
      <c r="G1248" t="s">
        <v>119</v>
      </c>
      <c r="H1248" t="s">
        <v>218</v>
      </c>
      <c r="I1248">
        <v>0</v>
      </c>
      <c r="J1248">
        <v>21</v>
      </c>
      <c r="K1248">
        <v>14</v>
      </c>
      <c r="L1248">
        <v>35</v>
      </c>
      <c r="M1248">
        <f>L1248-D1248</f>
        <v>0</v>
      </c>
      <c r="N1248" s="3">
        <f>IFERROR(D1248/L1248,0)</f>
        <v>1</v>
      </c>
      <c r="O1248" t="str">
        <f>TEXT(UnusedDays[[#This Row],[discharge_date]],"mmmm")</f>
        <v>March</v>
      </c>
    </row>
    <row r="1249" spans="1:15" x14ac:dyDescent="0.3">
      <c r="A1249" t="s">
        <v>212</v>
      </c>
      <c r="B1249">
        <v>2722</v>
      </c>
      <c r="C1249" t="s">
        <v>185</v>
      </c>
      <c r="D1249">
        <v>2</v>
      </c>
      <c r="E1249" s="1">
        <v>45729</v>
      </c>
      <c r="F1249" t="s">
        <v>11</v>
      </c>
      <c r="G1249" t="s">
        <v>95</v>
      </c>
      <c r="H1249" t="s">
        <v>218</v>
      </c>
      <c r="I1249">
        <v>4</v>
      </c>
      <c r="J1249">
        <v>0</v>
      </c>
      <c r="K1249">
        <v>0</v>
      </c>
      <c r="L1249">
        <v>4</v>
      </c>
      <c r="M1249" s="2">
        <f>L1249-D1249</f>
        <v>2</v>
      </c>
      <c r="N1249" s="3">
        <f>IFERROR(D1249/L1249,0)</f>
        <v>0.5</v>
      </c>
      <c r="O1249" t="str">
        <f>TEXT(UnusedDays[[#This Row],[discharge_date]],"mmmm")</f>
        <v>March</v>
      </c>
    </row>
    <row r="1250" spans="1:15" x14ac:dyDescent="0.3">
      <c r="A1250" t="s">
        <v>212</v>
      </c>
      <c r="B1250">
        <v>2644</v>
      </c>
      <c r="C1250" t="s">
        <v>185</v>
      </c>
      <c r="D1250">
        <v>28</v>
      </c>
      <c r="E1250" s="1">
        <v>45698</v>
      </c>
      <c r="F1250" t="s">
        <v>8</v>
      </c>
      <c r="G1250" t="s">
        <v>89</v>
      </c>
      <c r="H1250" t="s">
        <v>218</v>
      </c>
      <c r="I1250">
        <v>4</v>
      </c>
      <c r="J1250">
        <v>26</v>
      </c>
      <c r="K1250">
        <v>0</v>
      </c>
      <c r="L1250">
        <v>30</v>
      </c>
      <c r="M1250">
        <f>L1250-D1250</f>
        <v>2</v>
      </c>
      <c r="N1250" s="3">
        <f>IFERROR(D1250/L1250,0)</f>
        <v>0.93333333333333335</v>
      </c>
      <c r="O1250" t="str">
        <f>TEXT(UnusedDays[[#This Row],[discharge_date]],"mmmm")</f>
        <v>February</v>
      </c>
    </row>
    <row r="1251" spans="1:15" x14ac:dyDescent="0.3">
      <c r="A1251" t="s">
        <v>212</v>
      </c>
      <c r="B1251">
        <v>2124</v>
      </c>
      <c r="C1251" t="s">
        <v>185</v>
      </c>
      <c r="D1251">
        <v>14</v>
      </c>
      <c r="E1251" s="1">
        <v>45729</v>
      </c>
      <c r="F1251" t="s">
        <v>8</v>
      </c>
      <c r="G1251" t="s">
        <v>88</v>
      </c>
      <c r="H1251" t="s">
        <v>218</v>
      </c>
      <c r="I1251">
        <v>4</v>
      </c>
      <c r="J1251">
        <v>10</v>
      </c>
      <c r="K1251">
        <v>0</v>
      </c>
      <c r="L1251">
        <v>14</v>
      </c>
      <c r="M1251">
        <f>L1251-D1251</f>
        <v>0</v>
      </c>
      <c r="N1251" s="3">
        <f>IFERROR(D1251/L1251,0)</f>
        <v>1</v>
      </c>
      <c r="O1251" t="str">
        <f>TEXT(UnusedDays[[#This Row],[discharge_date]],"mmmm")</f>
        <v>March</v>
      </c>
    </row>
    <row r="1252" spans="1:15" x14ac:dyDescent="0.3">
      <c r="A1252" t="s">
        <v>212</v>
      </c>
      <c r="B1252">
        <v>950</v>
      </c>
      <c r="C1252" t="s">
        <v>185</v>
      </c>
      <c r="D1252">
        <v>30</v>
      </c>
      <c r="E1252" s="1">
        <v>45692</v>
      </c>
      <c r="F1252" t="s">
        <v>11</v>
      </c>
      <c r="G1252" t="s">
        <v>141</v>
      </c>
      <c r="H1252" t="s">
        <v>218</v>
      </c>
      <c r="I1252">
        <v>5</v>
      </c>
      <c r="J1252">
        <v>27</v>
      </c>
      <c r="K1252">
        <v>0</v>
      </c>
      <c r="L1252">
        <v>32</v>
      </c>
      <c r="M1252">
        <f>L1252-D1252</f>
        <v>2</v>
      </c>
      <c r="N1252" s="3">
        <f>IFERROR(D1252/L1252,0)</f>
        <v>0.9375</v>
      </c>
      <c r="O1252" t="str">
        <f>TEXT(UnusedDays[[#This Row],[discharge_date]],"mmmm")</f>
        <v>February</v>
      </c>
    </row>
    <row r="1253" spans="1:15" x14ac:dyDescent="0.3">
      <c r="A1253" t="s">
        <v>212</v>
      </c>
      <c r="B1253">
        <v>2747</v>
      </c>
      <c r="C1253" t="s">
        <v>185</v>
      </c>
      <c r="D1253">
        <v>13</v>
      </c>
      <c r="E1253" s="1">
        <v>45667</v>
      </c>
      <c r="F1253" t="s">
        <v>11</v>
      </c>
      <c r="G1253" t="s">
        <v>141</v>
      </c>
      <c r="H1253" t="s">
        <v>218</v>
      </c>
      <c r="I1253">
        <v>4</v>
      </c>
      <c r="J1253">
        <v>10</v>
      </c>
      <c r="K1253">
        <v>0</v>
      </c>
      <c r="L1253">
        <v>14</v>
      </c>
      <c r="M1253">
        <f>L1253-D1253</f>
        <v>1</v>
      </c>
      <c r="N1253" s="3">
        <f>IFERROR(D1253/L1253,0)</f>
        <v>0.9285714285714286</v>
      </c>
      <c r="O1253" t="str">
        <f>TEXT(UnusedDays[[#This Row],[discharge_date]],"mmmm")</f>
        <v>January</v>
      </c>
    </row>
    <row r="1254" spans="1:15" x14ac:dyDescent="0.3">
      <c r="A1254" t="s">
        <v>212</v>
      </c>
      <c r="B1254">
        <v>2992</v>
      </c>
      <c r="C1254" t="s">
        <v>185</v>
      </c>
      <c r="D1254">
        <v>14</v>
      </c>
      <c r="E1254" s="1">
        <v>45706</v>
      </c>
      <c r="F1254" t="s">
        <v>14</v>
      </c>
      <c r="G1254" t="s">
        <v>140</v>
      </c>
      <c r="H1254" t="s">
        <v>218</v>
      </c>
      <c r="I1254">
        <v>4</v>
      </c>
      <c r="J1254">
        <v>10</v>
      </c>
      <c r="K1254">
        <v>0</v>
      </c>
      <c r="L1254">
        <v>14</v>
      </c>
      <c r="M1254">
        <f>L1254-D1254</f>
        <v>0</v>
      </c>
      <c r="N1254" s="3">
        <f>IFERROR(D1254/L1254,0)</f>
        <v>1</v>
      </c>
      <c r="O1254" t="str">
        <f>TEXT(UnusedDays[[#This Row],[discharge_date]],"mmmm")</f>
        <v>February</v>
      </c>
    </row>
    <row r="1255" spans="1:15" x14ac:dyDescent="0.3">
      <c r="A1255" t="s">
        <v>212</v>
      </c>
      <c r="B1255">
        <v>62</v>
      </c>
      <c r="C1255" t="s">
        <v>185</v>
      </c>
      <c r="D1255">
        <v>4</v>
      </c>
      <c r="E1255" s="1">
        <v>45713</v>
      </c>
      <c r="F1255" t="s">
        <v>8</v>
      </c>
      <c r="G1255" t="s">
        <v>139</v>
      </c>
      <c r="H1255" t="s">
        <v>218</v>
      </c>
      <c r="I1255">
        <v>4</v>
      </c>
      <c r="J1255">
        <v>0</v>
      </c>
      <c r="K1255">
        <v>0</v>
      </c>
      <c r="L1255">
        <v>4</v>
      </c>
      <c r="M1255">
        <f>L1255-D1255</f>
        <v>0</v>
      </c>
      <c r="N1255" s="3">
        <f>IFERROR(D1255/L1255,0)</f>
        <v>1</v>
      </c>
      <c r="O1255" t="str">
        <f>TEXT(UnusedDays[[#This Row],[discharge_date]],"mmmm")</f>
        <v>February</v>
      </c>
    </row>
    <row r="1256" spans="1:15" x14ac:dyDescent="0.3">
      <c r="A1256" t="s">
        <v>212</v>
      </c>
      <c r="B1256">
        <v>1632</v>
      </c>
      <c r="C1256" t="s">
        <v>185</v>
      </c>
      <c r="D1256">
        <v>3</v>
      </c>
      <c r="E1256" s="1">
        <v>45688</v>
      </c>
      <c r="F1256" t="s">
        <v>11</v>
      </c>
      <c r="G1256" t="s">
        <v>139</v>
      </c>
      <c r="H1256" t="s">
        <v>218</v>
      </c>
      <c r="I1256">
        <v>14</v>
      </c>
      <c r="J1256">
        <v>0</v>
      </c>
      <c r="K1256">
        <v>0</v>
      </c>
      <c r="L1256">
        <v>14</v>
      </c>
      <c r="M1256">
        <f>L1256-D1256</f>
        <v>11</v>
      </c>
      <c r="N1256" s="3">
        <f>IFERROR(D1256/L1256,0)</f>
        <v>0.21428571428571427</v>
      </c>
      <c r="O1256" t="str">
        <f>TEXT(UnusedDays[[#This Row],[discharge_date]],"mmmm")</f>
        <v>January</v>
      </c>
    </row>
    <row r="1257" spans="1:15" x14ac:dyDescent="0.3">
      <c r="A1257" t="s">
        <v>212</v>
      </c>
      <c r="B1257">
        <v>1049</v>
      </c>
      <c r="C1257" t="s">
        <v>185</v>
      </c>
      <c r="D1257">
        <v>4</v>
      </c>
      <c r="E1257" s="1">
        <v>45668</v>
      </c>
      <c r="F1257" t="s">
        <v>18</v>
      </c>
      <c r="G1257" t="s">
        <v>139</v>
      </c>
      <c r="H1257" t="s">
        <v>218</v>
      </c>
      <c r="I1257">
        <v>10</v>
      </c>
      <c r="J1257">
        <v>0</v>
      </c>
      <c r="K1257">
        <v>0</v>
      </c>
      <c r="L1257">
        <v>10</v>
      </c>
      <c r="M1257">
        <f>L1257-D1257</f>
        <v>6</v>
      </c>
      <c r="N1257" s="3">
        <f>IFERROR(D1257/L1257,0)</f>
        <v>0.4</v>
      </c>
      <c r="O1257" t="str">
        <f>TEXT(UnusedDays[[#This Row],[discharge_date]],"mmmm")</f>
        <v>January</v>
      </c>
    </row>
    <row r="1258" spans="1:15" x14ac:dyDescent="0.3">
      <c r="A1258" t="s">
        <v>212</v>
      </c>
      <c r="B1258">
        <v>2552</v>
      </c>
      <c r="C1258" t="s">
        <v>194</v>
      </c>
      <c r="D1258">
        <v>42</v>
      </c>
      <c r="E1258" s="1">
        <v>45716</v>
      </c>
      <c r="F1258" t="s">
        <v>8</v>
      </c>
      <c r="G1258" t="s">
        <v>163</v>
      </c>
      <c r="H1258" t="s">
        <v>218</v>
      </c>
      <c r="I1258">
        <v>12</v>
      </c>
      <c r="J1258">
        <v>10</v>
      </c>
      <c r="K1258">
        <v>21</v>
      </c>
      <c r="L1258">
        <v>43</v>
      </c>
      <c r="M1258">
        <f>L1258-D1258</f>
        <v>1</v>
      </c>
      <c r="N1258" s="3">
        <f>IFERROR(D1258/L1258,0)</f>
        <v>0.97674418604651159</v>
      </c>
      <c r="O1258" t="str">
        <f>TEXT(UnusedDays[[#This Row],[discharge_date]],"mmmm")</f>
        <v>February</v>
      </c>
    </row>
    <row r="1259" spans="1:15" x14ac:dyDescent="0.3">
      <c r="A1259" t="s">
        <v>212</v>
      </c>
      <c r="B1259">
        <v>2872</v>
      </c>
      <c r="C1259" t="s">
        <v>194</v>
      </c>
      <c r="D1259">
        <v>14</v>
      </c>
      <c r="E1259" s="1">
        <v>45716</v>
      </c>
      <c r="F1259" t="s">
        <v>14</v>
      </c>
      <c r="G1259" t="s">
        <v>163</v>
      </c>
      <c r="H1259" t="s">
        <v>218</v>
      </c>
      <c r="I1259">
        <v>0</v>
      </c>
      <c r="J1259">
        <v>0</v>
      </c>
      <c r="K1259">
        <v>14</v>
      </c>
      <c r="L1259">
        <v>14</v>
      </c>
      <c r="M1259">
        <f>L1259-D1259</f>
        <v>0</v>
      </c>
      <c r="N1259" s="3">
        <f>IFERROR(D1259/L1259,0)</f>
        <v>1</v>
      </c>
      <c r="O1259" t="str">
        <f>TEXT(UnusedDays[[#This Row],[discharge_date]],"mmmm")</f>
        <v>February</v>
      </c>
    </row>
    <row r="1260" spans="1:15" x14ac:dyDescent="0.3">
      <c r="A1260" t="s">
        <v>212</v>
      </c>
      <c r="B1260">
        <v>2276</v>
      </c>
      <c r="C1260" t="s">
        <v>194</v>
      </c>
      <c r="D1260">
        <v>30</v>
      </c>
      <c r="E1260" s="1">
        <v>45709</v>
      </c>
      <c r="F1260" t="s">
        <v>8</v>
      </c>
      <c r="G1260" t="s">
        <v>163</v>
      </c>
      <c r="H1260" t="s">
        <v>218</v>
      </c>
      <c r="I1260">
        <v>0</v>
      </c>
      <c r="J1260">
        <v>9</v>
      </c>
      <c r="K1260">
        <v>21</v>
      </c>
      <c r="L1260">
        <v>30</v>
      </c>
      <c r="M1260">
        <f>L1260-D1260</f>
        <v>0</v>
      </c>
      <c r="N1260" s="3">
        <f>IFERROR(D1260/L1260,0)</f>
        <v>1</v>
      </c>
      <c r="O1260" t="str">
        <f>TEXT(UnusedDays[[#This Row],[discharge_date]],"mmmm")</f>
        <v>February</v>
      </c>
    </row>
    <row r="1261" spans="1:15" x14ac:dyDescent="0.3">
      <c r="A1261" t="s">
        <v>212</v>
      </c>
      <c r="B1261">
        <v>1660</v>
      </c>
      <c r="C1261" t="s">
        <v>194</v>
      </c>
      <c r="D1261">
        <v>15</v>
      </c>
      <c r="E1261" s="1">
        <v>45689</v>
      </c>
      <c r="F1261" t="s">
        <v>13</v>
      </c>
      <c r="G1261" t="s">
        <v>163</v>
      </c>
      <c r="H1261" t="s">
        <v>218</v>
      </c>
      <c r="I1261">
        <v>12</v>
      </c>
      <c r="J1261">
        <v>0</v>
      </c>
      <c r="K1261">
        <v>21</v>
      </c>
      <c r="L1261">
        <v>33</v>
      </c>
      <c r="M1261">
        <f>L1261-D1261</f>
        <v>18</v>
      </c>
      <c r="N1261" s="3">
        <f>IFERROR(D1261/L1261,0)</f>
        <v>0.45454545454545453</v>
      </c>
      <c r="O1261" t="str">
        <f>TEXT(UnusedDays[[#This Row],[discharge_date]],"mmmm")</f>
        <v>February</v>
      </c>
    </row>
    <row r="1262" spans="1:15" x14ac:dyDescent="0.3">
      <c r="A1262" t="s">
        <v>212</v>
      </c>
      <c r="B1262">
        <v>382</v>
      </c>
      <c r="C1262" t="s">
        <v>194</v>
      </c>
      <c r="D1262">
        <v>43</v>
      </c>
      <c r="E1262" s="1">
        <v>45674</v>
      </c>
      <c r="F1262" t="s">
        <v>8</v>
      </c>
      <c r="G1262" t="s">
        <v>163</v>
      </c>
      <c r="H1262" t="s">
        <v>218</v>
      </c>
      <c r="I1262">
        <v>8</v>
      </c>
      <c r="J1262">
        <v>21</v>
      </c>
      <c r="K1262">
        <v>14</v>
      </c>
      <c r="L1262">
        <v>43</v>
      </c>
      <c r="M1262">
        <f>L1262-D1262</f>
        <v>0</v>
      </c>
      <c r="N1262" s="3">
        <f>IFERROR(D1262/L1262,0)</f>
        <v>1</v>
      </c>
      <c r="O1262" t="str">
        <f>TEXT(UnusedDays[[#This Row],[discharge_date]],"mmmm")</f>
        <v>January</v>
      </c>
    </row>
    <row r="1263" spans="1:15" x14ac:dyDescent="0.3">
      <c r="A1263" t="s">
        <v>212</v>
      </c>
      <c r="B1263">
        <v>1134</v>
      </c>
      <c r="C1263" t="s">
        <v>194</v>
      </c>
      <c r="D1263">
        <v>1</v>
      </c>
      <c r="E1263" s="1">
        <v>45738</v>
      </c>
      <c r="F1263" t="s">
        <v>11</v>
      </c>
      <c r="G1263" t="s">
        <v>114</v>
      </c>
      <c r="H1263" t="s">
        <v>218</v>
      </c>
      <c r="I1263">
        <v>1</v>
      </c>
      <c r="J1263">
        <v>0</v>
      </c>
      <c r="K1263">
        <v>0</v>
      </c>
      <c r="L1263">
        <v>1</v>
      </c>
      <c r="M1263">
        <f>L1263-D1263</f>
        <v>0</v>
      </c>
      <c r="N1263" s="3">
        <f>IFERROR(D1263/L1263,0)</f>
        <v>1</v>
      </c>
      <c r="O1263" t="str">
        <f>TEXT(UnusedDays[[#This Row],[discharge_date]],"mmmm")</f>
        <v>March</v>
      </c>
    </row>
    <row r="1264" spans="1:15" x14ac:dyDescent="0.3">
      <c r="A1264" t="s">
        <v>212</v>
      </c>
      <c r="B1264">
        <v>1247</v>
      </c>
      <c r="C1264" t="s">
        <v>194</v>
      </c>
      <c r="D1264">
        <v>25</v>
      </c>
      <c r="E1264" s="1">
        <v>45727</v>
      </c>
      <c r="F1264" t="s">
        <v>13</v>
      </c>
      <c r="G1264" t="s">
        <v>118</v>
      </c>
      <c r="H1264" t="s">
        <v>218</v>
      </c>
      <c r="I1264">
        <v>0</v>
      </c>
      <c r="J1264">
        <v>14</v>
      </c>
      <c r="K1264">
        <v>12</v>
      </c>
      <c r="L1264">
        <v>26</v>
      </c>
      <c r="M1264">
        <f>L1264-D1264</f>
        <v>1</v>
      </c>
      <c r="N1264" s="3">
        <f>IFERROR(D1264/L1264,0)</f>
        <v>0.96153846153846156</v>
      </c>
      <c r="O1264" t="str">
        <f>TEXT(UnusedDays[[#This Row],[discharge_date]],"mmmm")</f>
        <v>March</v>
      </c>
    </row>
    <row r="1265" spans="1:15" x14ac:dyDescent="0.3">
      <c r="A1265" t="s">
        <v>212</v>
      </c>
      <c r="B1265">
        <v>1662</v>
      </c>
      <c r="C1265" t="s">
        <v>194</v>
      </c>
      <c r="D1265">
        <v>2</v>
      </c>
      <c r="E1265" s="1">
        <v>45735</v>
      </c>
      <c r="F1265" t="s">
        <v>11</v>
      </c>
      <c r="G1265" t="s">
        <v>118</v>
      </c>
      <c r="H1265" t="s">
        <v>218</v>
      </c>
      <c r="I1265">
        <v>0</v>
      </c>
      <c r="J1265">
        <v>2</v>
      </c>
      <c r="K1265">
        <v>0</v>
      </c>
      <c r="L1265">
        <v>2</v>
      </c>
      <c r="M1265">
        <f>L1265-D1265</f>
        <v>0</v>
      </c>
      <c r="N1265" s="3">
        <f>IFERROR(D1265/L1265,0)</f>
        <v>1</v>
      </c>
      <c r="O1265" t="str">
        <f>TEXT(UnusedDays[[#This Row],[discharge_date]],"mmmm")</f>
        <v>March</v>
      </c>
    </row>
    <row r="1266" spans="1:15" x14ac:dyDescent="0.3">
      <c r="A1266" t="s">
        <v>212</v>
      </c>
      <c r="B1266">
        <v>397</v>
      </c>
      <c r="C1266" t="s">
        <v>194</v>
      </c>
      <c r="D1266">
        <v>2</v>
      </c>
      <c r="E1266" s="1">
        <v>45739</v>
      </c>
      <c r="F1266" t="s">
        <v>11</v>
      </c>
      <c r="G1266" t="s">
        <v>118</v>
      </c>
      <c r="H1266" t="s">
        <v>218</v>
      </c>
      <c r="I1266">
        <v>0</v>
      </c>
      <c r="J1266">
        <v>2</v>
      </c>
      <c r="K1266">
        <v>0</v>
      </c>
      <c r="L1266">
        <v>2</v>
      </c>
      <c r="M1266">
        <f>L1266-D1266</f>
        <v>0</v>
      </c>
      <c r="N1266" s="3">
        <f>IFERROR(D1266/L1266,0)</f>
        <v>1</v>
      </c>
      <c r="O1266" t="str">
        <f>TEXT(UnusedDays[[#This Row],[discharge_date]],"mmmm")</f>
        <v>March</v>
      </c>
    </row>
    <row r="1267" spans="1:15" x14ac:dyDescent="0.3">
      <c r="A1267" t="s">
        <v>212</v>
      </c>
      <c r="B1267">
        <v>1937</v>
      </c>
      <c r="C1267" t="s">
        <v>194</v>
      </c>
      <c r="D1267">
        <v>32</v>
      </c>
      <c r="E1267" s="1">
        <v>45730</v>
      </c>
      <c r="F1267" t="s">
        <v>8</v>
      </c>
      <c r="G1267" t="s">
        <v>118</v>
      </c>
      <c r="H1267" t="s">
        <v>218</v>
      </c>
      <c r="I1267">
        <v>8</v>
      </c>
      <c r="J1267">
        <v>14</v>
      </c>
      <c r="K1267">
        <v>10</v>
      </c>
      <c r="L1267">
        <v>32</v>
      </c>
      <c r="M1267">
        <f>L1267-D1267</f>
        <v>0</v>
      </c>
      <c r="N1267" s="3">
        <f>IFERROR(D1267/L1267,0)</f>
        <v>1</v>
      </c>
      <c r="O1267" t="str">
        <f>TEXT(UnusedDays[[#This Row],[discharge_date]],"mmmm")</f>
        <v>March</v>
      </c>
    </row>
    <row r="1268" spans="1:15" x14ac:dyDescent="0.3">
      <c r="A1268" t="s">
        <v>212</v>
      </c>
      <c r="B1268">
        <v>1101</v>
      </c>
      <c r="C1268" t="s">
        <v>194</v>
      </c>
      <c r="D1268">
        <v>10</v>
      </c>
      <c r="E1268" s="1">
        <v>45718</v>
      </c>
      <c r="F1268" t="s">
        <v>13</v>
      </c>
      <c r="G1268" t="s">
        <v>119</v>
      </c>
      <c r="H1268" t="s">
        <v>218</v>
      </c>
      <c r="I1268">
        <v>0</v>
      </c>
      <c r="J1268">
        <v>29</v>
      </c>
      <c r="K1268">
        <v>9</v>
      </c>
      <c r="L1268">
        <v>38</v>
      </c>
      <c r="M1268" s="2">
        <f>L1268-D1268</f>
        <v>28</v>
      </c>
      <c r="N1268" s="3">
        <f>IFERROR(D1268/L1268,0)</f>
        <v>0.26315789473684209</v>
      </c>
      <c r="O1268" t="str">
        <f>TEXT(UnusedDays[[#This Row],[discharge_date]],"mmmm")</f>
        <v>March</v>
      </c>
    </row>
    <row r="1269" spans="1:15" x14ac:dyDescent="0.3">
      <c r="A1269" t="s">
        <v>212</v>
      </c>
      <c r="B1269">
        <v>74</v>
      </c>
      <c r="C1269" t="s">
        <v>194</v>
      </c>
      <c r="D1269">
        <v>2</v>
      </c>
      <c r="E1269" s="1">
        <v>45729</v>
      </c>
      <c r="F1269" t="s">
        <v>11</v>
      </c>
      <c r="G1269" t="s">
        <v>119</v>
      </c>
      <c r="H1269" t="s">
        <v>218</v>
      </c>
      <c r="I1269">
        <v>2</v>
      </c>
      <c r="J1269">
        <v>0</v>
      </c>
      <c r="K1269">
        <v>0</v>
      </c>
      <c r="L1269">
        <v>2</v>
      </c>
      <c r="M1269">
        <f>L1269-D1269</f>
        <v>0</v>
      </c>
      <c r="N1269" s="3">
        <f>IFERROR(D1269/L1269,0)</f>
        <v>1</v>
      </c>
      <c r="O1269" t="str">
        <f>TEXT(UnusedDays[[#This Row],[discharge_date]],"mmmm")</f>
        <v>March</v>
      </c>
    </row>
    <row r="1270" spans="1:15" x14ac:dyDescent="0.3">
      <c r="A1270" t="s">
        <v>212</v>
      </c>
      <c r="B1270">
        <v>2113</v>
      </c>
      <c r="C1270" t="s">
        <v>194</v>
      </c>
      <c r="D1270">
        <v>14</v>
      </c>
      <c r="E1270" s="1">
        <v>45731</v>
      </c>
      <c r="F1270" t="s">
        <v>14</v>
      </c>
      <c r="G1270" t="s">
        <v>119</v>
      </c>
      <c r="H1270" t="s">
        <v>218</v>
      </c>
      <c r="I1270">
        <v>7</v>
      </c>
      <c r="J1270">
        <v>7</v>
      </c>
      <c r="K1270">
        <v>0</v>
      </c>
      <c r="L1270">
        <v>14</v>
      </c>
      <c r="M1270">
        <f>L1270-D1270</f>
        <v>0</v>
      </c>
      <c r="N1270" s="3">
        <f>IFERROR(D1270/L1270,0)</f>
        <v>1</v>
      </c>
      <c r="O1270" t="str">
        <f>TEXT(UnusedDays[[#This Row],[discharge_date]],"mmmm")</f>
        <v>March</v>
      </c>
    </row>
    <row r="1271" spans="1:15" x14ac:dyDescent="0.3">
      <c r="A1271" t="s">
        <v>212</v>
      </c>
      <c r="B1271">
        <v>2264</v>
      </c>
      <c r="C1271" t="s">
        <v>194</v>
      </c>
      <c r="D1271">
        <v>2</v>
      </c>
      <c r="E1271" s="1">
        <v>45740</v>
      </c>
      <c r="F1271" t="s">
        <v>18</v>
      </c>
      <c r="G1271" t="s">
        <v>119</v>
      </c>
      <c r="H1271" t="s">
        <v>218</v>
      </c>
      <c r="I1271">
        <v>0</v>
      </c>
      <c r="J1271">
        <v>2</v>
      </c>
      <c r="K1271">
        <v>0</v>
      </c>
      <c r="L1271">
        <v>2</v>
      </c>
      <c r="M1271">
        <f>L1271-D1271</f>
        <v>0</v>
      </c>
      <c r="N1271" s="3">
        <f>IFERROR(D1271/L1271,0)</f>
        <v>1</v>
      </c>
      <c r="O1271" t="str">
        <f>TEXT(UnusedDays[[#This Row],[discharge_date]],"mmmm")</f>
        <v>March</v>
      </c>
    </row>
    <row r="1272" spans="1:15" x14ac:dyDescent="0.3">
      <c r="A1272" t="s">
        <v>212</v>
      </c>
      <c r="B1272">
        <v>2547</v>
      </c>
      <c r="C1272" t="s">
        <v>194</v>
      </c>
      <c r="D1272">
        <v>32</v>
      </c>
      <c r="E1272" s="1">
        <v>45726</v>
      </c>
      <c r="F1272" t="s">
        <v>8</v>
      </c>
      <c r="G1272" t="s">
        <v>119</v>
      </c>
      <c r="H1272" t="s">
        <v>218</v>
      </c>
      <c r="I1272">
        <v>0</v>
      </c>
      <c r="J1272">
        <v>21</v>
      </c>
      <c r="K1272">
        <v>11</v>
      </c>
      <c r="L1272">
        <v>32</v>
      </c>
      <c r="M1272">
        <f>L1272-D1272</f>
        <v>0</v>
      </c>
      <c r="N1272" s="3">
        <f>IFERROR(D1272/L1272,0)</f>
        <v>1</v>
      </c>
      <c r="O1272" t="str">
        <f>TEXT(UnusedDays[[#This Row],[discharge_date]],"mmmm")</f>
        <v>March</v>
      </c>
    </row>
    <row r="1273" spans="1:15" x14ac:dyDescent="0.3">
      <c r="A1273" t="s">
        <v>212</v>
      </c>
      <c r="B1273">
        <v>429</v>
      </c>
      <c r="C1273" t="s">
        <v>194</v>
      </c>
      <c r="D1273">
        <v>30</v>
      </c>
      <c r="E1273" s="1">
        <v>45730</v>
      </c>
      <c r="F1273" t="s">
        <v>8</v>
      </c>
      <c r="G1273" t="s">
        <v>119</v>
      </c>
      <c r="H1273" t="s">
        <v>218</v>
      </c>
      <c r="I1273">
        <v>0</v>
      </c>
      <c r="J1273">
        <v>21</v>
      </c>
      <c r="K1273">
        <v>9</v>
      </c>
      <c r="L1273">
        <v>30</v>
      </c>
      <c r="M1273">
        <f>L1273-D1273</f>
        <v>0</v>
      </c>
      <c r="N1273" s="3">
        <f>IFERROR(D1273/L1273,0)</f>
        <v>1</v>
      </c>
      <c r="O1273" t="str">
        <f>TEXT(UnusedDays[[#This Row],[discharge_date]],"mmmm")</f>
        <v>March</v>
      </c>
    </row>
    <row r="1274" spans="1:15" x14ac:dyDescent="0.3">
      <c r="A1274" t="s">
        <v>212</v>
      </c>
      <c r="B1274">
        <v>663</v>
      </c>
      <c r="C1274" t="s">
        <v>194</v>
      </c>
      <c r="D1274">
        <v>32</v>
      </c>
      <c r="E1274" s="1">
        <v>45731</v>
      </c>
      <c r="F1274" t="s">
        <v>8</v>
      </c>
      <c r="G1274" t="s">
        <v>116</v>
      </c>
      <c r="H1274" t="s">
        <v>218</v>
      </c>
      <c r="I1274">
        <v>2</v>
      </c>
      <c r="J1274">
        <v>21</v>
      </c>
      <c r="K1274">
        <v>9</v>
      </c>
      <c r="L1274">
        <v>32</v>
      </c>
      <c r="M1274">
        <f>L1274-D1274</f>
        <v>0</v>
      </c>
      <c r="N1274" s="3">
        <f>IFERROR(D1274/L1274,0)</f>
        <v>1</v>
      </c>
      <c r="O1274" t="str">
        <f>TEXT(UnusedDays[[#This Row],[discharge_date]],"mmmm")</f>
        <v>March</v>
      </c>
    </row>
    <row r="1275" spans="1:15" x14ac:dyDescent="0.3">
      <c r="A1275" t="s">
        <v>212</v>
      </c>
      <c r="B1275">
        <v>1606</v>
      </c>
      <c r="C1275" t="s">
        <v>194</v>
      </c>
      <c r="D1275">
        <v>12</v>
      </c>
      <c r="E1275" s="1">
        <v>45713</v>
      </c>
      <c r="F1275" s="23" t="s">
        <v>11</v>
      </c>
      <c r="G1275" t="s">
        <v>164</v>
      </c>
      <c r="H1275" t="s">
        <v>218</v>
      </c>
      <c r="I1275">
        <v>8</v>
      </c>
      <c r="J1275">
        <v>0</v>
      </c>
      <c r="K1275">
        <v>14</v>
      </c>
      <c r="L1275">
        <v>22</v>
      </c>
      <c r="M1275">
        <f>L1275-D1275</f>
        <v>10</v>
      </c>
      <c r="N1275" s="3">
        <f>IFERROR(D1275/L1275,0)</f>
        <v>0.54545454545454541</v>
      </c>
      <c r="O1275" t="str">
        <f>TEXT(UnusedDays[[#This Row],[discharge_date]],"mmmm")</f>
        <v>February</v>
      </c>
    </row>
    <row r="1276" spans="1:15" x14ac:dyDescent="0.3">
      <c r="A1276" t="s">
        <v>212</v>
      </c>
      <c r="B1276">
        <v>1978</v>
      </c>
      <c r="C1276" t="s">
        <v>194</v>
      </c>
      <c r="D1276">
        <v>2</v>
      </c>
      <c r="E1276" s="1">
        <v>45707</v>
      </c>
      <c r="F1276" s="23" t="s">
        <v>11</v>
      </c>
      <c r="G1276" t="s">
        <v>164</v>
      </c>
      <c r="H1276" t="s">
        <v>218</v>
      </c>
      <c r="I1276">
        <v>5</v>
      </c>
      <c r="J1276">
        <v>0</v>
      </c>
      <c r="K1276">
        <v>0</v>
      </c>
      <c r="L1276">
        <v>5</v>
      </c>
      <c r="M1276">
        <f>L1276-D1276</f>
        <v>3</v>
      </c>
      <c r="N1276" s="3">
        <f>IFERROR(D1276/L1276,0)</f>
        <v>0.4</v>
      </c>
      <c r="O1276" t="str">
        <f>TEXT(UnusedDays[[#This Row],[discharge_date]],"mmmm")</f>
        <v>February</v>
      </c>
    </row>
    <row r="1277" spans="1:15" x14ac:dyDescent="0.3">
      <c r="A1277" t="s">
        <v>212</v>
      </c>
      <c r="B1277">
        <v>93</v>
      </c>
      <c r="C1277" t="s">
        <v>194</v>
      </c>
      <c r="D1277">
        <v>7</v>
      </c>
      <c r="E1277" s="1">
        <v>45701</v>
      </c>
      <c r="F1277" t="s">
        <v>13</v>
      </c>
      <c r="G1277" t="s">
        <v>164</v>
      </c>
      <c r="H1277" t="s">
        <v>218</v>
      </c>
      <c r="I1277">
        <v>0</v>
      </c>
      <c r="J1277">
        <v>0</v>
      </c>
      <c r="K1277">
        <v>14</v>
      </c>
      <c r="L1277">
        <v>14</v>
      </c>
      <c r="M1277" s="2">
        <f>L1277-D1277</f>
        <v>7</v>
      </c>
      <c r="N1277" s="3">
        <f>IFERROR(D1277/L1277,0)</f>
        <v>0.5</v>
      </c>
      <c r="O1277" t="str">
        <f>TEXT(UnusedDays[[#This Row],[discharge_date]],"mmmm")</f>
        <v>February</v>
      </c>
    </row>
    <row r="1278" spans="1:15" x14ac:dyDescent="0.3">
      <c r="A1278" t="s">
        <v>212</v>
      </c>
      <c r="B1278">
        <v>2749</v>
      </c>
      <c r="C1278" t="s">
        <v>194</v>
      </c>
      <c r="D1278">
        <v>33</v>
      </c>
      <c r="E1278" s="1">
        <v>45696</v>
      </c>
      <c r="F1278" t="s">
        <v>8</v>
      </c>
      <c r="G1278" t="s">
        <v>164</v>
      </c>
      <c r="H1278" t="s">
        <v>218</v>
      </c>
      <c r="I1278">
        <v>0</v>
      </c>
      <c r="J1278">
        <v>14</v>
      </c>
      <c r="K1278">
        <v>21</v>
      </c>
      <c r="L1278">
        <v>35</v>
      </c>
      <c r="M1278" s="2">
        <f>L1278-D1278</f>
        <v>2</v>
      </c>
      <c r="N1278" s="3">
        <f>IFERROR(D1278/L1278,0)</f>
        <v>0.94285714285714284</v>
      </c>
      <c r="O1278" t="str">
        <f>TEXT(UnusedDays[[#This Row],[discharge_date]],"mmmm")</f>
        <v>February</v>
      </c>
    </row>
    <row r="1279" spans="1:15" x14ac:dyDescent="0.3">
      <c r="A1279" t="s">
        <v>212</v>
      </c>
      <c r="B1279">
        <v>91</v>
      </c>
      <c r="C1279" t="s">
        <v>194</v>
      </c>
      <c r="D1279">
        <v>26</v>
      </c>
      <c r="E1279" s="1">
        <v>45693</v>
      </c>
      <c r="F1279" t="s">
        <v>18</v>
      </c>
      <c r="G1279" t="s">
        <v>164</v>
      </c>
      <c r="H1279" t="s">
        <v>218</v>
      </c>
      <c r="I1279">
        <v>12</v>
      </c>
      <c r="J1279">
        <v>0</v>
      </c>
      <c r="K1279">
        <v>21</v>
      </c>
      <c r="L1279">
        <v>33</v>
      </c>
      <c r="M1279">
        <f>L1279-D1279</f>
        <v>7</v>
      </c>
      <c r="N1279" s="3">
        <f>IFERROR(D1279/L1279,0)</f>
        <v>0.78787878787878785</v>
      </c>
      <c r="O1279" t="str">
        <f>TEXT(UnusedDays[[#This Row],[discharge_date]],"mmmm")</f>
        <v>February</v>
      </c>
    </row>
    <row r="1280" spans="1:15" x14ac:dyDescent="0.3">
      <c r="A1280" t="s">
        <v>212</v>
      </c>
      <c r="B1280">
        <v>1727</v>
      </c>
      <c r="C1280" t="s">
        <v>194</v>
      </c>
      <c r="D1280">
        <v>52</v>
      </c>
      <c r="E1280" s="1">
        <v>45689</v>
      </c>
      <c r="F1280" t="s">
        <v>8</v>
      </c>
      <c r="G1280" t="s">
        <v>164</v>
      </c>
      <c r="H1280" t="s">
        <v>218</v>
      </c>
      <c r="I1280">
        <v>8</v>
      </c>
      <c r="J1280">
        <v>11</v>
      </c>
      <c r="K1280">
        <v>33</v>
      </c>
      <c r="L1280">
        <v>52</v>
      </c>
      <c r="M1280">
        <f>L1280-D1280</f>
        <v>0</v>
      </c>
      <c r="N1280" s="3">
        <f>IFERROR(D1280/L1280,0)</f>
        <v>1</v>
      </c>
      <c r="O1280" t="str">
        <f>TEXT(UnusedDays[[#This Row],[discharge_date]],"mmmm")</f>
        <v>February</v>
      </c>
    </row>
    <row r="1281" spans="1:15" x14ac:dyDescent="0.3">
      <c r="A1281" t="s">
        <v>212</v>
      </c>
      <c r="B1281">
        <v>2035</v>
      </c>
      <c r="C1281" t="s">
        <v>194</v>
      </c>
      <c r="D1281">
        <v>2</v>
      </c>
      <c r="E1281" s="1">
        <v>45662</v>
      </c>
      <c r="F1281" t="s">
        <v>11</v>
      </c>
      <c r="G1281" t="s">
        <v>164</v>
      </c>
      <c r="H1281" t="s">
        <v>218</v>
      </c>
      <c r="I1281">
        <v>12</v>
      </c>
      <c r="J1281">
        <v>0</v>
      </c>
      <c r="K1281">
        <v>0</v>
      </c>
      <c r="L1281">
        <v>12</v>
      </c>
      <c r="M1281">
        <f>L1281-D1281</f>
        <v>10</v>
      </c>
      <c r="N1281" s="3">
        <f>IFERROR(D1281/L1281,0)</f>
        <v>0.16666666666666666</v>
      </c>
      <c r="O1281" t="str">
        <f>TEXT(UnusedDays[[#This Row],[discharge_date]],"mmmm")</f>
        <v>January</v>
      </c>
    </row>
    <row r="1282" spans="1:15" x14ac:dyDescent="0.3">
      <c r="A1282" t="s">
        <v>212</v>
      </c>
      <c r="B1282">
        <v>337</v>
      </c>
      <c r="C1282" t="s">
        <v>194</v>
      </c>
      <c r="D1282">
        <v>7</v>
      </c>
      <c r="E1282" s="1">
        <v>45716</v>
      </c>
      <c r="F1282" t="s">
        <v>13</v>
      </c>
      <c r="G1282" t="s">
        <v>165</v>
      </c>
      <c r="H1282" t="s">
        <v>218</v>
      </c>
      <c r="I1282">
        <v>8</v>
      </c>
      <c r="J1282">
        <v>0</v>
      </c>
      <c r="K1282">
        <v>14</v>
      </c>
      <c r="L1282">
        <v>22</v>
      </c>
      <c r="M1282">
        <f>L1282-D1282</f>
        <v>15</v>
      </c>
      <c r="N1282" s="3">
        <f>IFERROR(D1282/L1282,0)</f>
        <v>0.31818181818181818</v>
      </c>
      <c r="O1282" t="str">
        <f>TEXT(UnusedDays[[#This Row],[discharge_date]],"mmmm")</f>
        <v>February</v>
      </c>
    </row>
    <row r="1283" spans="1:15" x14ac:dyDescent="0.3">
      <c r="A1283" t="s">
        <v>212</v>
      </c>
      <c r="B1283">
        <v>1592</v>
      </c>
      <c r="C1283" t="s">
        <v>194</v>
      </c>
      <c r="D1283">
        <v>2</v>
      </c>
      <c r="E1283" s="1">
        <v>45710</v>
      </c>
      <c r="F1283" t="s">
        <v>13</v>
      </c>
      <c r="G1283" t="s">
        <v>165</v>
      </c>
      <c r="H1283" t="s">
        <v>218</v>
      </c>
      <c r="I1283">
        <v>5</v>
      </c>
      <c r="J1283">
        <v>0</v>
      </c>
      <c r="K1283">
        <v>0</v>
      </c>
      <c r="L1283">
        <v>5</v>
      </c>
      <c r="M1283">
        <f>L1283-D1283</f>
        <v>3</v>
      </c>
      <c r="N1283" s="3">
        <f>IFERROR(D1283/L1283,0)</f>
        <v>0.4</v>
      </c>
      <c r="O1283" t="str">
        <f>TEXT(UnusedDays[[#This Row],[discharge_date]],"mmmm")</f>
        <v>February</v>
      </c>
    </row>
    <row r="1284" spans="1:15" x14ac:dyDescent="0.3">
      <c r="A1284" t="s">
        <v>212</v>
      </c>
      <c r="B1284">
        <v>2227</v>
      </c>
      <c r="C1284" t="s">
        <v>194</v>
      </c>
      <c r="D1284">
        <v>39</v>
      </c>
      <c r="E1284" s="1">
        <v>45671</v>
      </c>
      <c r="F1284" t="s">
        <v>8</v>
      </c>
      <c r="G1284" t="s">
        <v>165</v>
      </c>
      <c r="H1284" t="s">
        <v>218</v>
      </c>
      <c r="I1284">
        <v>8</v>
      </c>
      <c r="J1284">
        <v>21</v>
      </c>
      <c r="K1284">
        <v>10</v>
      </c>
      <c r="L1284">
        <v>39</v>
      </c>
      <c r="M1284">
        <f>L1284-D1284</f>
        <v>0</v>
      </c>
      <c r="N1284" s="3">
        <f>IFERROR(D1284/L1284,0)</f>
        <v>1</v>
      </c>
      <c r="O1284" t="str">
        <f>TEXT(UnusedDays[[#This Row],[discharge_date]],"mmmm")</f>
        <v>January</v>
      </c>
    </row>
    <row r="1285" spans="1:15" x14ac:dyDescent="0.3">
      <c r="A1285" t="s">
        <v>212</v>
      </c>
      <c r="B1285">
        <v>772</v>
      </c>
      <c r="C1285" t="s">
        <v>194</v>
      </c>
      <c r="D1285">
        <v>21</v>
      </c>
      <c r="E1285" s="1">
        <v>45660</v>
      </c>
      <c r="F1285" t="s">
        <v>11</v>
      </c>
      <c r="G1285" t="s">
        <v>165</v>
      </c>
      <c r="H1285" t="s">
        <v>218</v>
      </c>
      <c r="I1285">
        <v>12</v>
      </c>
      <c r="J1285">
        <v>21</v>
      </c>
      <c r="K1285">
        <v>0</v>
      </c>
      <c r="L1285">
        <v>33</v>
      </c>
      <c r="M1285">
        <f>L1285-D1285</f>
        <v>12</v>
      </c>
      <c r="N1285" s="3">
        <f>IFERROR(D1285/L1285,0)</f>
        <v>0.63636363636363635</v>
      </c>
      <c r="O1285" t="str">
        <f>TEXT(UnusedDays[[#This Row],[discharge_date]],"mmmm")</f>
        <v>January</v>
      </c>
    </row>
    <row r="1286" spans="1:15" x14ac:dyDescent="0.3">
      <c r="A1286" t="s">
        <v>212</v>
      </c>
      <c r="B1286">
        <v>2549</v>
      </c>
      <c r="C1286" t="s">
        <v>194</v>
      </c>
      <c r="D1286">
        <v>38</v>
      </c>
      <c r="E1286" s="1">
        <v>45666</v>
      </c>
      <c r="F1286" t="s">
        <v>8</v>
      </c>
      <c r="G1286" t="s">
        <v>165</v>
      </c>
      <c r="H1286" t="s">
        <v>218</v>
      </c>
      <c r="I1286">
        <v>8</v>
      </c>
      <c r="J1286">
        <v>21</v>
      </c>
      <c r="K1286">
        <v>10</v>
      </c>
      <c r="L1286">
        <v>39</v>
      </c>
      <c r="M1286">
        <f>L1286-D1286</f>
        <v>1</v>
      </c>
      <c r="N1286" s="3">
        <f>IFERROR(D1286/L1286,0)</f>
        <v>0.97435897435897434</v>
      </c>
      <c r="O1286" t="str">
        <f>TEXT(UnusedDays[[#This Row],[discharge_date]],"mmmm")</f>
        <v>January</v>
      </c>
    </row>
    <row r="1287" spans="1:15" x14ac:dyDescent="0.3">
      <c r="A1287" t="s">
        <v>212</v>
      </c>
      <c r="B1287">
        <v>2325</v>
      </c>
      <c r="C1287" t="s">
        <v>194</v>
      </c>
      <c r="D1287">
        <v>29</v>
      </c>
      <c r="E1287" s="1">
        <v>45715</v>
      </c>
      <c r="F1287" t="s">
        <v>8</v>
      </c>
      <c r="G1287" t="s">
        <v>166</v>
      </c>
      <c r="H1287" t="s">
        <v>218</v>
      </c>
      <c r="I1287">
        <v>8</v>
      </c>
      <c r="J1287">
        <v>0</v>
      </c>
      <c r="K1287">
        <v>21</v>
      </c>
      <c r="L1287">
        <v>29</v>
      </c>
      <c r="M1287">
        <f>L1287-D1287</f>
        <v>0</v>
      </c>
      <c r="N1287" s="3">
        <f>IFERROR(D1287/L1287,0)</f>
        <v>1</v>
      </c>
      <c r="O1287" t="str">
        <f>TEXT(UnusedDays[[#This Row],[discharge_date]],"mmmm")</f>
        <v>February</v>
      </c>
    </row>
    <row r="1288" spans="1:15" x14ac:dyDescent="0.3">
      <c r="A1288" t="s">
        <v>212</v>
      </c>
      <c r="B1288">
        <v>570</v>
      </c>
      <c r="C1288" t="s">
        <v>194</v>
      </c>
      <c r="D1288">
        <v>29</v>
      </c>
      <c r="E1288" s="1">
        <v>45702</v>
      </c>
      <c r="F1288" t="s">
        <v>8</v>
      </c>
      <c r="G1288" t="s">
        <v>166</v>
      </c>
      <c r="H1288" t="s">
        <v>218</v>
      </c>
      <c r="I1288">
        <v>8</v>
      </c>
      <c r="J1288">
        <v>0</v>
      </c>
      <c r="K1288">
        <v>21</v>
      </c>
      <c r="L1288">
        <v>29</v>
      </c>
      <c r="M1288">
        <f>L1288-D1288</f>
        <v>0</v>
      </c>
      <c r="N1288" s="3">
        <f>IFERROR(D1288/L1288,0)</f>
        <v>1</v>
      </c>
      <c r="O1288" t="str">
        <f>TEXT(UnusedDays[[#This Row],[discharge_date]],"mmmm")</f>
        <v>February</v>
      </c>
    </row>
    <row r="1289" spans="1:15" x14ac:dyDescent="0.3">
      <c r="A1289" t="s">
        <v>212</v>
      </c>
      <c r="B1289">
        <v>1696</v>
      </c>
      <c r="C1289" t="s">
        <v>194</v>
      </c>
      <c r="D1289">
        <v>10</v>
      </c>
      <c r="E1289" s="1">
        <v>45701</v>
      </c>
      <c r="F1289" t="s">
        <v>13</v>
      </c>
      <c r="G1289" t="s">
        <v>166</v>
      </c>
      <c r="H1289" t="s">
        <v>218</v>
      </c>
      <c r="I1289">
        <v>8</v>
      </c>
      <c r="J1289">
        <v>0</v>
      </c>
      <c r="K1289">
        <v>21</v>
      </c>
      <c r="L1289">
        <v>29</v>
      </c>
      <c r="M1289" s="2">
        <f>L1289-D1289</f>
        <v>19</v>
      </c>
      <c r="N1289" s="3">
        <f>IFERROR(D1289/L1289,0)</f>
        <v>0.34482758620689657</v>
      </c>
      <c r="O1289" t="str">
        <f>TEXT(UnusedDays[[#This Row],[discharge_date]],"mmmm")</f>
        <v>February</v>
      </c>
    </row>
    <row r="1290" spans="1:15" x14ac:dyDescent="0.3">
      <c r="A1290" t="s">
        <v>212</v>
      </c>
      <c r="B1290">
        <v>2360</v>
      </c>
      <c r="C1290" t="s">
        <v>194</v>
      </c>
      <c r="D1290">
        <v>14</v>
      </c>
      <c r="E1290" s="1">
        <v>45714</v>
      </c>
      <c r="F1290" t="s">
        <v>14</v>
      </c>
      <c r="G1290" t="s">
        <v>167</v>
      </c>
      <c r="H1290" t="s">
        <v>219</v>
      </c>
      <c r="I1290">
        <v>5</v>
      </c>
      <c r="J1290">
        <v>0</v>
      </c>
      <c r="K1290">
        <v>21</v>
      </c>
      <c r="L1290">
        <v>14</v>
      </c>
      <c r="M1290">
        <f>L1290-D1290</f>
        <v>0</v>
      </c>
      <c r="N1290" s="3">
        <f>IFERROR(D1290/L1290,0)</f>
        <v>1</v>
      </c>
      <c r="O1290" t="str">
        <f>TEXT(UnusedDays[[#This Row],[discharge_date]],"mmmm")</f>
        <v>February</v>
      </c>
    </row>
    <row r="1291" spans="1:15" x14ac:dyDescent="0.3">
      <c r="A1291" t="s">
        <v>212</v>
      </c>
      <c r="B1291">
        <v>1204</v>
      </c>
      <c r="C1291" t="s">
        <v>194</v>
      </c>
      <c r="D1291">
        <v>10</v>
      </c>
      <c r="E1291" s="1">
        <v>45700</v>
      </c>
      <c r="F1291" t="s">
        <v>18</v>
      </c>
      <c r="G1291" t="s">
        <v>167</v>
      </c>
      <c r="H1291" t="s">
        <v>219</v>
      </c>
      <c r="I1291">
        <v>0</v>
      </c>
      <c r="J1291">
        <v>0</v>
      </c>
      <c r="K1291">
        <v>13</v>
      </c>
      <c r="L1291">
        <v>13</v>
      </c>
      <c r="M1291" s="2">
        <f>L1291-D1291</f>
        <v>3</v>
      </c>
      <c r="N1291" s="3">
        <f>IFERROR(D1291/L1291,0)</f>
        <v>0.76923076923076927</v>
      </c>
      <c r="O1291" t="str">
        <f>TEXT(UnusedDays[[#This Row],[discharge_date]],"mmmm")</f>
        <v>February</v>
      </c>
    </row>
    <row r="1292" spans="1:15" x14ac:dyDescent="0.3">
      <c r="A1292" t="s">
        <v>212</v>
      </c>
      <c r="B1292">
        <v>1952</v>
      </c>
      <c r="C1292" t="s">
        <v>194</v>
      </c>
      <c r="D1292">
        <v>29</v>
      </c>
      <c r="E1292" s="1">
        <v>45698</v>
      </c>
      <c r="F1292" t="s">
        <v>8</v>
      </c>
      <c r="G1292" t="s">
        <v>167</v>
      </c>
      <c r="H1292" t="s">
        <v>219</v>
      </c>
      <c r="I1292">
        <v>8</v>
      </c>
      <c r="J1292">
        <v>0</v>
      </c>
      <c r="K1292">
        <v>21</v>
      </c>
      <c r="L1292">
        <v>29</v>
      </c>
      <c r="M1292">
        <f>L1292-D1292</f>
        <v>0</v>
      </c>
      <c r="N1292" s="3">
        <f>IFERROR(D1292/L1292,0)</f>
        <v>1</v>
      </c>
      <c r="O1292" t="str">
        <f>TEXT(UnusedDays[[#This Row],[discharge_date]],"mmmm")</f>
        <v>February</v>
      </c>
    </row>
    <row r="1293" spans="1:15" x14ac:dyDescent="0.3">
      <c r="A1293" t="s">
        <v>212</v>
      </c>
      <c r="B1293">
        <v>1536</v>
      </c>
      <c r="C1293" t="s">
        <v>194</v>
      </c>
      <c r="D1293">
        <v>7</v>
      </c>
      <c r="E1293" s="1">
        <v>45688</v>
      </c>
      <c r="F1293" t="s">
        <v>18</v>
      </c>
      <c r="G1293" t="s">
        <v>167</v>
      </c>
      <c r="H1293" t="s">
        <v>219</v>
      </c>
      <c r="I1293">
        <v>12</v>
      </c>
      <c r="J1293">
        <v>0</v>
      </c>
      <c r="K1293">
        <v>0</v>
      </c>
      <c r="L1293">
        <v>12</v>
      </c>
      <c r="M1293">
        <f>L1293-D1293</f>
        <v>5</v>
      </c>
      <c r="N1293" s="3">
        <f>IFERROR(D1293/L1293,0)</f>
        <v>0.58333333333333337</v>
      </c>
      <c r="O1293" t="str">
        <f>TEXT(UnusedDays[[#This Row],[discharge_date]],"mmmm")</f>
        <v>January</v>
      </c>
    </row>
    <row r="1294" spans="1:15" x14ac:dyDescent="0.3">
      <c r="A1294" t="s">
        <v>212</v>
      </c>
      <c r="B1294">
        <v>545</v>
      </c>
      <c r="C1294" t="s">
        <v>194</v>
      </c>
      <c r="D1294">
        <v>31</v>
      </c>
      <c r="E1294" s="1">
        <v>45689</v>
      </c>
      <c r="F1294" t="s">
        <v>8</v>
      </c>
      <c r="G1294" t="s">
        <v>167</v>
      </c>
      <c r="H1294" t="s">
        <v>219</v>
      </c>
      <c r="I1294">
        <v>0</v>
      </c>
      <c r="J1294">
        <v>10</v>
      </c>
      <c r="K1294">
        <v>21</v>
      </c>
      <c r="L1294">
        <v>31</v>
      </c>
      <c r="M1294">
        <f>L1294-D1294</f>
        <v>0</v>
      </c>
      <c r="N1294" s="3">
        <f>IFERROR(D1294/L1294,0)</f>
        <v>1</v>
      </c>
      <c r="O1294" t="str">
        <f>TEXT(UnusedDays[[#This Row],[discharge_date]],"mmmm")</f>
        <v>February</v>
      </c>
    </row>
    <row r="1295" spans="1:15" x14ac:dyDescent="0.3">
      <c r="A1295" t="s">
        <v>212</v>
      </c>
      <c r="B1295">
        <v>1306</v>
      </c>
      <c r="C1295" t="s">
        <v>194</v>
      </c>
      <c r="D1295">
        <v>11</v>
      </c>
      <c r="E1295" s="1">
        <v>45664</v>
      </c>
      <c r="F1295" t="s">
        <v>13</v>
      </c>
      <c r="G1295" t="s">
        <v>167</v>
      </c>
      <c r="H1295" t="s">
        <v>219</v>
      </c>
      <c r="I1295">
        <v>5</v>
      </c>
      <c r="J1295">
        <v>0</v>
      </c>
      <c r="K1295">
        <v>0</v>
      </c>
      <c r="L1295">
        <v>11</v>
      </c>
      <c r="M1295">
        <f>L1295-D1295</f>
        <v>0</v>
      </c>
      <c r="N1295" s="3">
        <f>IFERROR(D1295/L1295,0)</f>
        <v>1</v>
      </c>
      <c r="O1295" t="str">
        <f>TEXT(UnusedDays[[#This Row],[discharge_date]],"mmmm")</f>
        <v>January</v>
      </c>
    </row>
    <row r="1296" spans="1:15" x14ac:dyDescent="0.3">
      <c r="A1296" t="s">
        <v>212</v>
      </c>
      <c r="B1296">
        <v>2694</v>
      </c>
      <c r="C1296" t="s">
        <v>194</v>
      </c>
      <c r="D1296">
        <v>2</v>
      </c>
      <c r="E1296" s="1">
        <v>45725</v>
      </c>
      <c r="F1296" t="s">
        <v>11</v>
      </c>
      <c r="G1296" t="s">
        <v>115</v>
      </c>
      <c r="H1296" t="s">
        <v>219</v>
      </c>
      <c r="I1296">
        <v>3</v>
      </c>
      <c r="J1296">
        <v>0</v>
      </c>
      <c r="K1296">
        <v>0</v>
      </c>
      <c r="L1296">
        <v>3</v>
      </c>
      <c r="M1296">
        <f>L1296-D1296</f>
        <v>1</v>
      </c>
      <c r="N1296" s="3">
        <f>IFERROR(D1296/L1296,0)</f>
        <v>0.66666666666666663</v>
      </c>
      <c r="O1296" t="str">
        <f>TEXT(UnusedDays[[#This Row],[discharge_date]],"mmmm")</f>
        <v>March</v>
      </c>
    </row>
    <row r="1297" spans="1:15" x14ac:dyDescent="0.3">
      <c r="A1297" t="s">
        <v>212</v>
      </c>
      <c r="B1297">
        <v>582</v>
      </c>
      <c r="C1297" t="s">
        <v>194</v>
      </c>
      <c r="D1297">
        <v>29</v>
      </c>
      <c r="E1297" s="1">
        <v>45720</v>
      </c>
      <c r="F1297" t="s">
        <v>8</v>
      </c>
      <c r="G1297" t="s">
        <v>115</v>
      </c>
      <c r="H1297" t="s">
        <v>219</v>
      </c>
      <c r="I1297">
        <v>8</v>
      </c>
      <c r="J1297">
        <v>21</v>
      </c>
      <c r="K1297">
        <v>0</v>
      </c>
      <c r="L1297">
        <v>29</v>
      </c>
      <c r="M1297">
        <f>L1297-D1297</f>
        <v>0</v>
      </c>
      <c r="N1297" s="3">
        <f>IFERROR(D1297/L1297,0)</f>
        <v>1</v>
      </c>
      <c r="O1297" t="str">
        <f>TEXT(UnusedDays[[#This Row],[discharge_date]],"mmmm")</f>
        <v>March</v>
      </c>
    </row>
    <row r="1298" spans="1:15" x14ac:dyDescent="0.3">
      <c r="A1298" t="s">
        <v>212</v>
      </c>
      <c r="B1298">
        <v>1705</v>
      </c>
      <c r="C1298" t="s">
        <v>194</v>
      </c>
      <c r="D1298">
        <v>29</v>
      </c>
      <c r="E1298" s="1">
        <v>45729</v>
      </c>
      <c r="F1298" t="s">
        <v>8</v>
      </c>
      <c r="G1298" t="s">
        <v>115</v>
      </c>
      <c r="H1298" t="s">
        <v>219</v>
      </c>
      <c r="I1298">
        <v>8</v>
      </c>
      <c r="J1298">
        <v>21</v>
      </c>
      <c r="K1298">
        <v>0</v>
      </c>
      <c r="L1298">
        <v>29</v>
      </c>
      <c r="M1298">
        <f>L1298-D1298</f>
        <v>0</v>
      </c>
      <c r="N1298" s="3">
        <f>IFERROR(D1298/L1298,0)</f>
        <v>1</v>
      </c>
      <c r="O1298" t="str">
        <f>TEXT(UnusedDays[[#This Row],[discharge_date]],"mmmm")</f>
        <v>March</v>
      </c>
    </row>
    <row r="1299" spans="1:15" x14ac:dyDescent="0.3">
      <c r="A1299" t="s">
        <v>212</v>
      </c>
      <c r="B1299">
        <v>210</v>
      </c>
      <c r="C1299" t="s">
        <v>194</v>
      </c>
      <c r="D1299">
        <v>29</v>
      </c>
      <c r="E1299" s="1">
        <v>45716</v>
      </c>
      <c r="F1299" t="s">
        <v>8</v>
      </c>
      <c r="G1299" t="s">
        <v>168</v>
      </c>
      <c r="H1299" t="s">
        <v>219</v>
      </c>
      <c r="I1299">
        <v>8</v>
      </c>
      <c r="J1299">
        <v>0</v>
      </c>
      <c r="K1299">
        <v>21</v>
      </c>
      <c r="L1299">
        <v>29</v>
      </c>
      <c r="M1299">
        <f>L1299-D1299</f>
        <v>0</v>
      </c>
      <c r="N1299" s="3">
        <f>IFERROR(D1299/L1299,0)</f>
        <v>1</v>
      </c>
      <c r="O1299" t="str">
        <f>TEXT(UnusedDays[[#This Row],[discharge_date]],"mmmm")</f>
        <v>February</v>
      </c>
    </row>
    <row r="1300" spans="1:15" x14ac:dyDescent="0.3">
      <c r="A1300" t="s">
        <v>212</v>
      </c>
      <c r="B1300">
        <v>1965</v>
      </c>
      <c r="C1300" t="s">
        <v>194</v>
      </c>
      <c r="D1300">
        <v>3</v>
      </c>
      <c r="E1300" s="1">
        <v>45711</v>
      </c>
      <c r="F1300" t="s">
        <v>13</v>
      </c>
      <c r="G1300" t="s">
        <v>168</v>
      </c>
      <c r="H1300" t="s">
        <v>219</v>
      </c>
      <c r="I1300">
        <v>0</v>
      </c>
      <c r="J1300">
        <v>0</v>
      </c>
      <c r="K1300">
        <v>14</v>
      </c>
      <c r="L1300">
        <v>14</v>
      </c>
      <c r="M1300">
        <f>L1300-D1300</f>
        <v>11</v>
      </c>
      <c r="N1300" s="3">
        <f>IFERROR(D1300/L1300,0)</f>
        <v>0.21428571428571427</v>
      </c>
      <c r="O1300" t="str">
        <f>TEXT(UnusedDays[[#This Row],[discharge_date]],"mmmm")</f>
        <v>February</v>
      </c>
    </row>
    <row r="1301" spans="1:15" x14ac:dyDescent="0.3">
      <c r="A1301" t="s">
        <v>212</v>
      </c>
      <c r="B1301">
        <v>1222</v>
      </c>
      <c r="C1301" t="s">
        <v>194</v>
      </c>
      <c r="D1301">
        <v>36</v>
      </c>
      <c r="E1301" s="1">
        <v>45710</v>
      </c>
      <c r="F1301" t="s">
        <v>8</v>
      </c>
      <c r="G1301" t="s">
        <v>168</v>
      </c>
      <c r="H1301" t="s">
        <v>219</v>
      </c>
      <c r="I1301">
        <v>7</v>
      </c>
      <c r="J1301">
        <v>12</v>
      </c>
      <c r="K1301">
        <v>21</v>
      </c>
      <c r="L1301">
        <v>40</v>
      </c>
      <c r="M1301">
        <f>L1301-D1301</f>
        <v>4</v>
      </c>
      <c r="N1301" s="3">
        <f>IFERROR(D1301/L1301,0)</f>
        <v>0.9</v>
      </c>
      <c r="O1301" t="str">
        <f>TEXT(UnusedDays[[#This Row],[discharge_date]],"mmmm")</f>
        <v>February</v>
      </c>
    </row>
    <row r="1302" spans="1:15" x14ac:dyDescent="0.3">
      <c r="A1302" t="s">
        <v>212</v>
      </c>
      <c r="B1302">
        <v>1161</v>
      </c>
      <c r="C1302" t="s">
        <v>194</v>
      </c>
      <c r="D1302">
        <v>9</v>
      </c>
      <c r="E1302" s="1">
        <v>45715</v>
      </c>
      <c r="F1302" t="s">
        <v>18</v>
      </c>
      <c r="G1302" t="s">
        <v>168</v>
      </c>
      <c r="H1302" t="s">
        <v>219</v>
      </c>
      <c r="I1302">
        <v>7</v>
      </c>
      <c r="J1302">
        <v>0</v>
      </c>
      <c r="K1302">
        <v>0</v>
      </c>
      <c r="L1302">
        <v>7</v>
      </c>
      <c r="M1302">
        <f>L1302-D1302</f>
        <v>-2</v>
      </c>
      <c r="N1302" s="3">
        <f>IFERROR(D1302/L1302,0)</f>
        <v>1.2857142857142858</v>
      </c>
      <c r="O1302" t="str">
        <f>TEXT(UnusedDays[[#This Row],[discharge_date]],"mmmm")</f>
        <v>February</v>
      </c>
    </row>
    <row r="1303" spans="1:15" x14ac:dyDescent="0.3">
      <c r="A1303" t="s">
        <v>212</v>
      </c>
      <c r="B1303">
        <v>2126</v>
      </c>
      <c r="C1303" t="s">
        <v>194</v>
      </c>
      <c r="D1303">
        <v>34</v>
      </c>
      <c r="E1303" s="1">
        <v>45693</v>
      </c>
      <c r="F1303" t="s">
        <v>8</v>
      </c>
      <c r="G1303" t="s">
        <v>168</v>
      </c>
      <c r="H1303" t="s">
        <v>219</v>
      </c>
      <c r="I1303">
        <v>8</v>
      </c>
      <c r="J1303">
        <v>1</v>
      </c>
      <c r="K1303">
        <v>21</v>
      </c>
      <c r="L1303">
        <v>30</v>
      </c>
      <c r="M1303">
        <f>L1303-D1303</f>
        <v>-4</v>
      </c>
      <c r="N1303" s="3">
        <f>IFERROR(D1303/L1303,0)</f>
        <v>1.1333333333333333</v>
      </c>
      <c r="O1303" t="str">
        <f>TEXT(UnusedDays[[#This Row],[discharge_date]],"mmmm")</f>
        <v>February</v>
      </c>
    </row>
    <row r="1304" spans="1:15" x14ac:dyDescent="0.3">
      <c r="A1304" t="s">
        <v>212</v>
      </c>
      <c r="B1304">
        <v>899</v>
      </c>
      <c r="C1304" t="s">
        <v>194</v>
      </c>
      <c r="D1304">
        <v>6</v>
      </c>
      <c r="E1304" s="1">
        <v>45687</v>
      </c>
      <c r="F1304" t="s">
        <v>13</v>
      </c>
      <c r="G1304" t="s">
        <v>168</v>
      </c>
      <c r="H1304" t="s">
        <v>219</v>
      </c>
      <c r="I1304">
        <v>0</v>
      </c>
      <c r="J1304">
        <v>0</v>
      </c>
      <c r="K1304">
        <v>10</v>
      </c>
      <c r="L1304">
        <v>10</v>
      </c>
      <c r="M1304">
        <f>L1304-D1304</f>
        <v>4</v>
      </c>
      <c r="N1304" s="3">
        <f>IFERROR(D1304/L1304,0)</f>
        <v>0.6</v>
      </c>
      <c r="O1304" t="str">
        <f>TEXT(UnusedDays[[#This Row],[discharge_date]],"mmmm")</f>
        <v>January</v>
      </c>
    </row>
    <row r="1305" spans="1:15" x14ac:dyDescent="0.3">
      <c r="A1305" t="s">
        <v>212</v>
      </c>
      <c r="B1305">
        <v>1077</v>
      </c>
      <c r="C1305" t="s">
        <v>194</v>
      </c>
      <c r="D1305">
        <v>0</v>
      </c>
      <c r="E1305" s="1">
        <v>45667</v>
      </c>
      <c r="F1305" t="s">
        <v>11</v>
      </c>
      <c r="G1305" t="s">
        <v>168</v>
      </c>
      <c r="H1305" t="s">
        <v>219</v>
      </c>
      <c r="I1305">
        <v>8</v>
      </c>
      <c r="J1305">
        <v>0</v>
      </c>
      <c r="K1305">
        <v>0</v>
      </c>
      <c r="L1305">
        <v>8</v>
      </c>
      <c r="M1305">
        <f>L1305-D1305</f>
        <v>8</v>
      </c>
      <c r="N1305" s="3">
        <f>IFERROR(D1305/L1305,0)</f>
        <v>0</v>
      </c>
      <c r="O1305" t="str">
        <f>TEXT(UnusedDays[[#This Row],[discharge_date]],"mmmm")</f>
        <v>January</v>
      </c>
    </row>
    <row r="1306" spans="1:15" x14ac:dyDescent="0.3">
      <c r="A1306" t="s">
        <v>212</v>
      </c>
      <c r="B1306">
        <v>914</v>
      </c>
      <c r="C1306" t="s">
        <v>194</v>
      </c>
      <c r="D1306">
        <v>22</v>
      </c>
      <c r="E1306" s="1">
        <v>45658</v>
      </c>
      <c r="F1306" t="s">
        <v>8</v>
      </c>
      <c r="G1306" t="s">
        <v>168</v>
      </c>
      <c r="H1306" t="s">
        <v>219</v>
      </c>
      <c r="I1306">
        <v>0</v>
      </c>
      <c r="J1306">
        <v>21</v>
      </c>
      <c r="K1306">
        <v>1</v>
      </c>
      <c r="L1306">
        <v>22</v>
      </c>
      <c r="M1306">
        <f>L1306-D1306</f>
        <v>0</v>
      </c>
      <c r="N1306" s="3">
        <f>IFERROR(D1306/L1306,0)</f>
        <v>1</v>
      </c>
      <c r="O1306" t="str">
        <f>TEXT(UnusedDays[[#This Row],[discharge_date]],"mmmm")</f>
        <v>January</v>
      </c>
    </row>
    <row r="1307" spans="1:15" x14ac:dyDescent="0.3">
      <c r="A1307" t="s">
        <v>212</v>
      </c>
      <c r="B1307">
        <v>385</v>
      </c>
      <c r="C1307" t="s">
        <v>194</v>
      </c>
      <c r="D1307">
        <v>30</v>
      </c>
      <c r="E1307" s="1">
        <v>45696</v>
      </c>
      <c r="F1307" t="s">
        <v>8</v>
      </c>
      <c r="G1307" t="s">
        <v>169</v>
      </c>
      <c r="H1307" t="s">
        <v>219</v>
      </c>
      <c r="I1307">
        <v>0</v>
      </c>
      <c r="J1307">
        <v>9</v>
      </c>
      <c r="K1307">
        <v>21</v>
      </c>
      <c r="L1307">
        <v>30</v>
      </c>
      <c r="M1307">
        <f>L1307-D1307</f>
        <v>0</v>
      </c>
      <c r="N1307" s="3">
        <f>IFERROR(D1307/L1307,0)</f>
        <v>1</v>
      </c>
      <c r="O1307" t="str">
        <f>TEXT(UnusedDays[[#This Row],[discharge_date]],"mmmm")</f>
        <v>February</v>
      </c>
    </row>
    <row r="1308" spans="1:15" x14ac:dyDescent="0.3">
      <c r="A1308" t="s">
        <v>212</v>
      </c>
      <c r="B1308">
        <v>2434</v>
      </c>
      <c r="C1308" t="s">
        <v>194</v>
      </c>
      <c r="D1308">
        <v>7</v>
      </c>
      <c r="E1308" s="1">
        <v>45688</v>
      </c>
      <c r="F1308" t="s">
        <v>14</v>
      </c>
      <c r="G1308" t="s">
        <v>169</v>
      </c>
      <c r="H1308" t="s">
        <v>219</v>
      </c>
      <c r="I1308">
        <v>12</v>
      </c>
      <c r="J1308">
        <v>0</v>
      </c>
      <c r="K1308">
        <v>0</v>
      </c>
      <c r="L1308">
        <v>12</v>
      </c>
      <c r="M1308">
        <f>L1308-D1308</f>
        <v>5</v>
      </c>
      <c r="N1308" s="3">
        <f>IFERROR(D1308/L1308,0)</f>
        <v>0.58333333333333337</v>
      </c>
      <c r="O1308" t="str">
        <f>TEXT(UnusedDays[[#This Row],[discharge_date]],"mmmm")</f>
        <v>January</v>
      </c>
    </row>
    <row r="1309" spans="1:15" x14ac:dyDescent="0.3">
      <c r="A1309" t="s">
        <v>212</v>
      </c>
      <c r="B1309">
        <v>2604</v>
      </c>
      <c r="C1309" t="s">
        <v>194</v>
      </c>
      <c r="D1309">
        <v>8</v>
      </c>
      <c r="E1309" s="1">
        <v>45690</v>
      </c>
      <c r="F1309" t="s">
        <v>11</v>
      </c>
      <c r="G1309" t="s">
        <v>169</v>
      </c>
      <c r="H1309" t="s">
        <v>219</v>
      </c>
      <c r="I1309">
        <v>8</v>
      </c>
      <c r="J1309">
        <v>0</v>
      </c>
      <c r="K1309">
        <v>0</v>
      </c>
      <c r="L1309">
        <v>8</v>
      </c>
      <c r="M1309">
        <f>L1309-D1309</f>
        <v>0</v>
      </c>
      <c r="N1309" s="3">
        <f>IFERROR(D1309/L1309,0)</f>
        <v>1</v>
      </c>
      <c r="O1309" t="str">
        <f>TEXT(UnusedDays[[#This Row],[discharge_date]],"mmmm")</f>
        <v>February</v>
      </c>
    </row>
    <row r="1310" spans="1:15" x14ac:dyDescent="0.3">
      <c r="A1310" t="s">
        <v>212</v>
      </c>
      <c r="B1310">
        <v>2291</v>
      </c>
      <c r="C1310" t="s">
        <v>194</v>
      </c>
      <c r="D1310">
        <v>8</v>
      </c>
      <c r="E1310" s="1">
        <v>45681</v>
      </c>
      <c r="F1310" t="s">
        <v>13</v>
      </c>
      <c r="G1310" t="s">
        <v>169</v>
      </c>
      <c r="H1310" t="s">
        <v>219</v>
      </c>
      <c r="I1310">
        <v>8</v>
      </c>
      <c r="J1310">
        <v>0</v>
      </c>
      <c r="K1310">
        <v>0</v>
      </c>
      <c r="L1310">
        <v>8</v>
      </c>
      <c r="M1310">
        <f>L1310-D1310</f>
        <v>0</v>
      </c>
      <c r="N1310" s="3">
        <f>IFERROR(D1310/L1310,0)</f>
        <v>1</v>
      </c>
      <c r="O1310" t="str">
        <f>TEXT(UnusedDays[[#This Row],[discharge_date]],"mmmm")</f>
        <v>January</v>
      </c>
    </row>
    <row r="1311" spans="1:15" x14ac:dyDescent="0.3">
      <c r="A1311" t="s">
        <v>212</v>
      </c>
      <c r="B1311">
        <v>2274</v>
      </c>
      <c r="C1311" t="s">
        <v>194</v>
      </c>
      <c r="D1311">
        <v>5</v>
      </c>
      <c r="E1311" s="1">
        <v>45664</v>
      </c>
      <c r="F1311" t="s">
        <v>18</v>
      </c>
      <c r="G1311" t="s">
        <v>169</v>
      </c>
      <c r="H1311" t="s">
        <v>219</v>
      </c>
      <c r="I1311">
        <v>8</v>
      </c>
      <c r="J1311">
        <v>0</v>
      </c>
      <c r="K1311">
        <v>0</v>
      </c>
      <c r="L1311">
        <v>8</v>
      </c>
      <c r="M1311">
        <f>L1311-D1311</f>
        <v>3</v>
      </c>
      <c r="N1311" s="3">
        <f>IFERROR(D1311/L1311,0)</f>
        <v>0.625</v>
      </c>
      <c r="O1311" t="str">
        <f>TEXT(UnusedDays[[#This Row],[discharge_date]],"mmmm")</f>
        <v>January</v>
      </c>
    </row>
    <row r="1312" spans="1:15" x14ac:dyDescent="0.3">
      <c r="A1312" t="s">
        <v>212</v>
      </c>
      <c r="B1312">
        <v>1715</v>
      </c>
      <c r="C1312" t="s">
        <v>194</v>
      </c>
      <c r="D1312">
        <v>29</v>
      </c>
      <c r="E1312" s="1">
        <v>45698</v>
      </c>
      <c r="F1312" t="s">
        <v>8</v>
      </c>
      <c r="G1312" t="s">
        <v>115</v>
      </c>
      <c r="H1312" t="s">
        <v>219</v>
      </c>
      <c r="I1312">
        <v>8</v>
      </c>
      <c r="J1312">
        <v>0</v>
      </c>
      <c r="K1312">
        <v>21</v>
      </c>
      <c r="L1312">
        <v>29</v>
      </c>
      <c r="M1312">
        <f>L1312-D1312</f>
        <v>0</v>
      </c>
      <c r="N1312" s="3">
        <f>IFERROR(D1312/L1312,0)</f>
        <v>1</v>
      </c>
      <c r="O1312" t="str">
        <f>TEXT(UnusedDays[[#This Row],[discharge_date]],"mmmm")</f>
        <v>February</v>
      </c>
    </row>
    <row r="1313" spans="1:15" x14ac:dyDescent="0.3">
      <c r="A1313" t="s">
        <v>212</v>
      </c>
      <c r="B1313">
        <v>1297</v>
      </c>
      <c r="C1313" t="s">
        <v>194</v>
      </c>
      <c r="D1313">
        <v>1</v>
      </c>
      <c r="E1313" s="1">
        <v>45685</v>
      </c>
      <c r="F1313" t="s">
        <v>11</v>
      </c>
      <c r="G1313" t="s">
        <v>115</v>
      </c>
      <c r="H1313" t="s">
        <v>219</v>
      </c>
      <c r="I1313">
        <v>8</v>
      </c>
      <c r="J1313">
        <v>0</v>
      </c>
      <c r="K1313">
        <v>0</v>
      </c>
      <c r="L1313">
        <v>8</v>
      </c>
      <c r="M1313">
        <f>L1313-D1313</f>
        <v>7</v>
      </c>
      <c r="N1313" s="3">
        <f>IFERROR(D1313/L1313,0)</f>
        <v>0.125</v>
      </c>
      <c r="O1313" t="str">
        <f>TEXT(UnusedDays[[#This Row],[discharge_date]],"mmmm")</f>
        <v>January</v>
      </c>
    </row>
    <row r="1314" spans="1:15" x14ac:dyDescent="0.3">
      <c r="A1314" t="s">
        <v>212</v>
      </c>
      <c r="B1314">
        <v>1819</v>
      </c>
      <c r="C1314" t="s">
        <v>194</v>
      </c>
      <c r="D1314">
        <v>7</v>
      </c>
      <c r="E1314" s="1">
        <v>45683</v>
      </c>
      <c r="F1314" t="s">
        <v>11</v>
      </c>
      <c r="G1314" t="s">
        <v>115</v>
      </c>
      <c r="H1314" t="s">
        <v>219</v>
      </c>
      <c r="I1314">
        <v>8</v>
      </c>
      <c r="J1314">
        <v>0</v>
      </c>
      <c r="K1314">
        <v>0</v>
      </c>
      <c r="L1314">
        <v>8</v>
      </c>
      <c r="M1314">
        <f>L1314-D1314</f>
        <v>1</v>
      </c>
      <c r="N1314" s="3">
        <f>IFERROR(D1314/L1314,0)</f>
        <v>0.875</v>
      </c>
      <c r="O1314" t="str">
        <f>TEXT(UnusedDays[[#This Row],[discharge_date]],"mmmm")</f>
        <v>January</v>
      </c>
    </row>
    <row r="1315" spans="1:15" x14ac:dyDescent="0.3">
      <c r="A1315" t="s">
        <v>212</v>
      </c>
      <c r="B1315">
        <v>614</v>
      </c>
      <c r="C1315" t="s">
        <v>194</v>
      </c>
      <c r="D1315">
        <v>10</v>
      </c>
      <c r="E1315" s="1">
        <v>45666</v>
      </c>
      <c r="F1315" t="s">
        <v>11</v>
      </c>
      <c r="G1315" t="s">
        <v>115</v>
      </c>
      <c r="H1315" t="s">
        <v>219</v>
      </c>
      <c r="I1315">
        <v>0</v>
      </c>
      <c r="J1315">
        <v>15</v>
      </c>
      <c r="K1315">
        <v>0</v>
      </c>
      <c r="L1315">
        <v>15</v>
      </c>
      <c r="M1315">
        <f>L1315-D1315</f>
        <v>5</v>
      </c>
      <c r="N1315" s="3">
        <f>IFERROR(D1315/L1315,0)</f>
        <v>0.66666666666666663</v>
      </c>
      <c r="O1315" t="str">
        <f>TEXT(UnusedDays[[#This Row],[discharge_date]],"mmmm")</f>
        <v>January</v>
      </c>
    </row>
    <row r="1316" spans="1:15" x14ac:dyDescent="0.3">
      <c r="A1316" t="s">
        <v>212</v>
      </c>
      <c r="B1316">
        <v>1503</v>
      </c>
      <c r="C1316" t="s">
        <v>194</v>
      </c>
      <c r="D1316">
        <v>3</v>
      </c>
      <c r="E1316" s="1">
        <v>45747</v>
      </c>
      <c r="F1316" t="s">
        <v>13</v>
      </c>
      <c r="G1316" t="s">
        <v>120</v>
      </c>
      <c r="H1316" t="s">
        <v>219</v>
      </c>
      <c r="I1316">
        <v>3</v>
      </c>
      <c r="J1316">
        <v>0</v>
      </c>
      <c r="K1316">
        <v>0</v>
      </c>
      <c r="L1316">
        <v>3</v>
      </c>
      <c r="M1316">
        <f>L1316-D1316</f>
        <v>0</v>
      </c>
      <c r="N1316" s="3">
        <f>IFERROR(D1316/L1316,0)</f>
        <v>1</v>
      </c>
      <c r="O1316" t="str">
        <f>TEXT(UnusedDays[[#This Row],[discharge_date]],"mmmm")</f>
        <v>March</v>
      </c>
    </row>
    <row r="1317" spans="1:15" x14ac:dyDescent="0.3">
      <c r="A1317" t="s">
        <v>212</v>
      </c>
      <c r="B1317">
        <v>143</v>
      </c>
      <c r="C1317" t="s">
        <v>194</v>
      </c>
      <c r="D1317">
        <v>5</v>
      </c>
      <c r="E1317" s="1">
        <v>45724</v>
      </c>
      <c r="F1317" t="s">
        <v>11</v>
      </c>
      <c r="G1317" t="s">
        <v>120</v>
      </c>
      <c r="H1317" t="s">
        <v>219</v>
      </c>
      <c r="I1317">
        <v>5</v>
      </c>
      <c r="J1317">
        <v>0</v>
      </c>
      <c r="K1317">
        <v>0</v>
      </c>
      <c r="L1317">
        <v>5</v>
      </c>
      <c r="M1317">
        <f>L1317-D1317</f>
        <v>0</v>
      </c>
      <c r="N1317" s="3">
        <f>IFERROR(D1317/L1317,0)</f>
        <v>1</v>
      </c>
      <c r="O1317" t="str">
        <f>TEXT(UnusedDays[[#This Row],[discharge_date]],"mmmm")</f>
        <v>March</v>
      </c>
    </row>
    <row r="1318" spans="1:15" x14ac:dyDescent="0.3">
      <c r="A1318" t="s">
        <v>212</v>
      </c>
      <c r="B1318">
        <v>2343</v>
      </c>
      <c r="C1318" t="s">
        <v>194</v>
      </c>
      <c r="D1318">
        <v>2</v>
      </c>
      <c r="E1318" s="1">
        <v>45723</v>
      </c>
      <c r="F1318" t="s">
        <v>11</v>
      </c>
      <c r="G1318" t="s">
        <v>120</v>
      </c>
      <c r="H1318" t="s">
        <v>219</v>
      </c>
      <c r="I1318">
        <v>5</v>
      </c>
      <c r="J1318">
        <v>0</v>
      </c>
      <c r="K1318">
        <v>0</v>
      </c>
      <c r="L1318">
        <v>5</v>
      </c>
      <c r="M1318" s="2">
        <f>L1318-D1318</f>
        <v>3</v>
      </c>
      <c r="N1318" s="3">
        <f>IFERROR(D1318/L1318,0)</f>
        <v>0.4</v>
      </c>
      <c r="O1318" t="str">
        <f>TEXT(UnusedDays[[#This Row],[discharge_date]],"mmmm")</f>
        <v>March</v>
      </c>
    </row>
    <row r="1319" spans="1:15" x14ac:dyDescent="0.3">
      <c r="A1319" t="s">
        <v>212</v>
      </c>
      <c r="B1319">
        <v>1217</v>
      </c>
      <c r="C1319" t="s">
        <v>194</v>
      </c>
      <c r="D1319">
        <v>10</v>
      </c>
      <c r="E1319" s="1">
        <v>45737</v>
      </c>
      <c r="F1319" t="s">
        <v>8</v>
      </c>
      <c r="G1319" t="s">
        <v>120</v>
      </c>
      <c r="H1319" t="s">
        <v>219</v>
      </c>
      <c r="I1319">
        <v>0</v>
      </c>
      <c r="J1319">
        <v>0</v>
      </c>
      <c r="K1319">
        <v>9</v>
      </c>
      <c r="L1319">
        <v>9</v>
      </c>
      <c r="M1319">
        <f>L1319-D1319</f>
        <v>-1</v>
      </c>
      <c r="N1319" s="3">
        <f>IFERROR(D1319/L1319,0)</f>
        <v>1.1111111111111112</v>
      </c>
      <c r="O1319" t="str">
        <f>TEXT(UnusedDays[[#This Row],[discharge_date]],"mmmm")</f>
        <v>March</v>
      </c>
    </row>
    <row r="1320" spans="1:15" x14ac:dyDescent="0.3">
      <c r="A1320" t="s">
        <v>212</v>
      </c>
      <c r="B1320">
        <v>141</v>
      </c>
      <c r="C1320" t="s">
        <v>194</v>
      </c>
      <c r="D1320">
        <v>42</v>
      </c>
      <c r="E1320" s="1">
        <v>45736</v>
      </c>
      <c r="F1320" t="s">
        <v>8</v>
      </c>
      <c r="G1320" t="s">
        <v>120</v>
      </c>
      <c r="H1320" t="s">
        <v>219</v>
      </c>
      <c r="I1320">
        <v>0</v>
      </c>
      <c r="J1320">
        <v>21</v>
      </c>
      <c r="K1320">
        <v>21</v>
      </c>
      <c r="L1320">
        <v>42</v>
      </c>
      <c r="M1320">
        <f>L1320-D1320</f>
        <v>0</v>
      </c>
      <c r="N1320" s="3">
        <f>IFERROR(D1320/L1320,0)</f>
        <v>1</v>
      </c>
      <c r="O1320" t="str">
        <f>TEXT(UnusedDays[[#This Row],[discharge_date]],"mmmm")</f>
        <v>March</v>
      </c>
    </row>
    <row r="1321" spans="1:15" x14ac:dyDescent="0.3">
      <c r="A1321" t="s">
        <v>212</v>
      </c>
      <c r="B1321">
        <v>1389</v>
      </c>
      <c r="C1321" t="s">
        <v>194</v>
      </c>
      <c r="D1321">
        <v>3</v>
      </c>
      <c r="E1321" s="1">
        <v>45725</v>
      </c>
      <c r="F1321" t="s">
        <v>11</v>
      </c>
      <c r="G1321" t="s">
        <v>117</v>
      </c>
      <c r="H1321" t="s">
        <v>219</v>
      </c>
      <c r="I1321">
        <v>3</v>
      </c>
      <c r="J1321">
        <v>0</v>
      </c>
      <c r="K1321">
        <v>0</v>
      </c>
      <c r="L1321">
        <v>3</v>
      </c>
      <c r="M1321">
        <f>L1321-D1321</f>
        <v>0</v>
      </c>
      <c r="N1321" s="3">
        <f>IFERROR(D1321/L1321,0)</f>
        <v>1</v>
      </c>
      <c r="O1321" t="str">
        <f>TEXT(UnusedDays[[#This Row],[discharge_date]],"mmmm")</f>
        <v>March</v>
      </c>
    </row>
    <row r="1322" spans="1:15" x14ac:dyDescent="0.3">
      <c r="A1322" t="s">
        <v>212</v>
      </c>
      <c r="B1322">
        <v>2676</v>
      </c>
      <c r="C1322" t="s">
        <v>194</v>
      </c>
      <c r="D1322">
        <v>16</v>
      </c>
      <c r="E1322" s="1">
        <v>45720</v>
      </c>
      <c r="F1322" t="s">
        <v>11</v>
      </c>
      <c r="G1322" t="s">
        <v>117</v>
      </c>
      <c r="H1322" t="s">
        <v>219</v>
      </c>
      <c r="I1322">
        <v>0</v>
      </c>
      <c r="J1322">
        <v>21</v>
      </c>
      <c r="K1322">
        <v>0</v>
      </c>
      <c r="L1322">
        <v>21</v>
      </c>
      <c r="M1322" s="2">
        <f>L1322-D1322</f>
        <v>5</v>
      </c>
      <c r="N1322" s="3">
        <f>IFERROR(D1322/L1322,0)</f>
        <v>0.76190476190476186</v>
      </c>
      <c r="O1322" t="str">
        <f>TEXT(UnusedDays[[#This Row],[discharge_date]],"mmmm")</f>
        <v>March</v>
      </c>
    </row>
    <row r="1323" spans="1:15" x14ac:dyDescent="0.3">
      <c r="A1323" t="s">
        <v>212</v>
      </c>
      <c r="B1323">
        <v>951</v>
      </c>
      <c r="C1323" t="s">
        <v>194</v>
      </c>
      <c r="D1323">
        <v>33</v>
      </c>
      <c r="E1323" s="1">
        <v>45721</v>
      </c>
      <c r="F1323" t="s">
        <v>8</v>
      </c>
      <c r="G1323" t="s">
        <v>117</v>
      </c>
      <c r="H1323" t="s">
        <v>219</v>
      </c>
      <c r="I1323">
        <v>12</v>
      </c>
      <c r="J1323">
        <v>2</v>
      </c>
      <c r="K1323">
        <v>0</v>
      </c>
      <c r="L1323">
        <v>14</v>
      </c>
      <c r="M1323">
        <f>L1323-D1323</f>
        <v>-19</v>
      </c>
      <c r="N1323" s="3">
        <f>IFERROR(D1323/L1323,0)</f>
        <v>2.3571428571428572</v>
      </c>
      <c r="O1323" t="str">
        <f>TEXT(UnusedDays[[#This Row],[discharge_date]],"mmmm")</f>
        <v>March</v>
      </c>
    </row>
    <row r="1324" spans="1:15" x14ac:dyDescent="0.3">
      <c r="A1324" t="s">
        <v>212</v>
      </c>
      <c r="B1324">
        <v>2177</v>
      </c>
      <c r="C1324" t="s">
        <v>194</v>
      </c>
      <c r="D1324">
        <v>29</v>
      </c>
      <c r="E1324" s="1">
        <v>45720</v>
      </c>
      <c r="F1324" t="s">
        <v>8</v>
      </c>
      <c r="G1324" t="s">
        <v>117</v>
      </c>
      <c r="H1324" t="s">
        <v>219</v>
      </c>
      <c r="I1324">
        <v>8</v>
      </c>
      <c r="J1324">
        <v>21</v>
      </c>
      <c r="K1324">
        <v>0</v>
      </c>
      <c r="L1324">
        <v>29</v>
      </c>
      <c r="M1324">
        <f>L1324-D1324</f>
        <v>0</v>
      </c>
      <c r="N1324" s="3">
        <f>IFERROR(D1324/L1324,0)</f>
        <v>1</v>
      </c>
      <c r="O1324" t="str">
        <f>TEXT(UnusedDays[[#This Row],[discharge_date]],"mmmm")</f>
        <v>March</v>
      </c>
    </row>
    <row r="1325" spans="1:15" x14ac:dyDescent="0.3">
      <c r="A1325" t="s">
        <v>212</v>
      </c>
      <c r="B1325">
        <v>2466</v>
      </c>
      <c r="C1325" t="s">
        <v>194</v>
      </c>
      <c r="D1325">
        <v>1</v>
      </c>
      <c r="E1325" s="1">
        <v>45737</v>
      </c>
      <c r="F1325" t="s">
        <v>11</v>
      </c>
      <c r="G1325" t="s">
        <v>17</v>
      </c>
      <c r="H1325" t="s">
        <v>219</v>
      </c>
      <c r="I1325">
        <v>1</v>
      </c>
      <c r="J1325">
        <v>0</v>
      </c>
      <c r="K1325">
        <v>0</v>
      </c>
      <c r="L1325">
        <v>1</v>
      </c>
      <c r="M1325">
        <f>L1325-D1325</f>
        <v>0</v>
      </c>
      <c r="N1325" s="3">
        <f>IFERROR(D1325/L1325,0)</f>
        <v>1</v>
      </c>
      <c r="O1325" t="str">
        <f>TEXT(UnusedDays[[#This Row],[discharge_date]],"mmmm")</f>
        <v>March</v>
      </c>
    </row>
    <row r="1326" spans="1:15" x14ac:dyDescent="0.3">
      <c r="A1326" t="s">
        <v>212</v>
      </c>
      <c r="B1326">
        <v>754</v>
      </c>
      <c r="C1326" t="s">
        <v>194</v>
      </c>
      <c r="D1326">
        <v>0</v>
      </c>
      <c r="E1326" s="1">
        <v>45735</v>
      </c>
      <c r="F1326" t="s">
        <v>11</v>
      </c>
      <c r="G1326" t="s">
        <v>17</v>
      </c>
      <c r="H1326" t="s">
        <v>219</v>
      </c>
      <c r="I1326">
        <v>0</v>
      </c>
      <c r="J1326">
        <v>0</v>
      </c>
      <c r="K1326">
        <v>0</v>
      </c>
      <c r="L1326">
        <v>1</v>
      </c>
      <c r="M1326">
        <f>L1326-D1326</f>
        <v>1</v>
      </c>
      <c r="N1326" s="3">
        <f>IFERROR(D1326/L1326,0)</f>
        <v>0</v>
      </c>
      <c r="O1326" t="str">
        <f>TEXT(UnusedDays[[#This Row],[discharge_date]],"mmmm")</f>
        <v>March</v>
      </c>
    </row>
    <row r="1327" spans="1:15" x14ac:dyDescent="0.3">
      <c r="A1327" t="s">
        <v>212</v>
      </c>
      <c r="B1327">
        <v>921</v>
      </c>
      <c r="C1327" t="s">
        <v>194</v>
      </c>
      <c r="D1327">
        <v>2</v>
      </c>
      <c r="E1327" s="1">
        <v>45698</v>
      </c>
      <c r="F1327" t="s">
        <v>18</v>
      </c>
      <c r="G1327" t="s">
        <v>17</v>
      </c>
      <c r="H1327" t="s">
        <v>219</v>
      </c>
      <c r="I1327">
        <v>6</v>
      </c>
      <c r="J1327">
        <v>0</v>
      </c>
      <c r="K1327">
        <v>0</v>
      </c>
      <c r="L1327">
        <v>6</v>
      </c>
      <c r="M1327" s="2">
        <f>L1327-D1327</f>
        <v>4</v>
      </c>
      <c r="N1327" s="3">
        <f>IFERROR(D1327/L1327,0)</f>
        <v>0.33333333333333331</v>
      </c>
      <c r="O1327" t="str">
        <f>TEXT(UnusedDays[[#This Row],[discharge_date]],"mmmm")</f>
        <v>February</v>
      </c>
    </row>
    <row r="1328" spans="1:15" x14ac:dyDescent="0.3">
      <c r="A1328" t="s">
        <v>212</v>
      </c>
      <c r="B1328">
        <v>1077</v>
      </c>
      <c r="C1328" t="s">
        <v>194</v>
      </c>
      <c r="D1328">
        <v>2</v>
      </c>
      <c r="E1328" s="1">
        <v>45689</v>
      </c>
      <c r="F1328" t="s">
        <v>13</v>
      </c>
      <c r="G1328" t="s">
        <v>17</v>
      </c>
      <c r="H1328" t="s">
        <v>219</v>
      </c>
      <c r="I1328">
        <v>5</v>
      </c>
      <c r="J1328">
        <v>0</v>
      </c>
      <c r="K1328">
        <v>0</v>
      </c>
      <c r="L1328">
        <v>5</v>
      </c>
      <c r="M1328">
        <f>L1328-D1328</f>
        <v>3</v>
      </c>
      <c r="N1328" s="3">
        <f>IFERROR(D1328/L1328,0)</f>
        <v>0.4</v>
      </c>
      <c r="O1328" t="str">
        <f>TEXT(UnusedDays[[#This Row],[discharge_date]],"mmmm")</f>
        <v>February</v>
      </c>
    </row>
    <row r="1329" spans="1:15" x14ac:dyDescent="0.3">
      <c r="A1329" t="s">
        <v>212</v>
      </c>
      <c r="B1329">
        <v>2875</v>
      </c>
      <c r="C1329" t="s">
        <v>194</v>
      </c>
      <c r="D1329">
        <v>31</v>
      </c>
      <c r="E1329" s="1">
        <v>45674</v>
      </c>
      <c r="F1329" t="s">
        <v>8</v>
      </c>
      <c r="G1329" t="s">
        <v>169</v>
      </c>
      <c r="H1329" t="s">
        <v>219</v>
      </c>
      <c r="I1329">
        <v>3</v>
      </c>
      <c r="J1329">
        <v>12</v>
      </c>
      <c r="K1329">
        <v>0</v>
      </c>
      <c r="L1329">
        <v>22</v>
      </c>
      <c r="M1329">
        <f>L1329-D1329</f>
        <v>-9</v>
      </c>
      <c r="N1329" s="3">
        <f>IFERROR(D1329/L1329,0)</f>
        <v>1.4090909090909092</v>
      </c>
      <c r="O1329" t="str">
        <f>TEXT(UnusedDays[[#This Row],[discharge_date]],"mmmm")</f>
        <v>January</v>
      </c>
    </row>
    <row r="1330" spans="1:15" x14ac:dyDescent="0.3">
      <c r="A1330" t="s">
        <v>212</v>
      </c>
      <c r="B1330">
        <v>1300</v>
      </c>
      <c r="C1330" t="s">
        <v>194</v>
      </c>
      <c r="D1330">
        <v>22</v>
      </c>
      <c r="E1330" s="1">
        <v>45736</v>
      </c>
      <c r="F1330" t="s">
        <v>8</v>
      </c>
      <c r="G1330" t="s">
        <v>117</v>
      </c>
      <c r="H1330" t="s">
        <v>219</v>
      </c>
      <c r="I1330">
        <v>7</v>
      </c>
      <c r="J1330">
        <v>8</v>
      </c>
      <c r="K1330">
        <v>7</v>
      </c>
      <c r="L1330">
        <v>22</v>
      </c>
      <c r="M1330">
        <f>L1330-D1330</f>
        <v>0</v>
      </c>
      <c r="N1330" s="3">
        <f>IFERROR(D1330/L1330,0)</f>
        <v>1</v>
      </c>
      <c r="O1330" t="str">
        <f>TEXT(UnusedDays[[#This Row],[discharge_date]],"mmmm")</f>
        <v>March</v>
      </c>
    </row>
    <row r="1331" spans="1:15" x14ac:dyDescent="0.3">
      <c r="A1331" t="s">
        <v>212</v>
      </c>
      <c r="B1331">
        <v>1511</v>
      </c>
      <c r="C1331" t="s">
        <v>197</v>
      </c>
      <c r="D1331">
        <v>28</v>
      </c>
      <c r="E1331" s="1">
        <v>45737</v>
      </c>
      <c r="F1331" t="s">
        <v>8</v>
      </c>
      <c r="G1331" t="s">
        <v>126</v>
      </c>
      <c r="H1331" t="s">
        <v>219</v>
      </c>
      <c r="I1331">
        <v>0</v>
      </c>
      <c r="J1331">
        <v>0</v>
      </c>
      <c r="K1331">
        <v>20</v>
      </c>
      <c r="L1331">
        <v>20</v>
      </c>
      <c r="M1331">
        <f>L1331-D1331</f>
        <v>-8</v>
      </c>
      <c r="N1331" s="3">
        <f>IFERROR(D1331/L1331,0)</f>
        <v>1.4</v>
      </c>
      <c r="O1331" t="str">
        <f>TEXT(UnusedDays[[#This Row],[discharge_date]],"mmmm")</f>
        <v>March</v>
      </c>
    </row>
    <row r="1332" spans="1:15" x14ac:dyDescent="0.3">
      <c r="A1332" t="s">
        <v>212</v>
      </c>
      <c r="B1332">
        <v>195</v>
      </c>
      <c r="C1332" t="s">
        <v>191</v>
      </c>
      <c r="D1332">
        <v>3</v>
      </c>
      <c r="E1332" s="1">
        <v>45734</v>
      </c>
      <c r="F1332" t="s">
        <v>19</v>
      </c>
      <c r="G1332" t="s">
        <v>108</v>
      </c>
      <c r="H1332" t="s">
        <v>219</v>
      </c>
      <c r="I1332">
        <v>0</v>
      </c>
      <c r="J1332">
        <v>0</v>
      </c>
      <c r="K1332">
        <v>0</v>
      </c>
      <c r="L1332">
        <v>3</v>
      </c>
      <c r="M1332">
        <v>0</v>
      </c>
      <c r="N1332" s="3">
        <f>IFERROR(D1332/L1332,0)</f>
        <v>1</v>
      </c>
      <c r="O1332" t="str">
        <f>TEXT(UnusedDays[[#This Row],[discharge_date]],"mmmm")</f>
        <v>March</v>
      </c>
    </row>
    <row r="1333" spans="1:15" x14ac:dyDescent="0.3">
      <c r="A1333" t="s">
        <v>212</v>
      </c>
      <c r="B1333">
        <v>1422</v>
      </c>
      <c r="C1333" t="s">
        <v>197</v>
      </c>
      <c r="D1333">
        <v>14</v>
      </c>
      <c r="E1333" s="1">
        <v>45708</v>
      </c>
      <c r="F1333" t="s">
        <v>14</v>
      </c>
      <c r="G1333" t="s">
        <v>128</v>
      </c>
      <c r="H1333" t="s">
        <v>219</v>
      </c>
      <c r="I1333">
        <v>0</v>
      </c>
      <c r="J1333">
        <v>15</v>
      </c>
      <c r="K1333">
        <v>0</v>
      </c>
      <c r="L1333">
        <v>15</v>
      </c>
      <c r="M1333">
        <f>L1333-D1333</f>
        <v>1</v>
      </c>
      <c r="N1333" s="3">
        <f>IFERROR(D1333/L1333,0)</f>
        <v>0.93333333333333335</v>
      </c>
      <c r="O1333" t="str">
        <f>TEXT(UnusedDays[[#This Row],[discharge_date]],"mmmm")</f>
        <v>February</v>
      </c>
    </row>
    <row r="1334" spans="1:15" x14ac:dyDescent="0.3">
      <c r="A1334" t="s">
        <v>212</v>
      </c>
      <c r="B1334">
        <v>785</v>
      </c>
      <c r="C1334" t="s">
        <v>203</v>
      </c>
      <c r="D1334">
        <v>2</v>
      </c>
      <c r="E1334" s="1">
        <v>45747</v>
      </c>
      <c r="F1334" t="s">
        <v>11</v>
      </c>
      <c r="G1334" t="s">
        <v>133</v>
      </c>
      <c r="H1334" t="s">
        <v>219</v>
      </c>
      <c r="I1334">
        <v>2</v>
      </c>
      <c r="J1334">
        <v>0</v>
      </c>
      <c r="K1334">
        <v>0</v>
      </c>
      <c r="L1334">
        <v>2</v>
      </c>
      <c r="M1334">
        <f>L1334-D1334</f>
        <v>0</v>
      </c>
      <c r="N1334" s="3">
        <f>IFERROR(D1334/L1334,0)</f>
        <v>1</v>
      </c>
      <c r="O1334" t="str">
        <f>TEXT(UnusedDays[[#This Row],[discharge_date]],"mmmm")</f>
        <v>March</v>
      </c>
    </row>
    <row r="1335" spans="1:15" x14ac:dyDescent="0.3">
      <c r="A1335" t="s">
        <v>212</v>
      </c>
      <c r="B1335">
        <v>1204</v>
      </c>
      <c r="C1335" t="s">
        <v>203</v>
      </c>
      <c r="D1335">
        <v>9</v>
      </c>
      <c r="E1335" s="1">
        <v>45746</v>
      </c>
      <c r="F1335" t="s">
        <v>11</v>
      </c>
      <c r="G1335" t="s">
        <v>133</v>
      </c>
      <c r="H1335" t="s">
        <v>219</v>
      </c>
      <c r="I1335">
        <v>0</v>
      </c>
      <c r="J1335">
        <v>10</v>
      </c>
      <c r="K1335">
        <v>0</v>
      </c>
      <c r="L1335">
        <v>10</v>
      </c>
      <c r="M1335">
        <f>L1335-D1335</f>
        <v>1</v>
      </c>
      <c r="N1335" s="3">
        <f>IFERROR(D1335/L1335,0)</f>
        <v>0.9</v>
      </c>
      <c r="O1335" t="str">
        <f>TEXT(UnusedDays[[#This Row],[discharge_date]],"mmmm")</f>
        <v>March</v>
      </c>
    </row>
    <row r="1336" spans="1:15" x14ac:dyDescent="0.3">
      <c r="A1336" t="s">
        <v>212</v>
      </c>
      <c r="B1336">
        <v>1952</v>
      </c>
      <c r="C1336" t="s">
        <v>191</v>
      </c>
      <c r="D1336">
        <v>3</v>
      </c>
      <c r="E1336" s="1">
        <v>45721</v>
      </c>
      <c r="F1336" t="s">
        <v>11</v>
      </c>
      <c r="G1336" t="s">
        <v>108</v>
      </c>
      <c r="H1336" t="s">
        <v>219</v>
      </c>
      <c r="I1336">
        <v>0</v>
      </c>
      <c r="J1336">
        <v>3</v>
      </c>
      <c r="K1336">
        <v>0</v>
      </c>
      <c r="L1336">
        <v>3</v>
      </c>
      <c r="M1336">
        <v>0</v>
      </c>
      <c r="N1336" s="3">
        <f>IFERROR(D1336/L1336,0)</f>
        <v>1</v>
      </c>
      <c r="O1336" t="str">
        <f>TEXT(UnusedDays[[#This Row],[discharge_date]],"mmmm")</f>
        <v>March</v>
      </c>
    </row>
    <row r="1337" spans="1:15" x14ac:dyDescent="0.3">
      <c r="A1337" t="s">
        <v>212</v>
      </c>
      <c r="B1337">
        <v>84</v>
      </c>
      <c r="C1337" t="s">
        <v>185</v>
      </c>
      <c r="D1337">
        <v>14</v>
      </c>
      <c r="E1337" s="1">
        <v>45731</v>
      </c>
      <c r="F1337" t="s">
        <v>8</v>
      </c>
      <c r="G1337" t="s">
        <v>94</v>
      </c>
      <c r="H1337" t="s">
        <v>219</v>
      </c>
      <c r="I1337">
        <v>4</v>
      </c>
      <c r="J1337">
        <v>20</v>
      </c>
      <c r="K1337">
        <v>0</v>
      </c>
      <c r="L1337">
        <v>24</v>
      </c>
      <c r="M1337" s="2">
        <f>L1337-D1337</f>
        <v>10</v>
      </c>
      <c r="N1337" s="3">
        <f>IFERROR(D1337/L1337,0)</f>
        <v>0.58333333333333337</v>
      </c>
      <c r="O1337" t="str">
        <f>TEXT(UnusedDays[[#This Row],[discharge_date]],"mmmm")</f>
        <v>March</v>
      </c>
    </row>
    <row r="1338" spans="1:15" x14ac:dyDescent="0.3">
      <c r="A1338" t="s">
        <v>212</v>
      </c>
      <c r="B1338">
        <v>2400</v>
      </c>
      <c r="C1338" t="s">
        <v>194</v>
      </c>
      <c r="D1338">
        <v>30</v>
      </c>
      <c r="E1338" s="1">
        <v>45729</v>
      </c>
      <c r="F1338" t="s">
        <v>8</v>
      </c>
      <c r="G1338" t="s">
        <v>118</v>
      </c>
      <c r="H1338" t="s">
        <v>219</v>
      </c>
      <c r="I1338">
        <v>0</v>
      </c>
      <c r="J1338">
        <v>30</v>
      </c>
      <c r="K1338">
        <v>0</v>
      </c>
      <c r="L1338">
        <v>30</v>
      </c>
      <c r="M1338">
        <f>L1338-D1338</f>
        <v>0</v>
      </c>
      <c r="N1338" s="3">
        <f>IFERROR(D1338/L1338,0)</f>
        <v>1</v>
      </c>
      <c r="O1338" t="str">
        <f>TEXT(UnusedDays[[#This Row],[discharge_date]],"mmmm")</f>
        <v>March</v>
      </c>
    </row>
    <row r="1339" spans="1:15" x14ac:dyDescent="0.3">
      <c r="A1339" t="s">
        <v>212</v>
      </c>
      <c r="B1339">
        <v>210</v>
      </c>
      <c r="C1339" t="s">
        <v>194</v>
      </c>
      <c r="D1339">
        <v>37</v>
      </c>
      <c r="E1339" s="1">
        <v>45666</v>
      </c>
      <c r="F1339" t="s">
        <v>8</v>
      </c>
      <c r="G1339" t="s">
        <v>166</v>
      </c>
      <c r="H1339" t="s">
        <v>219</v>
      </c>
      <c r="I1339">
        <v>7</v>
      </c>
      <c r="J1339">
        <v>30</v>
      </c>
      <c r="K1339">
        <v>0</v>
      </c>
      <c r="L1339">
        <v>37</v>
      </c>
      <c r="M1339">
        <f>L1339-D1339</f>
        <v>0</v>
      </c>
      <c r="N1339" s="3">
        <f>IFERROR(D1339/L1339,0)</f>
        <v>1</v>
      </c>
      <c r="O1339" t="str">
        <f>TEXT(UnusedDays[[#This Row],[discharge_date]],"mmmm")</f>
        <v>January</v>
      </c>
    </row>
    <row r="1340" spans="1:15" x14ac:dyDescent="0.3">
      <c r="A1340" t="s">
        <v>212</v>
      </c>
      <c r="B1340">
        <v>952</v>
      </c>
      <c r="C1340" t="s">
        <v>194</v>
      </c>
      <c r="D1340">
        <v>33</v>
      </c>
      <c r="E1340" s="1">
        <v>45715</v>
      </c>
      <c r="F1340" t="s">
        <v>8</v>
      </c>
      <c r="G1340" t="s">
        <v>115</v>
      </c>
      <c r="H1340" t="s">
        <v>219</v>
      </c>
      <c r="I1340">
        <v>5</v>
      </c>
      <c r="J1340">
        <v>0</v>
      </c>
      <c r="K1340">
        <v>28</v>
      </c>
      <c r="L1340">
        <v>33</v>
      </c>
      <c r="M1340">
        <f>L1340-D1340</f>
        <v>0</v>
      </c>
      <c r="N1340" s="3">
        <f>IFERROR(D1340/L1340,0)</f>
        <v>1</v>
      </c>
      <c r="O1340" t="str">
        <f>TEXT(UnusedDays[[#This Row],[discharge_date]],"mmmm")</f>
        <v>February</v>
      </c>
    </row>
    <row r="1341" spans="1:15" x14ac:dyDescent="0.3">
      <c r="A1341" t="s">
        <v>212</v>
      </c>
      <c r="B1341">
        <v>1865</v>
      </c>
      <c r="C1341" t="s">
        <v>200</v>
      </c>
      <c r="D1341">
        <v>31</v>
      </c>
      <c r="E1341" s="1">
        <v>45671</v>
      </c>
      <c r="F1341" t="s">
        <v>8</v>
      </c>
      <c r="G1341" t="s">
        <v>176</v>
      </c>
      <c r="H1341" t="s">
        <v>219</v>
      </c>
      <c r="I1341">
        <v>0</v>
      </c>
      <c r="J1341">
        <v>31</v>
      </c>
      <c r="K1341">
        <v>0</v>
      </c>
      <c r="L1341">
        <v>31</v>
      </c>
      <c r="M1341">
        <f>L1341-D1341</f>
        <v>0</v>
      </c>
      <c r="N1341" s="3">
        <f>IFERROR(D1341/L1341,0)</f>
        <v>1</v>
      </c>
      <c r="O1341" t="str">
        <f>TEXT(UnusedDays[[#This Row],[discharge_date]],"mmmm")</f>
        <v>January</v>
      </c>
    </row>
    <row r="1342" spans="1:15" x14ac:dyDescent="0.3">
      <c r="A1342" t="s">
        <v>212</v>
      </c>
      <c r="B1342">
        <v>578</v>
      </c>
      <c r="C1342" t="s">
        <v>200</v>
      </c>
      <c r="D1342">
        <v>28</v>
      </c>
      <c r="E1342" s="1">
        <v>45719</v>
      </c>
      <c r="F1342" t="s">
        <v>8</v>
      </c>
      <c r="G1342" t="s">
        <v>132</v>
      </c>
      <c r="H1342" t="s">
        <v>219</v>
      </c>
      <c r="I1342">
        <v>0</v>
      </c>
      <c r="J1342">
        <v>28</v>
      </c>
      <c r="K1342">
        <v>0</v>
      </c>
      <c r="L1342">
        <v>28</v>
      </c>
      <c r="M1342">
        <f>L1342-D1342</f>
        <v>0</v>
      </c>
      <c r="N1342" s="3">
        <f>IFERROR(D1342/L1342,0)</f>
        <v>1</v>
      </c>
      <c r="O1342" t="str">
        <f>TEXT(UnusedDays[[#This Row],[discharge_date]],"mmmm")</f>
        <v>March</v>
      </c>
    </row>
    <row r="1343" spans="1:15" x14ac:dyDescent="0.3">
      <c r="A1343" t="s">
        <v>212</v>
      </c>
      <c r="B1343">
        <v>717</v>
      </c>
      <c r="C1343" t="s">
        <v>200</v>
      </c>
      <c r="D1343">
        <v>28</v>
      </c>
      <c r="E1343" s="1">
        <v>45719</v>
      </c>
      <c r="F1343" t="s">
        <v>8</v>
      </c>
      <c r="G1343" t="s">
        <v>132</v>
      </c>
      <c r="H1343" t="s">
        <v>219</v>
      </c>
      <c r="I1343">
        <v>0</v>
      </c>
      <c r="J1343">
        <v>28</v>
      </c>
      <c r="K1343">
        <v>0</v>
      </c>
      <c r="L1343">
        <v>28</v>
      </c>
      <c r="M1343">
        <v>0</v>
      </c>
      <c r="N1343" s="3">
        <f>IFERROR(D1343/L1343,0)</f>
        <v>1</v>
      </c>
      <c r="O1343" t="str">
        <f>TEXT(UnusedDays[[#This Row],[discharge_date]],"mmmm")</f>
        <v>March</v>
      </c>
    </row>
    <row r="1344" spans="1:15" x14ac:dyDescent="0.3">
      <c r="A1344" t="s">
        <v>212</v>
      </c>
      <c r="B1344">
        <v>2478</v>
      </c>
      <c r="C1344" t="s">
        <v>200</v>
      </c>
      <c r="D1344">
        <v>9</v>
      </c>
      <c r="E1344" s="1">
        <v>45744</v>
      </c>
      <c r="F1344" t="s">
        <v>8</v>
      </c>
      <c r="G1344" t="s">
        <v>132</v>
      </c>
      <c r="H1344" t="s">
        <v>219</v>
      </c>
      <c r="I1344">
        <v>7</v>
      </c>
      <c r="J1344">
        <v>5</v>
      </c>
      <c r="K1344">
        <v>0</v>
      </c>
      <c r="L1344">
        <v>12</v>
      </c>
      <c r="M1344" s="2">
        <f>L1344-D1344</f>
        <v>3</v>
      </c>
      <c r="N1344" s="3">
        <f>IFERROR(D1344/L1344,0)</f>
        <v>0.75</v>
      </c>
      <c r="O1344" t="str">
        <f>TEXT(UnusedDays[[#This Row],[discharge_date]],"mmmm")</f>
        <v>March</v>
      </c>
    </row>
    <row r="1345" spans="1:15" x14ac:dyDescent="0.3">
      <c r="A1345" t="s">
        <v>212</v>
      </c>
      <c r="B1345">
        <v>1260</v>
      </c>
      <c r="C1345" t="s">
        <v>200</v>
      </c>
      <c r="D1345">
        <v>9</v>
      </c>
      <c r="E1345" s="1">
        <v>45744</v>
      </c>
      <c r="F1345" t="s">
        <v>8</v>
      </c>
      <c r="G1345" t="s">
        <v>132</v>
      </c>
      <c r="H1345" t="s">
        <v>219</v>
      </c>
      <c r="I1345">
        <v>7</v>
      </c>
      <c r="J1345">
        <v>5</v>
      </c>
      <c r="K1345">
        <v>0</v>
      </c>
      <c r="L1345">
        <v>12</v>
      </c>
      <c r="M1345" s="2">
        <v>3</v>
      </c>
      <c r="N1345" s="3">
        <f>IFERROR(D1345/L1345,0)</f>
        <v>0.75</v>
      </c>
      <c r="O1345" t="str">
        <f>TEXT(UnusedDays[[#This Row],[discharge_date]],"mmmm")</f>
        <v>March</v>
      </c>
    </row>
    <row r="1346" spans="1:15" x14ac:dyDescent="0.3">
      <c r="A1346" t="s">
        <v>212</v>
      </c>
      <c r="B1346">
        <v>2256</v>
      </c>
      <c r="C1346" t="s">
        <v>185</v>
      </c>
      <c r="D1346">
        <v>29</v>
      </c>
      <c r="E1346" s="1">
        <v>45720</v>
      </c>
      <c r="F1346" t="s">
        <v>8</v>
      </c>
      <c r="G1346" t="s">
        <v>88</v>
      </c>
      <c r="H1346" t="s">
        <v>219</v>
      </c>
      <c r="I1346">
        <v>4</v>
      </c>
      <c r="J1346">
        <v>25</v>
      </c>
      <c r="K1346">
        <v>0</v>
      </c>
      <c r="L1346">
        <v>29</v>
      </c>
      <c r="M1346">
        <f>L1346-D1346</f>
        <v>0</v>
      </c>
      <c r="N1346" s="3">
        <f>IFERROR(D1346/L1346,0)</f>
        <v>1</v>
      </c>
      <c r="O1346" t="str">
        <f>TEXT(UnusedDays[[#This Row],[discharge_date]],"mmmm")</f>
        <v>March</v>
      </c>
    </row>
    <row r="1347" spans="1:15" x14ac:dyDescent="0.3">
      <c r="A1347" t="s">
        <v>212</v>
      </c>
      <c r="B1347">
        <v>2556</v>
      </c>
      <c r="C1347" t="s">
        <v>185</v>
      </c>
      <c r="D1347">
        <v>1</v>
      </c>
      <c r="E1347" s="1">
        <v>45667</v>
      </c>
      <c r="F1347" t="s">
        <v>18</v>
      </c>
      <c r="G1347" t="s">
        <v>142</v>
      </c>
      <c r="H1347" t="s">
        <v>219</v>
      </c>
      <c r="I1347">
        <v>0</v>
      </c>
      <c r="J1347">
        <v>6</v>
      </c>
      <c r="K1347">
        <v>0</v>
      </c>
      <c r="L1347">
        <v>6</v>
      </c>
      <c r="M1347">
        <f>L1347-D1347</f>
        <v>5</v>
      </c>
      <c r="N1347" s="3">
        <f>IFERROR(D1347/L1347,0)</f>
        <v>0.16666666666666666</v>
      </c>
      <c r="O1347" t="str">
        <f>TEXT(UnusedDays[[#This Row],[discharge_date]],"mmmm")</f>
        <v>January</v>
      </c>
    </row>
    <row r="1348" spans="1:15" x14ac:dyDescent="0.3">
      <c r="A1348" t="s">
        <v>212</v>
      </c>
      <c r="B1348">
        <v>1701</v>
      </c>
      <c r="C1348" t="s">
        <v>185</v>
      </c>
      <c r="D1348">
        <v>27</v>
      </c>
      <c r="E1348" s="1">
        <v>45679</v>
      </c>
      <c r="F1348" t="s">
        <v>8</v>
      </c>
      <c r="G1348" t="s">
        <v>140</v>
      </c>
      <c r="H1348" t="s">
        <v>219</v>
      </c>
      <c r="I1348">
        <v>4</v>
      </c>
      <c r="J1348">
        <v>30</v>
      </c>
      <c r="K1348">
        <v>0</v>
      </c>
      <c r="L1348">
        <v>34</v>
      </c>
      <c r="M1348">
        <f>L1348-D1348</f>
        <v>7</v>
      </c>
      <c r="N1348" s="3">
        <f>IFERROR(D1348/L1348,0)</f>
        <v>0.79411764705882348</v>
      </c>
      <c r="O1348" t="str">
        <f>TEXT(UnusedDays[[#This Row],[discharge_date]],"mmmm")</f>
        <v>January</v>
      </c>
    </row>
    <row r="1349" spans="1:15" x14ac:dyDescent="0.3">
      <c r="A1349" t="s">
        <v>212</v>
      </c>
      <c r="B1349">
        <v>1141</v>
      </c>
      <c r="C1349" t="s">
        <v>188</v>
      </c>
      <c r="D1349">
        <v>30</v>
      </c>
      <c r="E1349" s="1">
        <v>45721</v>
      </c>
      <c r="F1349" t="s">
        <v>8</v>
      </c>
      <c r="G1349" t="s">
        <v>101</v>
      </c>
      <c r="H1349" t="s">
        <v>220</v>
      </c>
      <c r="I1349">
        <v>0</v>
      </c>
      <c r="J1349">
        <v>0</v>
      </c>
      <c r="K1349">
        <v>0</v>
      </c>
      <c r="L1349">
        <v>30</v>
      </c>
      <c r="M1349">
        <f>L1349-D1349</f>
        <v>0</v>
      </c>
      <c r="N1349" s="3">
        <f>IFERROR(D1349/L1349,0)</f>
        <v>1</v>
      </c>
      <c r="O1349" t="str">
        <f>TEXT(UnusedDays[[#This Row],[discharge_date]],"mmmm")</f>
        <v>March</v>
      </c>
    </row>
    <row r="1350" spans="1:15" x14ac:dyDescent="0.3">
      <c r="A1350" t="s">
        <v>212</v>
      </c>
      <c r="B1350">
        <v>883</v>
      </c>
      <c r="C1350" t="s">
        <v>185</v>
      </c>
      <c r="D1350">
        <v>28</v>
      </c>
      <c r="E1350" s="1">
        <v>45688</v>
      </c>
      <c r="F1350" t="s">
        <v>8</v>
      </c>
      <c r="G1350" t="s">
        <v>138</v>
      </c>
      <c r="H1350" t="s">
        <v>220</v>
      </c>
      <c r="I1350">
        <v>1</v>
      </c>
      <c r="J1350">
        <v>28</v>
      </c>
      <c r="K1350">
        <v>0</v>
      </c>
      <c r="L1350">
        <v>29</v>
      </c>
      <c r="M1350">
        <f>L1350-D1350</f>
        <v>1</v>
      </c>
      <c r="N1350" s="3">
        <f>IFERROR(D1350/L1350,0)</f>
        <v>0.96551724137931039</v>
      </c>
      <c r="O1350" t="str">
        <f>TEXT(UnusedDays[[#This Row],[discharge_date]],"mmmm")</f>
        <v>January</v>
      </c>
    </row>
    <row r="1351" spans="1:15" x14ac:dyDescent="0.3">
      <c r="A1351" t="s">
        <v>212</v>
      </c>
      <c r="B1351">
        <v>498</v>
      </c>
      <c r="C1351" t="s">
        <v>185</v>
      </c>
      <c r="D1351">
        <v>29</v>
      </c>
      <c r="E1351" s="1">
        <v>45729</v>
      </c>
      <c r="F1351" t="s">
        <v>8</v>
      </c>
      <c r="G1351" t="s">
        <v>88</v>
      </c>
      <c r="H1351" t="s">
        <v>220</v>
      </c>
      <c r="I1351">
        <v>0</v>
      </c>
      <c r="J1351">
        <v>29</v>
      </c>
      <c r="K1351">
        <v>0</v>
      </c>
      <c r="L1351">
        <v>29</v>
      </c>
      <c r="M1351">
        <f>L1351-D1351</f>
        <v>0</v>
      </c>
      <c r="N1351" s="3">
        <f>IFERROR(D1351/L1351,0)</f>
        <v>1</v>
      </c>
      <c r="O1351" t="str">
        <f>TEXT(UnusedDays[[#This Row],[discharge_date]],"mmmm")</f>
        <v>March</v>
      </c>
    </row>
    <row r="1352" spans="1:15" x14ac:dyDescent="0.3">
      <c r="A1352" t="s">
        <v>212</v>
      </c>
      <c r="B1352">
        <v>1794</v>
      </c>
      <c r="C1352" t="s">
        <v>185</v>
      </c>
      <c r="D1352">
        <v>29</v>
      </c>
      <c r="E1352" s="1">
        <v>45705</v>
      </c>
      <c r="F1352" t="s">
        <v>8</v>
      </c>
      <c r="G1352" t="s">
        <v>144</v>
      </c>
      <c r="H1352" t="s">
        <v>220</v>
      </c>
      <c r="I1352">
        <v>4</v>
      </c>
      <c r="J1352">
        <v>34</v>
      </c>
      <c r="K1352">
        <v>0</v>
      </c>
      <c r="L1352">
        <v>38</v>
      </c>
      <c r="M1352">
        <f>L1352-D1352</f>
        <v>9</v>
      </c>
      <c r="N1352" s="3">
        <f>IFERROR(D1352/L1352,0)</f>
        <v>0.76315789473684215</v>
      </c>
      <c r="O1352" t="str">
        <f>TEXT(UnusedDays[[#This Row],[discharge_date]],"mmmm")</f>
        <v>February</v>
      </c>
    </row>
    <row r="1353" spans="1:15" x14ac:dyDescent="0.3">
      <c r="A1353" t="s">
        <v>212</v>
      </c>
      <c r="B1353">
        <v>2143</v>
      </c>
      <c r="C1353" t="s">
        <v>185</v>
      </c>
      <c r="D1353">
        <v>29</v>
      </c>
      <c r="E1353" s="1">
        <v>45701</v>
      </c>
      <c r="F1353" t="s">
        <v>8</v>
      </c>
      <c r="G1353" t="s">
        <v>144</v>
      </c>
      <c r="H1353" t="s">
        <v>220</v>
      </c>
      <c r="I1353">
        <v>3</v>
      </c>
      <c r="J1353">
        <v>27</v>
      </c>
      <c r="K1353">
        <v>0</v>
      </c>
      <c r="L1353">
        <v>30</v>
      </c>
      <c r="M1353">
        <f>L1353-D1353</f>
        <v>1</v>
      </c>
      <c r="N1353" s="3">
        <f>IFERROR(D1353/L1353,0)</f>
        <v>0.96666666666666667</v>
      </c>
      <c r="O1353" t="str">
        <f>TEXT(UnusedDays[[#This Row],[discharge_date]],"mmmm")</f>
        <v>February</v>
      </c>
    </row>
    <row r="1354" spans="1:15" x14ac:dyDescent="0.3">
      <c r="A1354" t="s">
        <v>212</v>
      </c>
      <c r="B1354">
        <v>2216</v>
      </c>
      <c r="C1354" t="s">
        <v>185</v>
      </c>
      <c r="D1354">
        <v>36</v>
      </c>
      <c r="E1354" s="1">
        <v>45688</v>
      </c>
      <c r="F1354" t="s">
        <v>8</v>
      </c>
      <c r="G1354" t="s">
        <v>144</v>
      </c>
      <c r="H1354" t="s">
        <v>220</v>
      </c>
      <c r="I1354">
        <v>0</v>
      </c>
      <c r="J1354">
        <v>36</v>
      </c>
      <c r="K1354">
        <v>0</v>
      </c>
      <c r="L1354">
        <v>36</v>
      </c>
      <c r="M1354">
        <f>L1354-D1354</f>
        <v>0</v>
      </c>
      <c r="N1354" s="3">
        <f>IFERROR(D1354/L1354,0)</f>
        <v>1</v>
      </c>
      <c r="O1354" t="str">
        <f>TEXT(UnusedDays[[#This Row],[discharge_date]],"mmmm")</f>
        <v>January</v>
      </c>
    </row>
    <row r="1355" spans="1:15" x14ac:dyDescent="0.3">
      <c r="A1355" t="s">
        <v>212</v>
      </c>
      <c r="B1355">
        <v>2389</v>
      </c>
      <c r="C1355" t="s">
        <v>185</v>
      </c>
      <c r="D1355">
        <v>11</v>
      </c>
      <c r="E1355" s="1">
        <v>45733</v>
      </c>
      <c r="F1355" t="s">
        <v>13</v>
      </c>
      <c r="G1355" t="s">
        <v>92</v>
      </c>
      <c r="H1355" t="s">
        <v>220</v>
      </c>
      <c r="I1355">
        <v>0</v>
      </c>
      <c r="J1355">
        <v>14</v>
      </c>
      <c r="K1355">
        <v>0</v>
      </c>
      <c r="L1355">
        <v>14</v>
      </c>
      <c r="M1355" s="2">
        <f>L1355-D1355</f>
        <v>3</v>
      </c>
      <c r="N1355" s="3">
        <f>IFERROR(D1355/L1355,0)</f>
        <v>0.7857142857142857</v>
      </c>
      <c r="O1355" t="str">
        <f>TEXT(UnusedDays[[#This Row],[discharge_date]],"mmmm")</f>
        <v>March</v>
      </c>
    </row>
    <row r="1356" spans="1:15" x14ac:dyDescent="0.3">
      <c r="A1356" t="s">
        <v>212</v>
      </c>
      <c r="B1356">
        <v>1964</v>
      </c>
      <c r="C1356" t="s">
        <v>185</v>
      </c>
      <c r="D1356">
        <v>21</v>
      </c>
      <c r="E1356" s="1">
        <v>45728</v>
      </c>
      <c r="F1356" t="s">
        <v>13</v>
      </c>
      <c r="G1356" t="s">
        <v>92</v>
      </c>
      <c r="H1356" t="s">
        <v>220</v>
      </c>
      <c r="I1356">
        <v>5</v>
      </c>
      <c r="J1356">
        <v>30</v>
      </c>
      <c r="K1356">
        <v>0</v>
      </c>
      <c r="L1356">
        <v>35</v>
      </c>
      <c r="M1356" s="2">
        <f>L1356-D1356</f>
        <v>14</v>
      </c>
      <c r="N1356" s="3">
        <f>IFERROR(D1356/L1356,0)</f>
        <v>0.6</v>
      </c>
      <c r="O1356" t="str">
        <f>TEXT(UnusedDays[[#This Row],[discharge_date]],"mmmm")</f>
        <v>March</v>
      </c>
    </row>
    <row r="1357" spans="1:15" x14ac:dyDescent="0.3">
      <c r="A1357" t="s">
        <v>212</v>
      </c>
      <c r="B1357">
        <v>1741</v>
      </c>
      <c r="C1357" t="s">
        <v>185</v>
      </c>
      <c r="D1357">
        <v>26</v>
      </c>
      <c r="E1357" s="1">
        <v>45740</v>
      </c>
      <c r="F1357" t="s">
        <v>11</v>
      </c>
      <c r="G1357" t="s">
        <v>92</v>
      </c>
      <c r="H1357" t="s">
        <v>220</v>
      </c>
      <c r="I1357">
        <v>6</v>
      </c>
      <c r="J1357">
        <v>23</v>
      </c>
      <c r="K1357">
        <v>0</v>
      </c>
      <c r="L1357">
        <v>29</v>
      </c>
      <c r="M1357" s="2">
        <f>L1357-D1357</f>
        <v>3</v>
      </c>
      <c r="N1357" s="3">
        <f>IFERROR(D1357/L1357,0)</f>
        <v>0.89655172413793105</v>
      </c>
      <c r="O1357" t="str">
        <f>TEXT(UnusedDays[[#This Row],[discharge_date]],"mmmm")</f>
        <v>March</v>
      </c>
    </row>
    <row r="1358" spans="1:15" x14ac:dyDescent="0.3">
      <c r="A1358" t="s">
        <v>212</v>
      </c>
      <c r="B1358">
        <v>1654</v>
      </c>
      <c r="C1358" t="s">
        <v>185</v>
      </c>
      <c r="D1358">
        <v>35</v>
      </c>
      <c r="E1358" s="1">
        <v>45727</v>
      </c>
      <c r="F1358" t="s">
        <v>8</v>
      </c>
      <c r="G1358" t="s">
        <v>94</v>
      </c>
      <c r="H1358" t="s">
        <v>220</v>
      </c>
      <c r="I1358">
        <v>0</v>
      </c>
      <c r="J1358">
        <v>35</v>
      </c>
      <c r="K1358">
        <v>0</v>
      </c>
      <c r="L1358">
        <v>35</v>
      </c>
      <c r="M1358">
        <f>L1358-D1358</f>
        <v>0</v>
      </c>
      <c r="N1358" s="3">
        <f>IFERROR(D1358/L1358,0)</f>
        <v>1</v>
      </c>
      <c r="O1358" t="str">
        <f>TEXT(UnusedDays[[#This Row],[discharge_date]],"mmmm")</f>
        <v>March</v>
      </c>
    </row>
    <row r="1359" spans="1:15" x14ac:dyDescent="0.3">
      <c r="A1359" t="s">
        <v>212</v>
      </c>
      <c r="B1359">
        <v>703</v>
      </c>
      <c r="C1359" t="s">
        <v>185</v>
      </c>
      <c r="D1359">
        <v>26</v>
      </c>
      <c r="E1359" s="1">
        <v>45722</v>
      </c>
      <c r="F1359" t="s">
        <v>8</v>
      </c>
      <c r="G1359" t="s">
        <v>94</v>
      </c>
      <c r="H1359" t="s">
        <v>220</v>
      </c>
      <c r="I1359">
        <v>0</v>
      </c>
      <c r="J1359">
        <v>31</v>
      </c>
      <c r="K1359">
        <v>0</v>
      </c>
      <c r="L1359">
        <v>31</v>
      </c>
      <c r="M1359" s="2">
        <f>L1359-D1359</f>
        <v>5</v>
      </c>
      <c r="N1359" s="3">
        <f>IFERROR(D1359/L1359,0)</f>
        <v>0.83870967741935487</v>
      </c>
      <c r="O1359" t="str">
        <f>TEXT(UnusedDays[[#This Row],[discharge_date]],"mmmm")</f>
        <v>March</v>
      </c>
    </row>
    <row r="1360" spans="1:15" x14ac:dyDescent="0.3">
      <c r="A1360" t="s">
        <v>212</v>
      </c>
      <c r="B1360">
        <v>615</v>
      </c>
      <c r="C1360" t="s">
        <v>185</v>
      </c>
      <c r="D1360">
        <v>9</v>
      </c>
      <c r="E1360" s="1">
        <v>45745</v>
      </c>
      <c r="F1360" t="s">
        <v>11</v>
      </c>
      <c r="G1360" t="s">
        <v>94</v>
      </c>
      <c r="H1360" t="s">
        <v>220</v>
      </c>
      <c r="I1360">
        <v>0</v>
      </c>
      <c r="J1360">
        <v>14</v>
      </c>
      <c r="K1360">
        <v>0</v>
      </c>
      <c r="L1360">
        <v>14</v>
      </c>
      <c r="M1360" s="2">
        <f>L1360-D1360</f>
        <v>5</v>
      </c>
      <c r="N1360" s="3">
        <f>IFERROR(D1360/L1360,0)</f>
        <v>0.6428571428571429</v>
      </c>
      <c r="O1360" t="str">
        <f>TEXT(UnusedDays[[#This Row],[discharge_date]],"mmmm")</f>
        <v>March</v>
      </c>
    </row>
    <row r="1361" spans="1:15" x14ac:dyDescent="0.3">
      <c r="A1361" t="s">
        <v>212</v>
      </c>
      <c r="B1361">
        <v>2414</v>
      </c>
      <c r="C1361" t="s">
        <v>185</v>
      </c>
      <c r="D1361">
        <v>23</v>
      </c>
      <c r="E1361" s="1">
        <v>45738</v>
      </c>
      <c r="F1361" t="s">
        <v>18</v>
      </c>
      <c r="G1361" t="s">
        <v>94</v>
      </c>
      <c r="H1361" t="s">
        <v>220</v>
      </c>
      <c r="I1361">
        <v>4</v>
      </c>
      <c r="J1361">
        <v>24</v>
      </c>
      <c r="K1361">
        <v>0</v>
      </c>
      <c r="L1361">
        <v>28</v>
      </c>
      <c r="M1361" s="2">
        <f>L1361-D1361</f>
        <v>5</v>
      </c>
      <c r="N1361" s="3">
        <f>IFERROR(D1361/L1361,0)</f>
        <v>0.8214285714285714</v>
      </c>
      <c r="O1361" t="str">
        <f>TEXT(UnusedDays[[#This Row],[discharge_date]],"mmmm")</f>
        <v>March</v>
      </c>
    </row>
    <row r="1362" spans="1:15" x14ac:dyDescent="0.3">
      <c r="A1362" t="s">
        <v>212</v>
      </c>
      <c r="B1362">
        <v>2382</v>
      </c>
      <c r="C1362" t="s">
        <v>185</v>
      </c>
      <c r="D1362">
        <v>20</v>
      </c>
      <c r="E1362" s="1">
        <v>45745</v>
      </c>
      <c r="F1362" t="s">
        <v>8</v>
      </c>
      <c r="G1362" t="s">
        <v>94</v>
      </c>
      <c r="H1362" t="s">
        <v>220</v>
      </c>
      <c r="I1362">
        <v>0</v>
      </c>
      <c r="J1362">
        <v>30</v>
      </c>
      <c r="K1362">
        <v>0</v>
      </c>
      <c r="L1362">
        <v>30</v>
      </c>
      <c r="M1362" s="2">
        <f>L1362-D1362</f>
        <v>10</v>
      </c>
      <c r="N1362" s="3">
        <f>IFERROR(D1362/L1362,0)</f>
        <v>0.66666666666666663</v>
      </c>
      <c r="O1362" t="str">
        <f>TEXT(UnusedDays[[#This Row],[discharge_date]],"mmmm")</f>
        <v>March</v>
      </c>
    </row>
    <row r="1363" spans="1:15" x14ac:dyDescent="0.3">
      <c r="A1363" t="s">
        <v>212</v>
      </c>
      <c r="B1363">
        <v>1615</v>
      </c>
      <c r="C1363" t="s">
        <v>185</v>
      </c>
      <c r="D1363">
        <v>21</v>
      </c>
      <c r="E1363" s="1">
        <v>45728</v>
      </c>
      <c r="F1363" t="s">
        <v>13</v>
      </c>
      <c r="G1363" t="s">
        <v>91</v>
      </c>
      <c r="H1363" t="s">
        <v>220</v>
      </c>
      <c r="I1363">
        <v>5</v>
      </c>
      <c r="J1363">
        <v>25</v>
      </c>
      <c r="K1363">
        <v>0</v>
      </c>
      <c r="L1363">
        <v>30</v>
      </c>
      <c r="M1363" s="2">
        <f>L1363-D1363</f>
        <v>9</v>
      </c>
      <c r="N1363" s="3">
        <f>IFERROR(D1363/L1363,0)</f>
        <v>0.7</v>
      </c>
      <c r="O1363" t="str">
        <f>TEXT(UnusedDays[[#This Row],[discharge_date]],"mmmm")</f>
        <v>March</v>
      </c>
    </row>
    <row r="1364" spans="1:15" x14ac:dyDescent="0.3">
      <c r="A1364" t="s">
        <v>212</v>
      </c>
      <c r="B1364">
        <v>1661</v>
      </c>
      <c r="C1364" t="s">
        <v>185</v>
      </c>
      <c r="D1364">
        <v>29</v>
      </c>
      <c r="E1364" s="1">
        <v>45737</v>
      </c>
      <c r="F1364" t="s">
        <v>8</v>
      </c>
      <c r="G1364" t="s">
        <v>91</v>
      </c>
      <c r="H1364" t="s">
        <v>220</v>
      </c>
      <c r="I1364">
        <v>0</v>
      </c>
      <c r="J1364">
        <v>29</v>
      </c>
      <c r="K1364">
        <v>0</v>
      </c>
      <c r="L1364">
        <v>29</v>
      </c>
      <c r="M1364">
        <f>L1364-D1364</f>
        <v>0</v>
      </c>
      <c r="N1364" s="3">
        <f>IFERROR(D1364/L1364,0)</f>
        <v>1</v>
      </c>
      <c r="O1364" t="str">
        <f>TEXT(UnusedDays[[#This Row],[discharge_date]],"mmmm")</f>
        <v>March</v>
      </c>
    </row>
    <row r="1365" spans="1:15" x14ac:dyDescent="0.3">
      <c r="A1365" t="s">
        <v>212</v>
      </c>
      <c r="B1365">
        <v>949</v>
      </c>
      <c r="C1365" t="s">
        <v>185</v>
      </c>
      <c r="D1365">
        <v>29</v>
      </c>
      <c r="E1365" s="1">
        <v>45722</v>
      </c>
      <c r="F1365" t="s">
        <v>8</v>
      </c>
      <c r="G1365" t="s">
        <v>91</v>
      </c>
      <c r="H1365" t="s">
        <v>220</v>
      </c>
      <c r="I1365">
        <v>0</v>
      </c>
      <c r="J1365">
        <v>30</v>
      </c>
      <c r="K1365">
        <v>0</v>
      </c>
      <c r="L1365">
        <v>30</v>
      </c>
      <c r="M1365">
        <f>L1365-D1365</f>
        <v>1</v>
      </c>
      <c r="N1365" s="3">
        <f>IFERROR(D1365/L1365,0)</f>
        <v>0.96666666666666667</v>
      </c>
      <c r="O1365" t="str">
        <f>TEXT(UnusedDays[[#This Row],[discharge_date]],"mmmm")</f>
        <v>March</v>
      </c>
    </row>
    <row r="1366" spans="1:15" x14ac:dyDescent="0.3">
      <c r="A1366" t="s">
        <v>212</v>
      </c>
      <c r="B1366">
        <v>1772</v>
      </c>
      <c r="C1366" t="s">
        <v>185</v>
      </c>
      <c r="D1366">
        <v>31</v>
      </c>
      <c r="E1366" s="1">
        <v>45727</v>
      </c>
      <c r="F1366" t="s">
        <v>8</v>
      </c>
      <c r="G1366" t="s">
        <v>89</v>
      </c>
      <c r="H1366" t="s">
        <v>220</v>
      </c>
      <c r="I1366">
        <v>3</v>
      </c>
      <c r="J1366">
        <v>28</v>
      </c>
      <c r="K1366">
        <v>0</v>
      </c>
      <c r="L1366">
        <v>31</v>
      </c>
      <c r="M1366">
        <f>L1366-D1366</f>
        <v>0</v>
      </c>
      <c r="N1366" s="3">
        <f>IFERROR(D1366/L1366,0)</f>
        <v>1</v>
      </c>
      <c r="O1366" t="str">
        <f>TEXT(UnusedDays[[#This Row],[discharge_date]],"mmmm")</f>
        <v>March</v>
      </c>
    </row>
    <row r="1367" spans="1:15" x14ac:dyDescent="0.3">
      <c r="A1367" t="s">
        <v>212</v>
      </c>
      <c r="B1367">
        <v>2058</v>
      </c>
      <c r="C1367" t="s">
        <v>185</v>
      </c>
      <c r="D1367">
        <v>11</v>
      </c>
      <c r="E1367" s="1">
        <v>45725</v>
      </c>
      <c r="F1367" t="s">
        <v>8</v>
      </c>
      <c r="G1367" t="s">
        <v>89</v>
      </c>
      <c r="H1367" t="s">
        <v>220</v>
      </c>
      <c r="I1367">
        <v>2</v>
      </c>
      <c r="J1367">
        <v>14</v>
      </c>
      <c r="K1367">
        <v>0</v>
      </c>
      <c r="L1367">
        <v>16</v>
      </c>
      <c r="M1367" s="2">
        <f>L1367-D1367</f>
        <v>5</v>
      </c>
      <c r="N1367" s="3">
        <f>IFERROR(D1367/L1367,0)</f>
        <v>0.6875</v>
      </c>
      <c r="O1367" t="str">
        <f>TEXT(UnusedDays[[#This Row],[discharge_date]],"mmmm")</f>
        <v>March</v>
      </c>
    </row>
    <row r="1368" spans="1:15" x14ac:dyDescent="0.3">
      <c r="A1368" t="s">
        <v>212</v>
      </c>
      <c r="B1368">
        <v>1365</v>
      </c>
      <c r="C1368" t="s">
        <v>185</v>
      </c>
      <c r="D1368">
        <v>11</v>
      </c>
      <c r="E1368" s="1">
        <v>45712</v>
      </c>
      <c r="F1368" t="s">
        <v>18</v>
      </c>
      <c r="G1368" t="s">
        <v>138</v>
      </c>
      <c r="H1368" t="s">
        <v>220</v>
      </c>
      <c r="I1368">
        <v>7</v>
      </c>
      <c r="J1368">
        <v>10</v>
      </c>
      <c r="K1368">
        <v>0</v>
      </c>
      <c r="L1368">
        <v>17</v>
      </c>
      <c r="M1368">
        <f>L1368-D1368</f>
        <v>6</v>
      </c>
      <c r="N1368" s="3">
        <f>IFERROR(D1368/L1368,0)</f>
        <v>0.6470588235294118</v>
      </c>
      <c r="O1368" t="str">
        <f>TEXT(UnusedDays[[#This Row],[discharge_date]],"mmmm")</f>
        <v>February</v>
      </c>
    </row>
    <row r="1369" spans="1:15" x14ac:dyDescent="0.3">
      <c r="A1369" t="s">
        <v>212</v>
      </c>
      <c r="B1369">
        <v>1416</v>
      </c>
      <c r="C1369" t="s">
        <v>185</v>
      </c>
      <c r="D1369">
        <v>23</v>
      </c>
      <c r="E1369" s="1">
        <v>45699</v>
      </c>
      <c r="F1369" t="s">
        <v>13</v>
      </c>
      <c r="G1369" t="s">
        <v>138</v>
      </c>
      <c r="H1369" t="s">
        <v>220</v>
      </c>
      <c r="I1369">
        <v>0</v>
      </c>
      <c r="J1369">
        <v>32</v>
      </c>
      <c r="K1369">
        <v>0</v>
      </c>
      <c r="L1369">
        <v>32</v>
      </c>
      <c r="M1369">
        <f>L1369-D1369</f>
        <v>9</v>
      </c>
      <c r="N1369" s="3">
        <f>IFERROR(D1369/L1369,0)</f>
        <v>0.71875</v>
      </c>
      <c r="O1369" t="str">
        <f>TEXT(UnusedDays[[#This Row],[discharge_date]],"mmmm")</f>
        <v>February</v>
      </c>
    </row>
    <row r="1370" spans="1:15" x14ac:dyDescent="0.3">
      <c r="A1370" t="s">
        <v>212</v>
      </c>
      <c r="B1370">
        <v>275</v>
      </c>
      <c r="C1370" t="s">
        <v>185</v>
      </c>
      <c r="D1370">
        <v>31</v>
      </c>
      <c r="E1370" s="1">
        <v>45680</v>
      </c>
      <c r="F1370" t="s">
        <v>8</v>
      </c>
      <c r="G1370" t="s">
        <v>138</v>
      </c>
      <c r="H1370" t="s">
        <v>220</v>
      </c>
      <c r="I1370">
        <v>6</v>
      </c>
      <c r="J1370">
        <v>32</v>
      </c>
      <c r="K1370">
        <v>0</v>
      </c>
      <c r="L1370">
        <v>38</v>
      </c>
      <c r="M1370">
        <f>L1370-D1370</f>
        <v>7</v>
      </c>
      <c r="N1370" s="3">
        <f>IFERROR(D1370/L1370,0)</f>
        <v>0.81578947368421051</v>
      </c>
      <c r="O1370" t="str">
        <f>TEXT(UnusedDays[[#This Row],[discharge_date]],"mmmm")</f>
        <v>January</v>
      </c>
    </row>
    <row r="1371" spans="1:15" x14ac:dyDescent="0.3">
      <c r="A1371" t="s">
        <v>212</v>
      </c>
      <c r="B1371">
        <v>2714</v>
      </c>
      <c r="C1371" t="s">
        <v>185</v>
      </c>
      <c r="D1371">
        <v>7</v>
      </c>
      <c r="E1371" s="1">
        <v>45664</v>
      </c>
      <c r="F1371" t="s">
        <v>13</v>
      </c>
      <c r="G1371" t="s">
        <v>138</v>
      </c>
      <c r="H1371" t="s">
        <v>220</v>
      </c>
      <c r="I1371">
        <v>14</v>
      </c>
      <c r="J1371">
        <v>0</v>
      </c>
      <c r="K1371">
        <v>0</v>
      </c>
      <c r="L1371">
        <v>14</v>
      </c>
      <c r="M1371">
        <f>L1371-D1371</f>
        <v>7</v>
      </c>
      <c r="N1371" s="3">
        <f>IFERROR(D1371/L1371,0)</f>
        <v>0.5</v>
      </c>
      <c r="O1371" t="str">
        <f>TEXT(UnusedDays[[#This Row],[discharge_date]],"mmmm")</f>
        <v>January</v>
      </c>
    </row>
    <row r="1372" spans="1:15" x14ac:dyDescent="0.3">
      <c r="A1372" t="s">
        <v>212</v>
      </c>
      <c r="B1372">
        <v>544</v>
      </c>
      <c r="C1372" t="s">
        <v>185</v>
      </c>
      <c r="D1372">
        <v>28</v>
      </c>
      <c r="E1372" s="1">
        <v>45664</v>
      </c>
      <c r="F1372" t="s">
        <v>8</v>
      </c>
      <c r="G1372" t="s">
        <v>138</v>
      </c>
      <c r="H1372" t="s">
        <v>220</v>
      </c>
      <c r="I1372">
        <v>0</v>
      </c>
      <c r="J1372">
        <v>28</v>
      </c>
      <c r="K1372">
        <v>0</v>
      </c>
      <c r="L1372">
        <v>28</v>
      </c>
      <c r="M1372">
        <f>L1372-D1372</f>
        <v>0</v>
      </c>
      <c r="N1372" s="3">
        <f>IFERROR(D1372/L1372,0)</f>
        <v>1</v>
      </c>
      <c r="O1372" t="str">
        <f>TEXT(UnusedDays[[#This Row],[discharge_date]],"mmmm")</f>
        <v>January</v>
      </c>
    </row>
    <row r="1373" spans="1:15" x14ac:dyDescent="0.3">
      <c r="A1373" t="s">
        <v>212</v>
      </c>
      <c r="B1373">
        <v>803</v>
      </c>
      <c r="C1373" t="s">
        <v>185</v>
      </c>
      <c r="D1373">
        <v>29</v>
      </c>
      <c r="E1373" s="1">
        <v>45660</v>
      </c>
      <c r="F1373" t="s">
        <v>8</v>
      </c>
      <c r="G1373" t="s">
        <v>138</v>
      </c>
      <c r="H1373" t="s">
        <v>220</v>
      </c>
      <c r="I1373">
        <v>0</v>
      </c>
      <c r="J1373">
        <v>29</v>
      </c>
      <c r="K1373">
        <v>0</v>
      </c>
      <c r="L1373">
        <v>29</v>
      </c>
      <c r="M1373">
        <f>L1373-D1373</f>
        <v>0</v>
      </c>
      <c r="N1373" s="3">
        <f>IFERROR(D1373/L1373,0)</f>
        <v>1</v>
      </c>
      <c r="O1373" t="str">
        <f>TEXT(UnusedDays[[#This Row],[discharge_date]],"mmmm")</f>
        <v>January</v>
      </c>
    </row>
    <row r="1374" spans="1:15" x14ac:dyDescent="0.3">
      <c r="A1374" t="s">
        <v>212</v>
      </c>
      <c r="B1374">
        <v>1730</v>
      </c>
      <c r="C1374" t="s">
        <v>185</v>
      </c>
      <c r="D1374">
        <v>6</v>
      </c>
      <c r="E1374" s="1">
        <v>45722</v>
      </c>
      <c r="F1374" t="s">
        <v>11</v>
      </c>
      <c r="G1374" t="s">
        <v>95</v>
      </c>
      <c r="H1374" t="s">
        <v>220</v>
      </c>
      <c r="I1374">
        <v>14</v>
      </c>
      <c r="J1374">
        <v>0</v>
      </c>
      <c r="K1374">
        <v>0</v>
      </c>
      <c r="L1374">
        <v>14</v>
      </c>
      <c r="M1374" s="2">
        <f>L1374-D1374</f>
        <v>8</v>
      </c>
      <c r="N1374" s="3">
        <f>IFERROR(D1374/L1374,0)</f>
        <v>0.42857142857142855</v>
      </c>
      <c r="O1374" t="str">
        <f>TEXT(UnusedDays[[#This Row],[discharge_date]],"mmmm")</f>
        <v>March</v>
      </c>
    </row>
    <row r="1375" spans="1:15" x14ac:dyDescent="0.3">
      <c r="A1375" t="s">
        <v>212</v>
      </c>
      <c r="B1375">
        <v>575</v>
      </c>
      <c r="C1375" t="s">
        <v>185</v>
      </c>
      <c r="D1375">
        <v>22</v>
      </c>
      <c r="E1375" s="1">
        <v>45695</v>
      </c>
      <c r="F1375" t="s">
        <v>11</v>
      </c>
      <c r="G1375" t="s">
        <v>88</v>
      </c>
      <c r="H1375" t="s">
        <v>220</v>
      </c>
      <c r="I1375">
        <v>6</v>
      </c>
      <c r="J1375">
        <v>24</v>
      </c>
      <c r="K1375">
        <v>0</v>
      </c>
      <c r="L1375">
        <v>30</v>
      </c>
      <c r="M1375">
        <f>L1375-D1375</f>
        <v>8</v>
      </c>
      <c r="N1375" s="3">
        <f>IFERROR(D1375/L1375,0)</f>
        <v>0.73333333333333328</v>
      </c>
      <c r="O1375" t="str">
        <f>TEXT(UnusedDays[[#This Row],[discharge_date]],"mmmm")</f>
        <v>February</v>
      </c>
    </row>
    <row r="1376" spans="1:15" x14ac:dyDescent="0.3">
      <c r="A1376" t="s">
        <v>212</v>
      </c>
      <c r="B1376">
        <v>1548</v>
      </c>
      <c r="C1376" t="s">
        <v>185</v>
      </c>
      <c r="D1376">
        <v>30</v>
      </c>
      <c r="E1376" s="1">
        <v>45716</v>
      </c>
      <c r="F1376" t="s">
        <v>8</v>
      </c>
      <c r="G1376" t="s">
        <v>89</v>
      </c>
      <c r="H1376" t="s">
        <v>220</v>
      </c>
      <c r="I1376">
        <v>6</v>
      </c>
      <c r="J1376">
        <v>24</v>
      </c>
      <c r="K1376">
        <v>0</v>
      </c>
      <c r="L1376">
        <v>30</v>
      </c>
      <c r="M1376">
        <f>L1376-D1376</f>
        <v>0</v>
      </c>
      <c r="N1376" s="3">
        <f>IFERROR(D1376/L1376,0)</f>
        <v>1</v>
      </c>
      <c r="O1376" t="str">
        <f>TEXT(UnusedDays[[#This Row],[discharge_date]],"mmmm")</f>
        <v>February</v>
      </c>
    </row>
    <row r="1377" spans="1:15" x14ac:dyDescent="0.3">
      <c r="A1377" t="s">
        <v>212</v>
      </c>
      <c r="B1377">
        <v>2123</v>
      </c>
      <c r="C1377" t="s">
        <v>185</v>
      </c>
      <c r="D1377">
        <v>9</v>
      </c>
      <c r="E1377" s="1">
        <v>45715</v>
      </c>
      <c r="F1377" t="s">
        <v>13</v>
      </c>
      <c r="G1377" t="s">
        <v>89</v>
      </c>
      <c r="H1377" t="s">
        <v>220</v>
      </c>
      <c r="I1377">
        <v>7</v>
      </c>
      <c r="J1377">
        <v>10</v>
      </c>
      <c r="K1377">
        <v>0</v>
      </c>
      <c r="L1377">
        <v>17</v>
      </c>
      <c r="M1377">
        <f>L1377-D1377</f>
        <v>8</v>
      </c>
      <c r="N1377" s="3">
        <f>IFERROR(D1377/L1377,0)</f>
        <v>0.52941176470588236</v>
      </c>
      <c r="O1377" t="str">
        <f>TEXT(UnusedDays[[#This Row],[discharge_date]],"mmmm")</f>
        <v>February</v>
      </c>
    </row>
    <row r="1378" spans="1:15" x14ac:dyDescent="0.3">
      <c r="A1378" t="s">
        <v>212</v>
      </c>
      <c r="B1378">
        <v>2288</v>
      </c>
      <c r="C1378" t="s">
        <v>185</v>
      </c>
      <c r="D1378">
        <v>29</v>
      </c>
      <c r="E1378" s="1">
        <v>45709</v>
      </c>
      <c r="F1378" t="s">
        <v>8</v>
      </c>
      <c r="G1378" t="s">
        <v>89</v>
      </c>
      <c r="H1378" t="s">
        <v>221</v>
      </c>
      <c r="I1378">
        <v>2</v>
      </c>
      <c r="J1378">
        <v>28</v>
      </c>
      <c r="K1378">
        <v>0</v>
      </c>
      <c r="L1378">
        <v>30</v>
      </c>
      <c r="M1378">
        <f>L1378-D1378</f>
        <v>1</v>
      </c>
      <c r="N1378" s="3">
        <f>IFERROR(D1378/L1378,0)</f>
        <v>0.96666666666666667</v>
      </c>
      <c r="O1378" t="str">
        <f>TEXT(UnusedDays[[#This Row],[discharge_date]],"mmmm")</f>
        <v>February</v>
      </c>
    </row>
    <row r="1379" spans="1:15" x14ac:dyDescent="0.3">
      <c r="A1379" t="s">
        <v>212</v>
      </c>
      <c r="B1379">
        <v>2899</v>
      </c>
      <c r="C1379" t="s">
        <v>185</v>
      </c>
      <c r="D1379">
        <v>34</v>
      </c>
      <c r="E1379" s="1">
        <v>45713</v>
      </c>
      <c r="F1379" t="s">
        <v>8</v>
      </c>
      <c r="G1379" t="s">
        <v>89</v>
      </c>
      <c r="H1379" t="s">
        <v>221</v>
      </c>
      <c r="I1379">
        <v>9</v>
      </c>
      <c r="J1379">
        <v>25</v>
      </c>
      <c r="K1379">
        <v>0</v>
      </c>
      <c r="L1379">
        <v>34</v>
      </c>
      <c r="M1379">
        <f>L1379-D1379</f>
        <v>0</v>
      </c>
      <c r="N1379" s="3">
        <f>IFERROR(D1379/L1379,0)</f>
        <v>1</v>
      </c>
      <c r="O1379" t="str">
        <f>TEXT(UnusedDays[[#This Row],[discharge_date]],"mmmm")</f>
        <v>February</v>
      </c>
    </row>
    <row r="1380" spans="1:15" x14ac:dyDescent="0.3">
      <c r="A1380" t="s">
        <v>212</v>
      </c>
      <c r="B1380">
        <v>129</v>
      </c>
      <c r="C1380" t="s">
        <v>185</v>
      </c>
      <c r="D1380">
        <v>29</v>
      </c>
      <c r="E1380" s="1">
        <v>45707</v>
      </c>
      <c r="F1380" t="s">
        <v>8</v>
      </c>
      <c r="G1380" t="s">
        <v>89</v>
      </c>
      <c r="H1380" t="s">
        <v>221</v>
      </c>
      <c r="I1380">
        <v>6</v>
      </c>
      <c r="J1380">
        <v>23</v>
      </c>
      <c r="K1380">
        <v>0</v>
      </c>
      <c r="L1380">
        <v>29</v>
      </c>
      <c r="M1380">
        <f>L1380-D1380</f>
        <v>0</v>
      </c>
      <c r="N1380" s="3">
        <f>IFERROR(D1380/L1380,0)</f>
        <v>1</v>
      </c>
      <c r="O1380" t="str">
        <f>TEXT(UnusedDays[[#This Row],[discharge_date]],"mmmm")</f>
        <v>February</v>
      </c>
    </row>
    <row r="1381" spans="1:15" x14ac:dyDescent="0.3">
      <c r="A1381" t="s">
        <v>212</v>
      </c>
      <c r="B1381">
        <v>1983</v>
      </c>
      <c r="C1381" t="s">
        <v>185</v>
      </c>
      <c r="D1381">
        <v>29</v>
      </c>
      <c r="E1381" s="1">
        <v>45681</v>
      </c>
      <c r="F1381" t="s">
        <v>8</v>
      </c>
      <c r="G1381" t="s">
        <v>89</v>
      </c>
      <c r="H1381" t="s">
        <v>221</v>
      </c>
      <c r="I1381">
        <v>0</v>
      </c>
      <c r="J1381">
        <v>29</v>
      </c>
      <c r="K1381">
        <v>0</v>
      </c>
      <c r="L1381">
        <v>29</v>
      </c>
      <c r="M1381">
        <f>L1381-D1381</f>
        <v>0</v>
      </c>
      <c r="N1381" s="3">
        <f>IFERROR(D1381/L1381,0)</f>
        <v>1</v>
      </c>
      <c r="O1381" t="str">
        <f>TEXT(UnusedDays[[#This Row],[discharge_date]],"mmmm")</f>
        <v>January</v>
      </c>
    </row>
    <row r="1382" spans="1:15" x14ac:dyDescent="0.3">
      <c r="A1382" t="s">
        <v>212</v>
      </c>
      <c r="B1382">
        <v>265</v>
      </c>
      <c r="C1382" t="s">
        <v>185</v>
      </c>
      <c r="D1382">
        <v>32</v>
      </c>
      <c r="E1382" s="1">
        <v>45677</v>
      </c>
      <c r="F1382" t="s">
        <v>8</v>
      </c>
      <c r="G1382" t="s">
        <v>89</v>
      </c>
      <c r="H1382" t="s">
        <v>221</v>
      </c>
      <c r="I1382">
        <v>0</v>
      </c>
      <c r="J1382">
        <v>34</v>
      </c>
      <c r="K1382">
        <v>0</v>
      </c>
      <c r="L1382">
        <v>34</v>
      </c>
      <c r="M1382">
        <f>L1382-D1382</f>
        <v>2</v>
      </c>
      <c r="N1382" s="3">
        <f>IFERROR(D1382/L1382,0)</f>
        <v>0.94117647058823528</v>
      </c>
      <c r="O1382" t="str">
        <f>TEXT(UnusedDays[[#This Row],[discharge_date]],"mmmm")</f>
        <v>January</v>
      </c>
    </row>
    <row r="1383" spans="1:15" x14ac:dyDescent="0.3">
      <c r="A1383" t="s">
        <v>212</v>
      </c>
      <c r="B1383">
        <v>182</v>
      </c>
      <c r="C1383" t="s">
        <v>185</v>
      </c>
      <c r="D1383">
        <v>29</v>
      </c>
      <c r="E1383" s="1">
        <v>45667</v>
      </c>
      <c r="F1383" t="s">
        <v>8</v>
      </c>
      <c r="G1383" t="s">
        <v>89</v>
      </c>
      <c r="H1383" t="s">
        <v>221</v>
      </c>
      <c r="I1383">
        <v>0</v>
      </c>
      <c r="J1383">
        <v>30</v>
      </c>
      <c r="K1383">
        <v>0</v>
      </c>
      <c r="L1383">
        <v>30</v>
      </c>
      <c r="M1383">
        <f>L1383-D1383</f>
        <v>1</v>
      </c>
      <c r="N1383" s="3">
        <f>IFERROR(D1383/L1383,0)</f>
        <v>0.96666666666666667</v>
      </c>
      <c r="O1383" t="str">
        <f>TEXT(UnusedDays[[#This Row],[discharge_date]],"mmmm")</f>
        <v>January</v>
      </c>
    </row>
    <row r="1384" spans="1:15" x14ac:dyDescent="0.3">
      <c r="A1384" t="s">
        <v>212</v>
      </c>
      <c r="B1384">
        <v>1946</v>
      </c>
      <c r="C1384" t="s">
        <v>185</v>
      </c>
      <c r="D1384">
        <v>44</v>
      </c>
      <c r="E1384" s="1">
        <v>45666</v>
      </c>
      <c r="F1384" t="s">
        <v>8</v>
      </c>
      <c r="G1384" t="s">
        <v>89</v>
      </c>
      <c r="H1384" t="s">
        <v>221</v>
      </c>
      <c r="I1384">
        <v>6</v>
      </c>
      <c r="J1384">
        <v>42</v>
      </c>
      <c r="K1384">
        <v>0</v>
      </c>
      <c r="L1384">
        <v>48</v>
      </c>
      <c r="M1384">
        <f>L1384-D1384</f>
        <v>4</v>
      </c>
      <c r="N1384" s="3">
        <f>IFERROR(D1384/L1384,0)</f>
        <v>0.91666666666666663</v>
      </c>
      <c r="O1384" t="str">
        <f>TEXT(UnusedDays[[#This Row],[discharge_date]],"mmmm")</f>
        <v>January</v>
      </c>
    </row>
    <row r="1385" spans="1:15" x14ac:dyDescent="0.3">
      <c r="A1385" t="s">
        <v>212</v>
      </c>
      <c r="B1385">
        <v>61</v>
      </c>
      <c r="C1385" t="s">
        <v>185</v>
      </c>
      <c r="D1385">
        <v>17</v>
      </c>
      <c r="E1385" s="1">
        <v>45733</v>
      </c>
      <c r="F1385" t="s">
        <v>13</v>
      </c>
      <c r="G1385" t="s">
        <v>88</v>
      </c>
      <c r="H1385" t="s">
        <v>221</v>
      </c>
      <c r="I1385">
        <v>7</v>
      </c>
      <c r="J1385">
        <v>14</v>
      </c>
      <c r="K1385">
        <v>0</v>
      </c>
      <c r="L1385">
        <v>21</v>
      </c>
      <c r="M1385" s="2">
        <f>L1385-D1385</f>
        <v>4</v>
      </c>
      <c r="N1385" s="3">
        <f>IFERROR(D1385/L1385,0)</f>
        <v>0.80952380952380953</v>
      </c>
      <c r="O1385" t="str">
        <f>TEXT(UnusedDays[[#This Row],[discharge_date]],"mmmm")</f>
        <v>March</v>
      </c>
    </row>
    <row r="1386" spans="1:15" x14ac:dyDescent="0.3">
      <c r="A1386" t="s">
        <v>212</v>
      </c>
      <c r="B1386">
        <v>795</v>
      </c>
      <c r="C1386" t="s">
        <v>185</v>
      </c>
      <c r="D1386">
        <v>30</v>
      </c>
      <c r="E1386" s="1">
        <v>45727</v>
      </c>
      <c r="F1386" t="s">
        <v>8</v>
      </c>
      <c r="G1386" t="s">
        <v>88</v>
      </c>
      <c r="H1386" t="s">
        <v>221</v>
      </c>
      <c r="I1386">
        <v>0</v>
      </c>
      <c r="J1386">
        <v>30</v>
      </c>
      <c r="K1386">
        <v>0</v>
      </c>
      <c r="L1386">
        <v>30</v>
      </c>
      <c r="M1386">
        <f>L1386-D1386</f>
        <v>0</v>
      </c>
      <c r="N1386" s="3">
        <f>IFERROR(D1386/L1386,0)</f>
        <v>1</v>
      </c>
      <c r="O1386" t="str">
        <f>TEXT(UnusedDays[[#This Row],[discharge_date]],"mmmm")</f>
        <v>March</v>
      </c>
    </row>
    <row r="1387" spans="1:15" x14ac:dyDescent="0.3">
      <c r="A1387" t="s">
        <v>212</v>
      </c>
      <c r="B1387">
        <v>1686</v>
      </c>
      <c r="C1387" t="s">
        <v>185</v>
      </c>
      <c r="D1387">
        <v>23</v>
      </c>
      <c r="E1387" s="1">
        <v>45724</v>
      </c>
      <c r="F1387" t="s">
        <v>8</v>
      </c>
      <c r="G1387" t="s">
        <v>88</v>
      </c>
      <c r="H1387" t="s">
        <v>221</v>
      </c>
      <c r="I1387">
        <v>3</v>
      </c>
      <c r="J1387">
        <v>21</v>
      </c>
      <c r="K1387">
        <v>0</v>
      </c>
      <c r="L1387">
        <v>24</v>
      </c>
      <c r="M1387">
        <f>L1387-D1387</f>
        <v>1</v>
      </c>
      <c r="N1387" s="3">
        <f>IFERROR(D1387/L1387,0)</f>
        <v>0.95833333333333337</v>
      </c>
      <c r="O1387" t="str">
        <f>TEXT(UnusedDays[[#This Row],[discharge_date]],"mmmm")</f>
        <v>March</v>
      </c>
    </row>
    <row r="1388" spans="1:15" x14ac:dyDescent="0.3">
      <c r="A1388" t="s">
        <v>212</v>
      </c>
      <c r="B1388">
        <v>49</v>
      </c>
      <c r="C1388" t="s">
        <v>185</v>
      </c>
      <c r="D1388">
        <v>17</v>
      </c>
      <c r="E1388" s="1">
        <v>45716</v>
      </c>
      <c r="F1388" t="s">
        <v>11</v>
      </c>
      <c r="G1388" t="s">
        <v>91</v>
      </c>
      <c r="H1388" t="s">
        <v>221</v>
      </c>
      <c r="I1388">
        <v>0</v>
      </c>
      <c r="J1388">
        <v>29</v>
      </c>
      <c r="K1388">
        <v>0</v>
      </c>
      <c r="L1388">
        <v>29</v>
      </c>
      <c r="M1388">
        <f>L1388-D1388</f>
        <v>12</v>
      </c>
      <c r="N1388" s="3">
        <f>IFERROR(D1388/L1388,0)</f>
        <v>0.58620689655172409</v>
      </c>
      <c r="O1388" t="str">
        <f>TEXT(UnusedDays[[#This Row],[discharge_date]],"mmmm")</f>
        <v>February</v>
      </c>
    </row>
    <row r="1389" spans="1:15" x14ac:dyDescent="0.3">
      <c r="A1389" t="s">
        <v>212</v>
      </c>
      <c r="B1389">
        <v>2345</v>
      </c>
      <c r="C1389" t="s">
        <v>185</v>
      </c>
      <c r="D1389">
        <v>28</v>
      </c>
      <c r="E1389" s="1">
        <v>45716</v>
      </c>
      <c r="F1389" t="s">
        <v>8</v>
      </c>
      <c r="G1389" t="s">
        <v>91</v>
      </c>
      <c r="H1389" t="s">
        <v>221</v>
      </c>
      <c r="I1389">
        <v>4</v>
      </c>
      <c r="J1389">
        <v>28</v>
      </c>
      <c r="K1389">
        <v>0</v>
      </c>
      <c r="L1389">
        <v>32</v>
      </c>
      <c r="M1389">
        <f>L1389-D1389</f>
        <v>4</v>
      </c>
      <c r="N1389" s="3">
        <f>IFERROR(D1389/L1389,0)</f>
        <v>0.875</v>
      </c>
      <c r="O1389" t="str">
        <f>TEXT(UnusedDays[[#This Row],[discharge_date]],"mmmm")</f>
        <v>February</v>
      </c>
    </row>
    <row r="1390" spans="1:15" x14ac:dyDescent="0.3">
      <c r="A1390" t="s">
        <v>212</v>
      </c>
      <c r="B1390">
        <v>384</v>
      </c>
      <c r="C1390" t="s">
        <v>185</v>
      </c>
      <c r="D1390">
        <v>21</v>
      </c>
      <c r="E1390" s="1">
        <v>45670</v>
      </c>
      <c r="F1390" t="s">
        <v>8</v>
      </c>
      <c r="G1390" t="s">
        <v>143</v>
      </c>
      <c r="H1390" t="s">
        <v>221</v>
      </c>
      <c r="I1390">
        <v>3</v>
      </c>
      <c r="J1390">
        <v>19</v>
      </c>
      <c r="K1390">
        <v>0</v>
      </c>
      <c r="L1390">
        <v>22</v>
      </c>
      <c r="M1390">
        <f>L1390-D1390</f>
        <v>1</v>
      </c>
      <c r="N1390" s="3">
        <f>IFERROR(D1390/L1390,0)</f>
        <v>0.95454545454545459</v>
      </c>
      <c r="O1390" t="str">
        <f>TEXT(UnusedDays[[#This Row],[discharge_date]],"mmmm")</f>
        <v>January</v>
      </c>
    </row>
    <row r="1391" spans="1:15" x14ac:dyDescent="0.3">
      <c r="A1391" t="s">
        <v>212</v>
      </c>
      <c r="B1391">
        <v>2133</v>
      </c>
      <c r="C1391" t="s">
        <v>185</v>
      </c>
      <c r="D1391">
        <v>23</v>
      </c>
      <c r="E1391" s="1">
        <v>45685</v>
      </c>
      <c r="F1391" t="s">
        <v>8</v>
      </c>
      <c r="G1391" t="s">
        <v>142</v>
      </c>
      <c r="H1391" t="s">
        <v>221</v>
      </c>
      <c r="I1391">
        <v>4</v>
      </c>
      <c r="J1391">
        <v>22</v>
      </c>
      <c r="K1391">
        <v>0</v>
      </c>
      <c r="L1391">
        <v>26</v>
      </c>
      <c r="M1391">
        <f>L1391-D1391</f>
        <v>3</v>
      </c>
      <c r="N1391" s="3">
        <f>IFERROR(D1391/L1391,0)</f>
        <v>0.88461538461538458</v>
      </c>
      <c r="O1391" t="str">
        <f>TEXT(UnusedDays[[#This Row],[discharge_date]],"mmmm")</f>
        <v>January</v>
      </c>
    </row>
    <row r="1392" spans="1:15" x14ac:dyDescent="0.3">
      <c r="A1392" t="s">
        <v>212</v>
      </c>
      <c r="B1392">
        <v>880</v>
      </c>
      <c r="C1392" t="s">
        <v>185</v>
      </c>
      <c r="D1392">
        <v>31</v>
      </c>
      <c r="E1392" s="1">
        <v>45681</v>
      </c>
      <c r="F1392" t="s">
        <v>8</v>
      </c>
      <c r="G1392" t="s">
        <v>142</v>
      </c>
      <c r="H1392" t="s">
        <v>221</v>
      </c>
      <c r="I1392">
        <v>3</v>
      </c>
      <c r="J1392">
        <v>28</v>
      </c>
      <c r="K1392">
        <v>0</v>
      </c>
      <c r="L1392">
        <v>31</v>
      </c>
      <c r="M1392">
        <f>L1392-D1392</f>
        <v>0</v>
      </c>
      <c r="N1392" s="3">
        <f>IFERROR(D1392/L1392,0)</f>
        <v>1</v>
      </c>
      <c r="O1392" t="str">
        <f>TEXT(UnusedDays[[#This Row],[discharge_date]],"mmmm")</f>
        <v>January</v>
      </c>
    </row>
    <row r="1393" spans="1:15" x14ac:dyDescent="0.3">
      <c r="A1393" t="s">
        <v>212</v>
      </c>
      <c r="B1393">
        <v>2369</v>
      </c>
      <c r="C1393" t="s">
        <v>185</v>
      </c>
      <c r="D1393">
        <v>28</v>
      </c>
      <c r="E1393" s="1">
        <v>45671</v>
      </c>
      <c r="F1393" t="s">
        <v>8</v>
      </c>
      <c r="G1393" t="s">
        <v>142</v>
      </c>
      <c r="H1393" t="s">
        <v>221</v>
      </c>
      <c r="I1393">
        <v>0</v>
      </c>
      <c r="J1393">
        <v>28</v>
      </c>
      <c r="K1393">
        <v>0</v>
      </c>
      <c r="L1393">
        <v>28</v>
      </c>
      <c r="M1393">
        <f>L1393-D1393</f>
        <v>0</v>
      </c>
      <c r="N1393" s="3">
        <f>IFERROR(D1393/L1393,0)</f>
        <v>1</v>
      </c>
      <c r="O1393" t="str">
        <f>TEXT(UnusedDays[[#This Row],[discharge_date]],"mmmm")</f>
        <v>January</v>
      </c>
    </row>
    <row r="1394" spans="1:15" x14ac:dyDescent="0.3">
      <c r="A1394" t="s">
        <v>212</v>
      </c>
      <c r="B1394">
        <v>716</v>
      </c>
      <c r="C1394" t="s">
        <v>185</v>
      </c>
      <c r="D1394">
        <v>35</v>
      </c>
      <c r="E1394" s="1">
        <v>45661</v>
      </c>
      <c r="F1394" t="s">
        <v>8</v>
      </c>
      <c r="G1394" t="s">
        <v>142</v>
      </c>
      <c r="H1394" t="s">
        <v>221</v>
      </c>
      <c r="I1394">
        <v>7</v>
      </c>
      <c r="J1394">
        <v>28</v>
      </c>
      <c r="K1394">
        <v>0</v>
      </c>
      <c r="L1394">
        <v>35</v>
      </c>
      <c r="M1394">
        <f>L1394-D1394</f>
        <v>0</v>
      </c>
      <c r="N1394" s="3">
        <f>IFERROR(D1394/L1394,0)</f>
        <v>1</v>
      </c>
      <c r="O1394" t="str">
        <f>TEXT(UnusedDays[[#This Row],[discharge_date]],"mmmm")</f>
        <v>January</v>
      </c>
    </row>
    <row r="1395" spans="1:15" x14ac:dyDescent="0.3">
      <c r="A1395" t="s">
        <v>212</v>
      </c>
      <c r="B1395">
        <v>2962</v>
      </c>
      <c r="C1395" t="s">
        <v>185</v>
      </c>
      <c r="D1395">
        <v>16</v>
      </c>
      <c r="E1395" s="1">
        <v>45664</v>
      </c>
      <c r="F1395" t="s">
        <v>11</v>
      </c>
      <c r="G1395" t="s">
        <v>142</v>
      </c>
      <c r="H1395" t="s">
        <v>221</v>
      </c>
      <c r="I1395">
        <v>0</v>
      </c>
      <c r="J1395">
        <v>30</v>
      </c>
      <c r="K1395">
        <v>0</v>
      </c>
      <c r="L1395">
        <v>30</v>
      </c>
      <c r="M1395">
        <f>L1395-D1395</f>
        <v>14</v>
      </c>
      <c r="N1395" s="3">
        <f>IFERROR(D1395/L1395,0)</f>
        <v>0.53333333333333333</v>
      </c>
      <c r="O1395" t="str">
        <f>TEXT(UnusedDays[[#This Row],[discharge_date]],"mmmm")</f>
        <v>January</v>
      </c>
    </row>
    <row r="1396" spans="1:15" x14ac:dyDescent="0.3">
      <c r="A1396" t="s">
        <v>212</v>
      </c>
      <c r="B1396">
        <v>1646</v>
      </c>
      <c r="C1396" t="s">
        <v>185</v>
      </c>
      <c r="D1396">
        <v>15</v>
      </c>
      <c r="E1396" s="1">
        <v>45711</v>
      </c>
      <c r="F1396" t="s">
        <v>11</v>
      </c>
      <c r="G1396" t="s">
        <v>141</v>
      </c>
      <c r="H1396" t="s">
        <v>221</v>
      </c>
      <c r="I1396">
        <v>4</v>
      </c>
      <c r="J1396">
        <v>14</v>
      </c>
      <c r="K1396">
        <v>0</v>
      </c>
      <c r="L1396">
        <v>18</v>
      </c>
      <c r="M1396">
        <f>L1396-D1396</f>
        <v>3</v>
      </c>
      <c r="N1396" s="3">
        <f>IFERROR(D1396/L1396,0)</f>
        <v>0.83333333333333337</v>
      </c>
      <c r="O1396" t="str">
        <f>TEXT(UnusedDays[[#This Row],[discharge_date]],"mmmm")</f>
        <v>February</v>
      </c>
    </row>
    <row r="1397" spans="1:15" x14ac:dyDescent="0.3">
      <c r="A1397" t="s">
        <v>212</v>
      </c>
      <c r="B1397">
        <v>917</v>
      </c>
      <c r="C1397" t="s">
        <v>185</v>
      </c>
      <c r="D1397">
        <v>40</v>
      </c>
      <c r="E1397" s="1">
        <v>45707</v>
      </c>
      <c r="F1397" t="s">
        <v>8</v>
      </c>
      <c r="G1397" t="s">
        <v>141</v>
      </c>
      <c r="H1397" t="s">
        <v>221</v>
      </c>
      <c r="I1397">
        <v>5</v>
      </c>
      <c r="J1397">
        <v>35</v>
      </c>
      <c r="K1397">
        <v>0</v>
      </c>
      <c r="L1397">
        <v>40</v>
      </c>
      <c r="M1397">
        <f>L1397-D1397</f>
        <v>0</v>
      </c>
      <c r="N1397" s="3">
        <f>IFERROR(D1397/L1397,0)</f>
        <v>1</v>
      </c>
      <c r="O1397" t="str">
        <f>TEXT(UnusedDays[[#This Row],[discharge_date]],"mmmm")</f>
        <v>February</v>
      </c>
    </row>
    <row r="1398" spans="1:15" x14ac:dyDescent="0.3">
      <c r="A1398" t="s">
        <v>212</v>
      </c>
      <c r="B1398">
        <v>987</v>
      </c>
      <c r="C1398" t="s">
        <v>185</v>
      </c>
      <c r="D1398">
        <v>25</v>
      </c>
      <c r="E1398" s="1">
        <v>45699</v>
      </c>
      <c r="F1398" t="s">
        <v>8</v>
      </c>
      <c r="G1398" t="s">
        <v>141</v>
      </c>
      <c r="H1398" t="s">
        <v>221</v>
      </c>
      <c r="I1398">
        <v>0</v>
      </c>
      <c r="J1398">
        <v>28</v>
      </c>
      <c r="K1398">
        <v>0</v>
      </c>
      <c r="L1398">
        <v>28</v>
      </c>
      <c r="M1398">
        <f>L1398-D1398</f>
        <v>3</v>
      </c>
      <c r="N1398" s="3">
        <f>IFERROR(D1398/L1398,0)</f>
        <v>0.8928571428571429</v>
      </c>
      <c r="O1398" t="str">
        <f>TEXT(UnusedDays[[#This Row],[discharge_date]],"mmmm")</f>
        <v>February</v>
      </c>
    </row>
    <row r="1399" spans="1:15" x14ac:dyDescent="0.3">
      <c r="A1399" t="s">
        <v>212</v>
      </c>
      <c r="B1399">
        <v>1803</v>
      </c>
      <c r="C1399" t="s">
        <v>185</v>
      </c>
      <c r="D1399">
        <v>34</v>
      </c>
      <c r="E1399" s="1">
        <v>45699</v>
      </c>
      <c r="F1399" t="s">
        <v>8</v>
      </c>
      <c r="G1399" t="s">
        <v>141</v>
      </c>
      <c r="H1399" t="s">
        <v>221</v>
      </c>
      <c r="I1399">
        <v>6</v>
      </c>
      <c r="J1399">
        <v>28</v>
      </c>
      <c r="K1399">
        <v>0</v>
      </c>
      <c r="L1399">
        <v>34</v>
      </c>
      <c r="M1399">
        <f>L1399-D1399</f>
        <v>0</v>
      </c>
      <c r="N1399" s="3">
        <f>IFERROR(D1399/L1399,0)</f>
        <v>1</v>
      </c>
      <c r="O1399" t="str">
        <f>TEXT(UnusedDays[[#This Row],[discharge_date]],"mmmm")</f>
        <v>February</v>
      </c>
    </row>
    <row r="1400" spans="1:15" x14ac:dyDescent="0.3">
      <c r="A1400" t="s">
        <v>212</v>
      </c>
      <c r="B1400">
        <v>2045</v>
      </c>
      <c r="C1400" t="s">
        <v>185</v>
      </c>
      <c r="D1400">
        <v>32</v>
      </c>
      <c r="E1400" s="1">
        <v>45700</v>
      </c>
      <c r="F1400" t="s">
        <v>8</v>
      </c>
      <c r="G1400" t="s">
        <v>141</v>
      </c>
      <c r="H1400" t="s">
        <v>221</v>
      </c>
      <c r="I1400">
        <v>5</v>
      </c>
      <c r="J1400">
        <v>27</v>
      </c>
      <c r="K1400">
        <v>0</v>
      </c>
      <c r="L1400">
        <v>32</v>
      </c>
      <c r="M1400">
        <f>L1400-D1400</f>
        <v>0</v>
      </c>
      <c r="N1400" s="3">
        <f>IFERROR(D1400/L1400,0)</f>
        <v>1</v>
      </c>
      <c r="O1400" t="str">
        <f>TEXT(UnusedDays[[#This Row],[discharge_date]],"mmmm")</f>
        <v>February</v>
      </c>
    </row>
    <row r="1401" spans="1:15" x14ac:dyDescent="0.3">
      <c r="A1401" t="s">
        <v>212</v>
      </c>
      <c r="B1401">
        <v>2403</v>
      </c>
      <c r="C1401" t="s">
        <v>185</v>
      </c>
      <c r="D1401">
        <v>31</v>
      </c>
      <c r="E1401" s="1">
        <v>45687</v>
      </c>
      <c r="F1401" t="s">
        <v>8</v>
      </c>
      <c r="G1401" t="s">
        <v>141</v>
      </c>
      <c r="H1401" t="s">
        <v>221</v>
      </c>
      <c r="I1401">
        <v>0</v>
      </c>
      <c r="J1401">
        <v>31</v>
      </c>
      <c r="K1401">
        <v>0</v>
      </c>
      <c r="L1401">
        <v>31</v>
      </c>
      <c r="M1401">
        <f>L1401-D1401</f>
        <v>0</v>
      </c>
      <c r="N1401" s="3">
        <f>IFERROR(D1401/L1401,0)</f>
        <v>1</v>
      </c>
      <c r="O1401" t="str">
        <f>TEXT(UnusedDays[[#This Row],[discharge_date]],"mmmm")</f>
        <v>January</v>
      </c>
    </row>
    <row r="1402" spans="1:15" x14ac:dyDescent="0.3">
      <c r="A1402" t="s">
        <v>212</v>
      </c>
      <c r="B1402">
        <v>135</v>
      </c>
      <c r="C1402" t="s">
        <v>185</v>
      </c>
      <c r="D1402">
        <v>21</v>
      </c>
      <c r="E1402" s="1">
        <v>45670</v>
      </c>
      <c r="F1402" t="s">
        <v>8</v>
      </c>
      <c r="G1402" t="s">
        <v>141</v>
      </c>
      <c r="H1402" t="s">
        <v>221</v>
      </c>
      <c r="I1402">
        <v>0</v>
      </c>
      <c r="J1402">
        <v>29</v>
      </c>
      <c r="K1402">
        <v>0</v>
      </c>
      <c r="L1402">
        <v>29</v>
      </c>
      <c r="M1402">
        <f>L1402-D1402</f>
        <v>8</v>
      </c>
      <c r="N1402" s="3">
        <f>IFERROR(D1402/L1402,0)</f>
        <v>0.72413793103448276</v>
      </c>
      <c r="O1402" t="str">
        <f>TEXT(UnusedDays[[#This Row],[discharge_date]],"mmmm")</f>
        <v>January</v>
      </c>
    </row>
    <row r="1403" spans="1:15" x14ac:dyDescent="0.3">
      <c r="A1403" t="s">
        <v>212</v>
      </c>
      <c r="B1403">
        <v>1548</v>
      </c>
      <c r="C1403" t="s">
        <v>185</v>
      </c>
      <c r="D1403">
        <v>28</v>
      </c>
      <c r="E1403" s="1">
        <v>45672</v>
      </c>
      <c r="F1403" t="s">
        <v>8</v>
      </c>
      <c r="G1403" t="s">
        <v>141</v>
      </c>
      <c r="H1403" t="s">
        <v>221</v>
      </c>
      <c r="I1403">
        <v>3</v>
      </c>
      <c r="J1403">
        <v>25</v>
      </c>
      <c r="K1403">
        <v>0</v>
      </c>
      <c r="L1403">
        <v>28</v>
      </c>
      <c r="M1403">
        <f>L1403-D1403</f>
        <v>0</v>
      </c>
      <c r="N1403" s="3">
        <f>IFERROR(D1403/L1403,0)</f>
        <v>1</v>
      </c>
      <c r="O1403" t="str">
        <f>TEXT(UnusedDays[[#This Row],[discharge_date]],"mmmm")</f>
        <v>January</v>
      </c>
    </row>
    <row r="1404" spans="1:15" x14ac:dyDescent="0.3">
      <c r="A1404" t="s">
        <v>212</v>
      </c>
      <c r="B1404">
        <v>460</v>
      </c>
      <c r="C1404" t="s">
        <v>185</v>
      </c>
      <c r="D1404">
        <v>30</v>
      </c>
      <c r="E1404" s="1">
        <v>45659</v>
      </c>
      <c r="F1404" t="s">
        <v>8</v>
      </c>
      <c r="G1404" t="s">
        <v>141</v>
      </c>
      <c r="H1404" t="s">
        <v>221</v>
      </c>
      <c r="I1404">
        <v>4</v>
      </c>
      <c r="J1404">
        <v>30</v>
      </c>
      <c r="K1404">
        <v>0</v>
      </c>
      <c r="L1404">
        <v>34</v>
      </c>
      <c r="M1404">
        <f>L1404-D1404</f>
        <v>4</v>
      </c>
      <c r="N1404" s="3">
        <f>IFERROR(D1404/L1404,0)</f>
        <v>0.88235294117647056</v>
      </c>
      <c r="O1404" t="str">
        <f>TEXT(UnusedDays[[#This Row],[discharge_date]],"mmmm")</f>
        <v>January</v>
      </c>
    </row>
    <row r="1405" spans="1:15" x14ac:dyDescent="0.3">
      <c r="A1405" t="s">
        <v>212</v>
      </c>
      <c r="B1405">
        <v>2647</v>
      </c>
      <c r="C1405" t="s">
        <v>185</v>
      </c>
      <c r="D1405">
        <v>13</v>
      </c>
      <c r="E1405" s="1">
        <v>45715</v>
      </c>
      <c r="F1405" t="s">
        <v>18</v>
      </c>
      <c r="G1405" t="s">
        <v>140</v>
      </c>
      <c r="H1405" t="s">
        <v>221</v>
      </c>
      <c r="I1405">
        <v>6</v>
      </c>
      <c r="J1405">
        <v>10</v>
      </c>
      <c r="K1405">
        <v>0</v>
      </c>
      <c r="L1405">
        <v>16</v>
      </c>
      <c r="M1405">
        <f>L1405-D1405</f>
        <v>3</v>
      </c>
      <c r="N1405" s="3">
        <f>IFERROR(D1405/L1405,0)</f>
        <v>0.8125</v>
      </c>
      <c r="O1405" t="str">
        <f>TEXT(UnusedDays[[#This Row],[discharge_date]],"mmmm")</f>
        <v>February</v>
      </c>
    </row>
    <row r="1406" spans="1:15" x14ac:dyDescent="0.3">
      <c r="A1406" t="s">
        <v>212</v>
      </c>
      <c r="B1406">
        <v>2190</v>
      </c>
      <c r="C1406" t="s">
        <v>185</v>
      </c>
      <c r="D1406">
        <v>13</v>
      </c>
      <c r="E1406" s="1">
        <v>45745</v>
      </c>
      <c r="F1406" t="s">
        <v>11</v>
      </c>
      <c r="G1406" t="s">
        <v>138</v>
      </c>
      <c r="H1406" t="s">
        <v>221</v>
      </c>
      <c r="I1406">
        <v>2</v>
      </c>
      <c r="J1406">
        <v>14</v>
      </c>
      <c r="K1406">
        <v>0</v>
      </c>
      <c r="L1406">
        <v>16</v>
      </c>
      <c r="M1406" s="2">
        <f>L1406-D1406</f>
        <v>3</v>
      </c>
      <c r="N1406" s="3">
        <f>IFERROR(D1406/L1406,0)</f>
        <v>0.8125</v>
      </c>
      <c r="O1406" t="str">
        <f>TEXT(UnusedDays[[#This Row],[discharge_date]],"mmmm")</f>
        <v>March</v>
      </c>
    </row>
    <row r="1407" spans="1:15" x14ac:dyDescent="0.3">
      <c r="A1407" t="s">
        <v>212</v>
      </c>
      <c r="B1407">
        <v>509</v>
      </c>
      <c r="C1407" t="s">
        <v>185</v>
      </c>
      <c r="D1407">
        <v>28</v>
      </c>
      <c r="E1407" s="1">
        <v>45729</v>
      </c>
      <c r="F1407" t="s">
        <v>8</v>
      </c>
      <c r="G1407" t="s">
        <v>93</v>
      </c>
      <c r="H1407" t="s">
        <v>221</v>
      </c>
      <c r="I1407">
        <v>7</v>
      </c>
      <c r="J1407">
        <v>21</v>
      </c>
      <c r="K1407">
        <v>0</v>
      </c>
      <c r="L1407">
        <v>28</v>
      </c>
      <c r="M1407">
        <f>L1407-D1407</f>
        <v>0</v>
      </c>
      <c r="N1407" s="3">
        <f>IFERROR(D1407/L1407,0)</f>
        <v>1</v>
      </c>
      <c r="O1407" t="str">
        <f>TEXT(UnusedDays[[#This Row],[discharge_date]],"mmmm")</f>
        <v>March</v>
      </c>
    </row>
    <row r="1408" spans="1:15" x14ac:dyDescent="0.3">
      <c r="A1408" t="s">
        <v>212</v>
      </c>
      <c r="B1408">
        <v>2927</v>
      </c>
      <c r="C1408" t="s">
        <v>185</v>
      </c>
      <c r="D1408">
        <v>28</v>
      </c>
      <c r="E1408" s="1">
        <v>45734</v>
      </c>
      <c r="F1408" t="s">
        <v>8</v>
      </c>
      <c r="G1408" t="s">
        <v>93</v>
      </c>
      <c r="H1408" t="s">
        <v>221</v>
      </c>
      <c r="I1408">
        <v>0</v>
      </c>
      <c r="J1408">
        <v>28</v>
      </c>
      <c r="K1408">
        <v>0</v>
      </c>
      <c r="L1408">
        <v>28</v>
      </c>
      <c r="M1408">
        <f>L1408-D1408</f>
        <v>0</v>
      </c>
      <c r="N1408" s="3">
        <f>IFERROR(D1408/L1408,0)</f>
        <v>1</v>
      </c>
      <c r="O1408" t="str">
        <f>TEXT(UnusedDays[[#This Row],[discharge_date]],"mmmm")</f>
        <v>March</v>
      </c>
    </row>
    <row r="1409" spans="1:15" x14ac:dyDescent="0.3">
      <c r="A1409" t="s">
        <v>212</v>
      </c>
      <c r="B1409">
        <v>2486</v>
      </c>
      <c r="C1409" t="s">
        <v>185</v>
      </c>
      <c r="D1409">
        <v>2</v>
      </c>
      <c r="E1409" s="1">
        <v>45683</v>
      </c>
      <c r="F1409" t="s">
        <v>18</v>
      </c>
      <c r="G1409" t="s">
        <v>139</v>
      </c>
      <c r="H1409" t="s">
        <v>221</v>
      </c>
      <c r="I1409">
        <v>14</v>
      </c>
      <c r="J1409">
        <v>0</v>
      </c>
      <c r="K1409">
        <v>0</v>
      </c>
      <c r="L1409">
        <v>14</v>
      </c>
      <c r="M1409">
        <f>L1409-D1409</f>
        <v>12</v>
      </c>
      <c r="N1409" s="3">
        <f>IFERROR(D1409/L1409,0)</f>
        <v>0.14285714285714285</v>
      </c>
      <c r="O1409" t="str">
        <f>TEXT(UnusedDays[[#This Row],[discharge_date]],"mmmm")</f>
        <v>January</v>
      </c>
    </row>
    <row r="1410" spans="1:15" x14ac:dyDescent="0.3">
      <c r="A1410" t="s">
        <v>212</v>
      </c>
      <c r="B1410">
        <v>2835</v>
      </c>
      <c r="C1410" t="s">
        <v>185</v>
      </c>
      <c r="D1410">
        <v>7</v>
      </c>
      <c r="E1410" s="1">
        <v>45686</v>
      </c>
      <c r="F1410" t="s">
        <v>11</v>
      </c>
      <c r="G1410" t="s">
        <v>139</v>
      </c>
      <c r="H1410" t="s">
        <v>221</v>
      </c>
      <c r="I1410">
        <v>14</v>
      </c>
      <c r="J1410">
        <v>0</v>
      </c>
      <c r="K1410">
        <v>0</v>
      </c>
      <c r="L1410">
        <v>14</v>
      </c>
      <c r="M1410">
        <f>L1410-D1410</f>
        <v>7</v>
      </c>
      <c r="N1410" s="3">
        <f>IFERROR(D1410/L1410,0)</f>
        <v>0.5</v>
      </c>
      <c r="O1410" t="str">
        <f>TEXT(UnusedDays[[#This Row],[discharge_date]],"mmmm")</f>
        <v>January</v>
      </c>
    </row>
    <row r="1411" spans="1:15" x14ac:dyDescent="0.3">
      <c r="A1411" t="s">
        <v>212</v>
      </c>
      <c r="B1411">
        <v>1275</v>
      </c>
      <c r="C1411" t="s">
        <v>185</v>
      </c>
      <c r="D1411">
        <v>3</v>
      </c>
      <c r="E1411" s="1">
        <v>45679</v>
      </c>
      <c r="F1411" t="s">
        <v>18</v>
      </c>
      <c r="G1411" t="s">
        <v>139</v>
      </c>
      <c r="H1411" t="s">
        <v>221</v>
      </c>
      <c r="I1411">
        <v>15</v>
      </c>
      <c r="J1411">
        <v>0</v>
      </c>
      <c r="K1411">
        <v>0</v>
      </c>
      <c r="L1411">
        <v>15</v>
      </c>
      <c r="M1411">
        <f>L1411-D1411</f>
        <v>12</v>
      </c>
      <c r="N1411" s="3">
        <f>IFERROR(D1411/L1411,0)</f>
        <v>0.2</v>
      </c>
      <c r="O1411" t="str">
        <f>TEXT(UnusedDays[[#This Row],[discharge_date]],"mmmm")</f>
        <v>January</v>
      </c>
    </row>
    <row r="1412" spans="1:15" x14ac:dyDescent="0.3">
      <c r="A1412" t="s">
        <v>212</v>
      </c>
      <c r="B1412">
        <v>62</v>
      </c>
      <c r="C1412" t="s">
        <v>185</v>
      </c>
      <c r="D1412">
        <v>3</v>
      </c>
      <c r="E1412" s="1">
        <v>45660</v>
      </c>
      <c r="F1412" t="s">
        <v>11</v>
      </c>
      <c r="G1412" t="s">
        <v>139</v>
      </c>
      <c r="H1412" t="s">
        <v>221</v>
      </c>
      <c r="I1412">
        <v>14</v>
      </c>
      <c r="J1412">
        <v>0</v>
      </c>
      <c r="K1412">
        <v>0</v>
      </c>
      <c r="L1412">
        <v>14</v>
      </c>
      <c r="M1412">
        <f>L1412-D1412</f>
        <v>11</v>
      </c>
      <c r="N1412" s="3">
        <f>IFERROR(D1412/L1412,0)</f>
        <v>0.21428571428571427</v>
      </c>
      <c r="O1412" t="str">
        <f>TEXT(UnusedDays[[#This Row],[discharge_date]],"mmmm")</f>
        <v>January</v>
      </c>
    </row>
    <row r="1413" spans="1:15" x14ac:dyDescent="0.3">
      <c r="A1413" t="s">
        <v>212</v>
      </c>
      <c r="B1413">
        <v>784</v>
      </c>
      <c r="C1413" t="s">
        <v>185</v>
      </c>
      <c r="D1413">
        <v>4</v>
      </c>
      <c r="E1413" s="1">
        <v>45661</v>
      </c>
      <c r="F1413" t="s">
        <v>11</v>
      </c>
      <c r="G1413" t="s">
        <v>139</v>
      </c>
      <c r="H1413" t="s">
        <v>221</v>
      </c>
      <c r="I1413">
        <v>14</v>
      </c>
      <c r="J1413">
        <v>0</v>
      </c>
      <c r="K1413">
        <v>0</v>
      </c>
      <c r="L1413">
        <v>14</v>
      </c>
      <c r="M1413">
        <f>L1413-D1413</f>
        <v>10</v>
      </c>
      <c r="N1413" s="3">
        <f>IFERROR(D1413/L1413,0)</f>
        <v>0.2857142857142857</v>
      </c>
      <c r="O1413" t="str">
        <f>TEXT(UnusedDays[[#This Row],[discharge_date]],"mmmm")</f>
        <v>January</v>
      </c>
    </row>
    <row r="1414" spans="1:15" x14ac:dyDescent="0.3">
      <c r="A1414" t="s">
        <v>212</v>
      </c>
      <c r="B1414">
        <v>548</v>
      </c>
      <c r="C1414" t="s">
        <v>185</v>
      </c>
      <c r="D1414">
        <v>1</v>
      </c>
      <c r="E1414" s="1">
        <v>45742</v>
      </c>
      <c r="F1414" t="s">
        <v>11</v>
      </c>
      <c r="G1414" t="s">
        <v>17</v>
      </c>
      <c r="H1414" t="s">
        <v>221</v>
      </c>
      <c r="I1414">
        <v>1</v>
      </c>
      <c r="J1414">
        <v>0</v>
      </c>
      <c r="K1414">
        <v>0</v>
      </c>
      <c r="L1414">
        <v>1</v>
      </c>
      <c r="M1414">
        <f>L1414-D1414</f>
        <v>0</v>
      </c>
      <c r="N1414" s="3">
        <f>IFERROR(D1414/L1414,0)</f>
        <v>1</v>
      </c>
      <c r="O1414" t="str">
        <f>TEXT(UnusedDays[[#This Row],[discharge_date]],"mmmm")</f>
        <v>March</v>
      </c>
    </row>
    <row r="1415" spans="1:15" x14ac:dyDescent="0.3">
      <c r="A1415" t="s">
        <v>212</v>
      </c>
      <c r="B1415">
        <v>261</v>
      </c>
      <c r="C1415" t="s">
        <v>185</v>
      </c>
      <c r="D1415">
        <v>1</v>
      </c>
      <c r="E1415" s="1">
        <v>45676</v>
      </c>
      <c r="F1415" t="s">
        <v>18</v>
      </c>
      <c r="G1415" t="s">
        <v>17</v>
      </c>
      <c r="H1415" t="s">
        <v>221</v>
      </c>
      <c r="I1415">
        <v>14</v>
      </c>
      <c r="J1415">
        <v>0</v>
      </c>
      <c r="K1415">
        <v>0</v>
      </c>
      <c r="L1415">
        <v>14</v>
      </c>
      <c r="M1415">
        <f>L1415-D1415</f>
        <v>13</v>
      </c>
      <c r="N1415" s="3">
        <f>IFERROR(D1415/L1415,0)</f>
        <v>7.1428571428571425E-2</v>
      </c>
      <c r="O1415" t="str">
        <f>TEXT(UnusedDays[[#This Row],[discharge_date]],"mmmm")</f>
        <v>January</v>
      </c>
    </row>
    <row r="1416" spans="1:15" x14ac:dyDescent="0.3">
      <c r="A1416" t="s">
        <v>212</v>
      </c>
      <c r="B1416">
        <v>966</v>
      </c>
      <c r="C1416" t="s">
        <v>185</v>
      </c>
      <c r="D1416">
        <v>11</v>
      </c>
      <c r="E1416" s="1">
        <v>45713</v>
      </c>
      <c r="F1416" t="s">
        <v>18</v>
      </c>
      <c r="G1416" t="s">
        <v>144</v>
      </c>
      <c r="H1416" t="s">
        <v>221</v>
      </c>
      <c r="I1416">
        <v>5</v>
      </c>
      <c r="J1416">
        <v>10</v>
      </c>
      <c r="K1416">
        <v>0</v>
      </c>
      <c r="L1416">
        <v>15</v>
      </c>
      <c r="M1416">
        <f>L1416-D1416</f>
        <v>4</v>
      </c>
      <c r="N1416" s="3">
        <f>IFERROR(D1416/L1416,0)</f>
        <v>0.73333333333333328</v>
      </c>
      <c r="O1416" t="str">
        <f>TEXT(UnusedDays[[#This Row],[discharge_date]],"mmmm")</f>
        <v>February</v>
      </c>
    </row>
    <row r="1417" spans="1:15" x14ac:dyDescent="0.3">
      <c r="A1417" t="s">
        <v>212</v>
      </c>
      <c r="B1417">
        <v>1536</v>
      </c>
      <c r="C1417" t="s">
        <v>185</v>
      </c>
      <c r="D1417">
        <v>25</v>
      </c>
      <c r="E1417" s="1">
        <v>45688</v>
      </c>
      <c r="F1417" t="s">
        <v>8</v>
      </c>
      <c r="G1417" t="s">
        <v>144</v>
      </c>
      <c r="H1417" t="s">
        <v>221</v>
      </c>
      <c r="I1417">
        <v>4</v>
      </c>
      <c r="J1417">
        <v>21</v>
      </c>
      <c r="K1417">
        <v>0</v>
      </c>
      <c r="L1417">
        <v>25</v>
      </c>
      <c r="M1417">
        <f>L1417-D1417</f>
        <v>0</v>
      </c>
      <c r="N1417" s="3">
        <f>IFERROR(D1417/L1417,0)</f>
        <v>1</v>
      </c>
      <c r="O1417" t="str">
        <f>TEXT(UnusedDays[[#This Row],[discharge_date]],"mmmm")</f>
        <v>January</v>
      </c>
    </row>
    <row r="1418" spans="1:15" x14ac:dyDescent="0.3">
      <c r="A1418" t="s">
        <v>212</v>
      </c>
      <c r="B1418">
        <v>461</v>
      </c>
      <c r="C1418" t="s">
        <v>185</v>
      </c>
      <c r="D1418">
        <v>29</v>
      </c>
      <c r="E1418" s="1">
        <v>45727</v>
      </c>
      <c r="F1418" t="s">
        <v>8</v>
      </c>
      <c r="G1418" t="s">
        <v>94</v>
      </c>
      <c r="H1418" t="s">
        <v>221</v>
      </c>
      <c r="I1418">
        <v>4</v>
      </c>
      <c r="J1418">
        <v>25</v>
      </c>
      <c r="K1418">
        <v>0</v>
      </c>
      <c r="L1418">
        <v>29</v>
      </c>
      <c r="M1418">
        <f>L1418-D1418</f>
        <v>0</v>
      </c>
      <c r="N1418" s="3">
        <f>IFERROR(D1418/L1418,0)</f>
        <v>1</v>
      </c>
      <c r="O1418" t="str">
        <f>TEXT(UnusedDays[[#This Row],[discharge_date]],"mmmm")</f>
        <v>March</v>
      </c>
    </row>
    <row r="1419" spans="1:15" x14ac:dyDescent="0.3">
      <c r="A1419" t="s">
        <v>212</v>
      </c>
      <c r="B1419">
        <v>1899</v>
      </c>
      <c r="C1419" t="s">
        <v>185</v>
      </c>
      <c r="D1419">
        <v>27</v>
      </c>
      <c r="E1419" s="1">
        <v>45708</v>
      </c>
      <c r="F1419" t="s">
        <v>8</v>
      </c>
      <c r="G1419" t="s">
        <v>138</v>
      </c>
      <c r="H1419" t="s">
        <v>221</v>
      </c>
      <c r="I1419">
        <v>4</v>
      </c>
      <c r="J1419">
        <v>24</v>
      </c>
      <c r="K1419">
        <v>0</v>
      </c>
      <c r="L1419">
        <v>28</v>
      </c>
      <c r="M1419">
        <f>L1419-D1419</f>
        <v>1</v>
      </c>
      <c r="N1419" s="3">
        <f>IFERROR(D1419/L1419,0)</f>
        <v>0.9642857142857143</v>
      </c>
      <c r="O1419" t="str">
        <f>TEXT(UnusedDays[[#This Row],[discharge_date]],"mmmm")</f>
        <v>February</v>
      </c>
    </row>
    <row r="1420" spans="1:15" x14ac:dyDescent="0.3">
      <c r="A1420" t="s">
        <v>212</v>
      </c>
      <c r="B1420">
        <v>651</v>
      </c>
      <c r="C1420" t="s">
        <v>185</v>
      </c>
      <c r="D1420">
        <v>27</v>
      </c>
      <c r="E1420" s="1">
        <v>45705</v>
      </c>
      <c r="F1420" t="s">
        <v>8</v>
      </c>
      <c r="G1420" t="s">
        <v>138</v>
      </c>
      <c r="H1420" t="s">
        <v>221</v>
      </c>
      <c r="I1420">
        <v>0</v>
      </c>
      <c r="J1420">
        <v>27</v>
      </c>
      <c r="K1420">
        <v>0</v>
      </c>
      <c r="L1420">
        <v>27</v>
      </c>
      <c r="M1420">
        <f>L1420-D1420</f>
        <v>0</v>
      </c>
      <c r="N1420" s="3">
        <f>IFERROR(D1420/L1420,0)</f>
        <v>1</v>
      </c>
      <c r="O1420" t="str">
        <f>TEXT(UnusedDays[[#This Row],[discharge_date]],"mmmm")</f>
        <v>February</v>
      </c>
    </row>
    <row r="1421" spans="1:15" x14ac:dyDescent="0.3">
      <c r="A1421" t="s">
        <v>212</v>
      </c>
      <c r="B1421">
        <v>999</v>
      </c>
      <c r="C1421" t="s">
        <v>185</v>
      </c>
      <c r="D1421">
        <v>22</v>
      </c>
      <c r="E1421" s="1">
        <v>45707</v>
      </c>
      <c r="F1421" t="s">
        <v>8</v>
      </c>
      <c r="G1421" t="s">
        <v>138</v>
      </c>
      <c r="H1421" t="s">
        <v>221</v>
      </c>
      <c r="I1421">
        <v>0</v>
      </c>
      <c r="J1421">
        <v>22</v>
      </c>
      <c r="K1421">
        <v>0</v>
      </c>
      <c r="L1421">
        <v>22</v>
      </c>
      <c r="M1421">
        <f>L1421-D1421</f>
        <v>0</v>
      </c>
      <c r="N1421" s="3">
        <f>IFERROR(D1421/L1421,0)</f>
        <v>1</v>
      </c>
      <c r="O1421" t="str">
        <f>TEXT(UnusedDays[[#This Row],[discharge_date]],"mmmm")</f>
        <v>February</v>
      </c>
    </row>
    <row r="1422" spans="1:15" x14ac:dyDescent="0.3">
      <c r="A1422" t="s">
        <v>212</v>
      </c>
      <c r="B1422">
        <v>482</v>
      </c>
      <c r="C1422" t="s">
        <v>185</v>
      </c>
      <c r="D1422">
        <v>5</v>
      </c>
      <c r="E1422" s="1">
        <v>45686</v>
      </c>
      <c r="F1422" t="s">
        <v>18</v>
      </c>
      <c r="G1422" t="s">
        <v>138</v>
      </c>
      <c r="H1422" t="s">
        <v>221</v>
      </c>
      <c r="I1422">
        <v>0</v>
      </c>
      <c r="J1422">
        <v>14</v>
      </c>
      <c r="K1422">
        <v>0</v>
      </c>
      <c r="L1422">
        <v>14</v>
      </c>
      <c r="M1422">
        <f>L1422-D1422</f>
        <v>9</v>
      </c>
      <c r="N1422" s="3">
        <f>IFERROR(D1422/L1422,0)</f>
        <v>0.35714285714285715</v>
      </c>
      <c r="O1422" t="str">
        <f>TEXT(UnusedDays[[#This Row],[discharge_date]],"mmmm")</f>
        <v>January</v>
      </c>
    </row>
    <row r="1423" spans="1:15" x14ac:dyDescent="0.3">
      <c r="A1423" t="s">
        <v>212</v>
      </c>
      <c r="B1423">
        <v>547</v>
      </c>
      <c r="C1423" t="s">
        <v>188</v>
      </c>
      <c r="D1423">
        <v>15</v>
      </c>
      <c r="E1423" s="1">
        <v>45723</v>
      </c>
      <c r="F1423" t="s">
        <v>8</v>
      </c>
      <c r="G1423" t="s">
        <v>96</v>
      </c>
      <c r="H1423" t="s">
        <v>221</v>
      </c>
      <c r="I1423">
        <v>0</v>
      </c>
      <c r="J1423">
        <v>15</v>
      </c>
      <c r="K1423">
        <v>0</v>
      </c>
      <c r="L1423">
        <v>15</v>
      </c>
      <c r="M1423">
        <f>L1423-D1423</f>
        <v>0</v>
      </c>
      <c r="N1423" s="3">
        <f>IFERROR(D1423/L1423,0)</f>
        <v>1</v>
      </c>
      <c r="O1423" t="str">
        <f>TEXT(UnusedDays[[#This Row],[discharge_date]],"mmmm")</f>
        <v>March</v>
      </c>
    </row>
    <row r="1424" spans="1:15" x14ac:dyDescent="0.3">
      <c r="A1424" t="s">
        <v>212</v>
      </c>
      <c r="B1424">
        <v>1066</v>
      </c>
      <c r="C1424" t="s">
        <v>188</v>
      </c>
      <c r="D1424">
        <v>30</v>
      </c>
      <c r="E1424" s="1">
        <v>45745</v>
      </c>
      <c r="F1424" t="s">
        <v>8</v>
      </c>
      <c r="G1424" t="s">
        <v>99</v>
      </c>
      <c r="H1424" t="s">
        <v>221</v>
      </c>
      <c r="I1424">
        <v>0</v>
      </c>
      <c r="J1424">
        <v>30</v>
      </c>
      <c r="K1424">
        <v>0</v>
      </c>
      <c r="L1424">
        <v>30</v>
      </c>
      <c r="M1424">
        <f>L1424-D1424</f>
        <v>0</v>
      </c>
      <c r="N1424" s="3">
        <f>IFERROR(D1424/L1424,0)</f>
        <v>1</v>
      </c>
      <c r="O1424" t="str">
        <f>TEXT(UnusedDays[[#This Row],[discharge_date]],"mmmm")</f>
        <v>March</v>
      </c>
    </row>
    <row r="1425" spans="1:15" x14ac:dyDescent="0.3">
      <c r="A1425" t="s">
        <v>212</v>
      </c>
      <c r="B1425">
        <v>1790</v>
      </c>
      <c r="C1425" t="s">
        <v>191</v>
      </c>
      <c r="D1425">
        <v>30</v>
      </c>
      <c r="E1425" s="1">
        <v>45680</v>
      </c>
      <c r="F1425" t="s">
        <v>8</v>
      </c>
      <c r="G1425" t="s">
        <v>106</v>
      </c>
      <c r="H1425" t="s">
        <v>221</v>
      </c>
      <c r="I1425">
        <v>0</v>
      </c>
      <c r="J1425">
        <v>30</v>
      </c>
      <c r="K1425">
        <v>0</v>
      </c>
      <c r="L1425">
        <v>30</v>
      </c>
      <c r="M1425">
        <f>L1425-D1425</f>
        <v>0</v>
      </c>
      <c r="N1425" s="3">
        <f>IFERROR(D1425/L1425,0)</f>
        <v>1</v>
      </c>
      <c r="O1425" t="str">
        <f>TEXT(UnusedDays[[#This Row],[discharge_date]],"mmmm")</f>
        <v>January</v>
      </c>
    </row>
    <row r="1426" spans="1:15" x14ac:dyDescent="0.3">
      <c r="A1426" t="s">
        <v>212</v>
      </c>
      <c r="B1426">
        <v>2000</v>
      </c>
      <c r="C1426" t="s">
        <v>194</v>
      </c>
      <c r="D1426">
        <v>33</v>
      </c>
      <c r="E1426" s="1">
        <v>45714</v>
      </c>
      <c r="F1426" t="s">
        <v>8</v>
      </c>
      <c r="G1426" t="s">
        <v>163</v>
      </c>
      <c r="H1426" t="s">
        <v>221</v>
      </c>
      <c r="I1426">
        <v>4</v>
      </c>
      <c r="J1426">
        <v>13</v>
      </c>
      <c r="K1426">
        <v>17</v>
      </c>
      <c r="L1426">
        <v>34</v>
      </c>
      <c r="M1426">
        <f>L1426-D1426</f>
        <v>1</v>
      </c>
      <c r="N1426" s="3">
        <f>IFERROR(D1426/L1426,0)</f>
        <v>0.97058823529411764</v>
      </c>
      <c r="O1426" t="str">
        <f>TEXT(UnusedDays[[#This Row],[discharge_date]],"mmmm")</f>
        <v>February</v>
      </c>
    </row>
    <row r="1427" spans="1:15" x14ac:dyDescent="0.3">
      <c r="A1427" t="s">
        <v>212</v>
      </c>
      <c r="B1427">
        <v>1036</v>
      </c>
      <c r="C1427" t="s">
        <v>194</v>
      </c>
      <c r="D1427">
        <v>33</v>
      </c>
      <c r="E1427" s="1">
        <v>45709</v>
      </c>
      <c r="F1427" t="s">
        <v>8</v>
      </c>
      <c r="G1427" t="s">
        <v>163</v>
      </c>
      <c r="H1427" t="s">
        <v>221</v>
      </c>
      <c r="I1427">
        <v>6</v>
      </c>
      <c r="J1427">
        <v>6</v>
      </c>
      <c r="K1427">
        <v>21</v>
      </c>
      <c r="L1427">
        <v>33</v>
      </c>
      <c r="M1427">
        <f>L1427-D1427</f>
        <v>0</v>
      </c>
      <c r="N1427" s="3">
        <f>IFERROR(D1427/L1427,0)</f>
        <v>1</v>
      </c>
      <c r="O1427" t="str">
        <f>TEXT(UnusedDays[[#This Row],[discharge_date]],"mmmm")</f>
        <v>February</v>
      </c>
    </row>
    <row r="1428" spans="1:15" x14ac:dyDescent="0.3">
      <c r="A1428" t="s">
        <v>212</v>
      </c>
      <c r="B1428">
        <v>846</v>
      </c>
      <c r="C1428" t="s">
        <v>194</v>
      </c>
      <c r="D1428">
        <v>7</v>
      </c>
      <c r="E1428" s="1">
        <v>45681</v>
      </c>
      <c r="F1428" t="s">
        <v>14</v>
      </c>
      <c r="G1428" t="s">
        <v>163</v>
      </c>
      <c r="H1428" t="s">
        <v>221</v>
      </c>
      <c r="I1428">
        <v>7</v>
      </c>
      <c r="J1428">
        <v>0</v>
      </c>
      <c r="K1428">
        <v>0</v>
      </c>
      <c r="L1428">
        <v>7</v>
      </c>
      <c r="M1428">
        <f>L1428-D1428</f>
        <v>0</v>
      </c>
      <c r="N1428" s="3">
        <f>IFERROR(D1428/L1428,0)</f>
        <v>1</v>
      </c>
      <c r="O1428" t="str">
        <f>TEXT(UnusedDays[[#This Row],[discharge_date]],"mmmm")</f>
        <v>January</v>
      </c>
    </row>
    <row r="1429" spans="1:15" x14ac:dyDescent="0.3">
      <c r="A1429" t="s">
        <v>212</v>
      </c>
      <c r="B1429">
        <v>14</v>
      </c>
      <c r="C1429" t="s">
        <v>194</v>
      </c>
      <c r="D1429">
        <v>29</v>
      </c>
      <c r="E1429" s="1">
        <v>45729</v>
      </c>
      <c r="F1429" t="s">
        <v>13</v>
      </c>
      <c r="G1429" t="s">
        <v>114</v>
      </c>
      <c r="H1429" t="s">
        <v>221</v>
      </c>
      <c r="I1429">
        <v>0</v>
      </c>
      <c r="J1429">
        <v>21</v>
      </c>
      <c r="K1429">
        <v>9</v>
      </c>
      <c r="L1429">
        <v>30</v>
      </c>
      <c r="M1429">
        <f>L1429-D1429</f>
        <v>1</v>
      </c>
      <c r="N1429" s="3">
        <f>IFERROR(D1429/L1429,0)</f>
        <v>0.96666666666666667</v>
      </c>
      <c r="O1429" t="str">
        <f>TEXT(UnusedDays[[#This Row],[discharge_date]],"mmmm")</f>
        <v>March</v>
      </c>
    </row>
    <row r="1430" spans="1:15" x14ac:dyDescent="0.3">
      <c r="A1430" t="s">
        <v>212</v>
      </c>
      <c r="B1430">
        <v>2124</v>
      </c>
      <c r="C1430" t="s">
        <v>194</v>
      </c>
      <c r="D1430">
        <v>19</v>
      </c>
      <c r="E1430" s="1">
        <v>45723</v>
      </c>
      <c r="F1430" t="s">
        <v>13</v>
      </c>
      <c r="G1430" t="s">
        <v>114</v>
      </c>
      <c r="H1430" t="s">
        <v>221</v>
      </c>
      <c r="I1430">
        <v>0</v>
      </c>
      <c r="J1430">
        <v>19</v>
      </c>
      <c r="K1430">
        <v>16</v>
      </c>
      <c r="L1430">
        <v>35</v>
      </c>
      <c r="M1430" s="2">
        <f>L1430-D1430</f>
        <v>16</v>
      </c>
      <c r="N1430" s="3">
        <f>IFERROR(D1430/L1430,0)</f>
        <v>0.54285714285714282</v>
      </c>
      <c r="O1430" t="str">
        <f>TEXT(UnusedDays[[#This Row],[discharge_date]],"mmmm")</f>
        <v>March</v>
      </c>
    </row>
    <row r="1431" spans="1:15" x14ac:dyDescent="0.3">
      <c r="A1431" t="s">
        <v>212</v>
      </c>
      <c r="B1431">
        <v>2662</v>
      </c>
      <c r="C1431" t="s">
        <v>194</v>
      </c>
      <c r="D1431">
        <v>29</v>
      </c>
      <c r="E1431" s="1">
        <v>45745</v>
      </c>
      <c r="F1431" t="s">
        <v>8</v>
      </c>
      <c r="G1431" t="s">
        <v>114</v>
      </c>
      <c r="H1431" t="s">
        <v>221</v>
      </c>
      <c r="I1431">
        <v>5</v>
      </c>
      <c r="J1431">
        <v>14</v>
      </c>
      <c r="K1431">
        <v>10</v>
      </c>
      <c r="L1431">
        <v>29</v>
      </c>
      <c r="M1431">
        <f>L1431-D1431</f>
        <v>0</v>
      </c>
      <c r="N1431" s="3">
        <f>IFERROR(D1431/L1431,0)</f>
        <v>1</v>
      </c>
      <c r="O1431" t="str">
        <f>TEXT(UnusedDays[[#This Row],[discharge_date]],"mmmm")</f>
        <v>March</v>
      </c>
    </row>
    <row r="1432" spans="1:15" x14ac:dyDescent="0.3">
      <c r="A1432" t="s">
        <v>212</v>
      </c>
      <c r="B1432">
        <v>1625</v>
      </c>
      <c r="C1432" t="s">
        <v>194</v>
      </c>
      <c r="D1432">
        <v>37</v>
      </c>
      <c r="E1432" s="1">
        <v>45721</v>
      </c>
      <c r="F1432" t="s">
        <v>8</v>
      </c>
      <c r="G1432" t="s">
        <v>118</v>
      </c>
      <c r="H1432" t="s">
        <v>221</v>
      </c>
      <c r="I1432">
        <v>4</v>
      </c>
      <c r="J1432">
        <v>17</v>
      </c>
      <c r="K1432">
        <v>16</v>
      </c>
      <c r="L1432">
        <v>37</v>
      </c>
      <c r="M1432">
        <f>L1432-D1432</f>
        <v>0</v>
      </c>
      <c r="N1432" s="3">
        <f>IFERROR(D1432/L1432,0)</f>
        <v>1</v>
      </c>
      <c r="O1432" t="str">
        <f>TEXT(UnusedDays[[#This Row],[discharge_date]],"mmmm")</f>
        <v>March</v>
      </c>
    </row>
    <row r="1433" spans="1:15" x14ac:dyDescent="0.3">
      <c r="A1433" t="s">
        <v>212</v>
      </c>
      <c r="B1433">
        <v>607</v>
      </c>
      <c r="C1433" t="s">
        <v>194</v>
      </c>
      <c r="D1433">
        <v>31</v>
      </c>
      <c r="E1433" s="1">
        <v>45734</v>
      </c>
      <c r="F1433" t="s">
        <v>8</v>
      </c>
      <c r="G1433" t="s">
        <v>118</v>
      </c>
      <c r="H1433" t="s">
        <v>221</v>
      </c>
      <c r="I1433">
        <v>0</v>
      </c>
      <c r="J1433">
        <v>19</v>
      </c>
      <c r="K1433">
        <v>16</v>
      </c>
      <c r="L1433">
        <v>35</v>
      </c>
      <c r="M1433" s="2">
        <f>L1433-D1433</f>
        <v>4</v>
      </c>
      <c r="N1433" s="3">
        <f>IFERROR(D1433/L1433,0)</f>
        <v>0.88571428571428568</v>
      </c>
      <c r="O1433" t="str">
        <f>TEXT(UnusedDays[[#This Row],[discharge_date]],"mmmm")</f>
        <v>March</v>
      </c>
    </row>
    <row r="1434" spans="1:15" x14ac:dyDescent="0.3">
      <c r="A1434" t="s">
        <v>212</v>
      </c>
      <c r="B1434">
        <v>166</v>
      </c>
      <c r="C1434" t="s">
        <v>194</v>
      </c>
      <c r="D1434">
        <v>8</v>
      </c>
      <c r="E1434" s="1">
        <v>45717</v>
      </c>
      <c r="F1434" t="s">
        <v>13</v>
      </c>
      <c r="G1434" t="s">
        <v>119</v>
      </c>
      <c r="H1434" t="s">
        <v>221</v>
      </c>
      <c r="I1434">
        <v>0</v>
      </c>
      <c r="J1434">
        <v>15</v>
      </c>
      <c r="K1434">
        <v>0</v>
      </c>
      <c r="L1434">
        <v>15</v>
      </c>
      <c r="M1434" s="2">
        <f>L1434-D1434</f>
        <v>7</v>
      </c>
      <c r="N1434" s="3">
        <f>IFERROR(D1434/L1434,0)</f>
        <v>0.53333333333333333</v>
      </c>
      <c r="O1434" t="str">
        <f>TEXT(UnusedDays[[#This Row],[discharge_date]],"mmmm")</f>
        <v>March</v>
      </c>
    </row>
    <row r="1435" spans="1:15" x14ac:dyDescent="0.3">
      <c r="A1435" t="s">
        <v>212</v>
      </c>
      <c r="B1435">
        <v>1164</v>
      </c>
      <c r="C1435" t="s">
        <v>194</v>
      </c>
      <c r="D1435">
        <v>2</v>
      </c>
      <c r="E1435" s="1">
        <v>45716</v>
      </c>
      <c r="F1435" s="23" t="s">
        <v>11</v>
      </c>
      <c r="G1435" t="s">
        <v>164</v>
      </c>
      <c r="H1435" t="s">
        <v>221</v>
      </c>
      <c r="I1435">
        <v>5</v>
      </c>
      <c r="J1435">
        <v>0</v>
      </c>
      <c r="K1435">
        <v>0</v>
      </c>
      <c r="L1435">
        <v>5</v>
      </c>
      <c r="M1435">
        <f>L1435-D1435</f>
        <v>3</v>
      </c>
      <c r="N1435" s="3">
        <f>IFERROR(D1435/L1435,0)</f>
        <v>0.4</v>
      </c>
      <c r="O1435" t="str">
        <f>TEXT(UnusedDays[[#This Row],[discharge_date]],"mmmm")</f>
        <v>February</v>
      </c>
    </row>
    <row r="1436" spans="1:15" x14ac:dyDescent="0.3">
      <c r="A1436" t="s">
        <v>212</v>
      </c>
      <c r="B1436">
        <v>920</v>
      </c>
      <c r="C1436" t="s">
        <v>194</v>
      </c>
      <c r="D1436">
        <v>42</v>
      </c>
      <c r="E1436" s="1">
        <v>45713</v>
      </c>
      <c r="F1436" t="s">
        <v>8</v>
      </c>
      <c r="G1436" t="s">
        <v>164</v>
      </c>
      <c r="H1436" t="s">
        <v>221</v>
      </c>
      <c r="I1436">
        <v>8</v>
      </c>
      <c r="J1436">
        <v>13</v>
      </c>
      <c r="K1436">
        <v>21</v>
      </c>
      <c r="L1436">
        <v>42</v>
      </c>
      <c r="M1436">
        <f>L1436-D1436</f>
        <v>0</v>
      </c>
      <c r="N1436" s="3">
        <f>IFERROR(D1436/L1436,0)</f>
        <v>1</v>
      </c>
      <c r="O1436" t="str">
        <f>TEXT(UnusedDays[[#This Row],[discharge_date]],"mmmm")</f>
        <v>February</v>
      </c>
    </row>
    <row r="1437" spans="1:15" x14ac:dyDescent="0.3">
      <c r="A1437" t="s">
        <v>212</v>
      </c>
      <c r="B1437">
        <v>669</v>
      </c>
      <c r="C1437" t="s">
        <v>194</v>
      </c>
      <c r="D1437">
        <v>19</v>
      </c>
      <c r="E1437" s="1">
        <v>45702</v>
      </c>
      <c r="F1437" s="23" t="s">
        <v>11</v>
      </c>
      <c r="G1437" t="s">
        <v>164</v>
      </c>
      <c r="H1437" t="s">
        <v>221</v>
      </c>
      <c r="I1437">
        <v>3</v>
      </c>
      <c r="J1437">
        <v>0</v>
      </c>
      <c r="K1437">
        <v>16</v>
      </c>
      <c r="L1437">
        <v>19</v>
      </c>
      <c r="M1437">
        <f>L1437-D1437</f>
        <v>0</v>
      </c>
      <c r="N1437" s="3">
        <f>IFERROR(D1437/L1437,0)</f>
        <v>1</v>
      </c>
      <c r="O1437" t="str">
        <f>TEXT(UnusedDays[[#This Row],[discharge_date]],"mmmm")</f>
        <v>February</v>
      </c>
    </row>
    <row r="1438" spans="1:15" x14ac:dyDescent="0.3">
      <c r="A1438" t="s">
        <v>212</v>
      </c>
      <c r="B1438">
        <v>790</v>
      </c>
      <c r="C1438" t="s">
        <v>194</v>
      </c>
      <c r="D1438">
        <v>2</v>
      </c>
      <c r="E1438" s="1">
        <v>45660</v>
      </c>
      <c r="F1438" t="s">
        <v>11</v>
      </c>
      <c r="G1438" t="s">
        <v>164</v>
      </c>
      <c r="H1438" t="s">
        <v>221</v>
      </c>
      <c r="I1438">
        <v>5</v>
      </c>
      <c r="J1438">
        <v>0</v>
      </c>
      <c r="K1438">
        <v>0</v>
      </c>
      <c r="L1438">
        <v>5</v>
      </c>
      <c r="M1438">
        <f>L1438-D1438</f>
        <v>3</v>
      </c>
      <c r="N1438" s="3">
        <f>IFERROR(D1438/L1438,0)</f>
        <v>0.4</v>
      </c>
      <c r="O1438" t="str">
        <f>TEXT(UnusedDays[[#This Row],[discharge_date]],"mmmm")</f>
        <v>January</v>
      </c>
    </row>
    <row r="1439" spans="1:15" x14ac:dyDescent="0.3">
      <c r="A1439" t="s">
        <v>212</v>
      </c>
      <c r="B1439">
        <v>327</v>
      </c>
      <c r="C1439" t="s">
        <v>194</v>
      </c>
      <c r="D1439">
        <v>1</v>
      </c>
      <c r="E1439" s="1">
        <v>45709</v>
      </c>
      <c r="F1439" s="23" t="s">
        <v>11</v>
      </c>
      <c r="G1439" t="s">
        <v>165</v>
      </c>
      <c r="H1439" t="s">
        <v>221</v>
      </c>
      <c r="I1439">
        <v>0</v>
      </c>
      <c r="J1439">
        <v>0</v>
      </c>
      <c r="K1439">
        <v>1</v>
      </c>
      <c r="L1439">
        <v>1</v>
      </c>
      <c r="M1439">
        <f>L1439-D1439</f>
        <v>0</v>
      </c>
      <c r="N1439" s="3">
        <f>IFERROR(D1439/L1439,0)</f>
        <v>1</v>
      </c>
      <c r="O1439" t="str">
        <f>TEXT(UnusedDays[[#This Row],[discharge_date]],"mmmm")</f>
        <v>February</v>
      </c>
    </row>
    <row r="1440" spans="1:15" x14ac:dyDescent="0.3">
      <c r="A1440" t="s">
        <v>212</v>
      </c>
      <c r="B1440">
        <v>1736</v>
      </c>
      <c r="C1440" t="s">
        <v>194</v>
      </c>
      <c r="D1440">
        <v>31</v>
      </c>
      <c r="E1440" s="1">
        <v>45697</v>
      </c>
      <c r="F1440" t="s">
        <v>8</v>
      </c>
      <c r="G1440" t="s">
        <v>165</v>
      </c>
      <c r="H1440" t="s">
        <v>221</v>
      </c>
      <c r="I1440">
        <v>0</v>
      </c>
      <c r="J1440">
        <v>999</v>
      </c>
      <c r="K1440">
        <v>19</v>
      </c>
      <c r="L1440">
        <v>31</v>
      </c>
      <c r="M1440">
        <f>L1440-D1440</f>
        <v>0</v>
      </c>
      <c r="N1440" s="3">
        <f>IFERROR(D1440/L1440,0)</f>
        <v>1</v>
      </c>
      <c r="O1440" t="str">
        <f>TEXT(UnusedDays[[#This Row],[discharge_date]],"mmmm")</f>
        <v>February</v>
      </c>
    </row>
    <row r="1441" spans="1:15" x14ac:dyDescent="0.3">
      <c r="A1441" t="s">
        <v>212</v>
      </c>
      <c r="B1441">
        <v>207</v>
      </c>
      <c r="C1441" t="s">
        <v>194</v>
      </c>
      <c r="D1441">
        <v>5</v>
      </c>
      <c r="E1441" s="1">
        <v>45678</v>
      </c>
      <c r="F1441" t="s">
        <v>13</v>
      </c>
      <c r="G1441" t="s">
        <v>165</v>
      </c>
      <c r="H1441" t="s">
        <v>221</v>
      </c>
      <c r="I1441">
        <v>0</v>
      </c>
      <c r="J1441">
        <v>8</v>
      </c>
      <c r="K1441">
        <v>0</v>
      </c>
      <c r="L1441">
        <v>8</v>
      </c>
      <c r="M1441">
        <f>L1441-D1441</f>
        <v>3</v>
      </c>
      <c r="N1441" s="3">
        <f>IFERROR(D1441/L1441,0)</f>
        <v>0.625</v>
      </c>
      <c r="O1441" t="str">
        <f>TEXT(UnusedDays[[#This Row],[discharge_date]],"mmmm")</f>
        <v>January</v>
      </c>
    </row>
    <row r="1442" spans="1:15" x14ac:dyDescent="0.3">
      <c r="A1442" t="s">
        <v>212</v>
      </c>
      <c r="B1442">
        <v>2138</v>
      </c>
      <c r="C1442" t="s">
        <v>194</v>
      </c>
      <c r="D1442">
        <v>36</v>
      </c>
      <c r="E1442" s="1">
        <v>45674</v>
      </c>
      <c r="F1442" t="s">
        <v>8</v>
      </c>
      <c r="G1442" t="s">
        <v>165</v>
      </c>
      <c r="H1442" t="s">
        <v>221</v>
      </c>
      <c r="I1442">
        <v>0</v>
      </c>
      <c r="J1442">
        <v>22</v>
      </c>
      <c r="K1442">
        <v>14</v>
      </c>
      <c r="L1442">
        <v>36</v>
      </c>
      <c r="M1442">
        <f>L1442-D1442</f>
        <v>0</v>
      </c>
      <c r="N1442" s="3">
        <f>IFERROR(D1442/L1442,0)</f>
        <v>1</v>
      </c>
      <c r="O1442" t="str">
        <f>TEXT(UnusedDays[[#This Row],[discharge_date]],"mmmm")</f>
        <v>January</v>
      </c>
    </row>
    <row r="1443" spans="1:15" x14ac:dyDescent="0.3">
      <c r="A1443" t="s">
        <v>212</v>
      </c>
      <c r="B1443">
        <v>771</v>
      </c>
      <c r="C1443" t="s">
        <v>194</v>
      </c>
      <c r="D1443">
        <v>14</v>
      </c>
      <c r="E1443" s="1">
        <v>45694</v>
      </c>
      <c r="F1443" t="s">
        <v>11</v>
      </c>
      <c r="G1443" t="s">
        <v>166</v>
      </c>
      <c r="H1443" t="s">
        <v>221</v>
      </c>
      <c r="I1443">
        <v>0</v>
      </c>
      <c r="J1443">
        <v>0</v>
      </c>
      <c r="K1443">
        <v>19</v>
      </c>
      <c r="L1443">
        <v>19</v>
      </c>
      <c r="M1443">
        <f>L1443-D1443</f>
        <v>5</v>
      </c>
      <c r="N1443" s="3">
        <f>IFERROR(D1443/L1443,0)</f>
        <v>0.73684210526315785</v>
      </c>
      <c r="O1443" t="str">
        <f>TEXT(UnusedDays[[#This Row],[discharge_date]],"mmmm")</f>
        <v>February</v>
      </c>
    </row>
    <row r="1444" spans="1:15" x14ac:dyDescent="0.3">
      <c r="A1444" t="s">
        <v>212</v>
      </c>
      <c r="B1444">
        <v>647</v>
      </c>
      <c r="C1444" t="s">
        <v>194</v>
      </c>
      <c r="D1444">
        <v>23</v>
      </c>
      <c r="E1444" s="1">
        <v>45689</v>
      </c>
      <c r="F1444" t="s">
        <v>8</v>
      </c>
      <c r="G1444" t="s">
        <v>166</v>
      </c>
      <c r="H1444" t="s">
        <v>221</v>
      </c>
      <c r="I1444">
        <v>0</v>
      </c>
      <c r="J1444">
        <v>0</v>
      </c>
      <c r="K1444">
        <v>23</v>
      </c>
      <c r="L1444">
        <v>23</v>
      </c>
      <c r="M1444">
        <f>L1444-D1444</f>
        <v>0</v>
      </c>
      <c r="N1444" s="3">
        <f>IFERROR(D1444/L1444,0)</f>
        <v>1</v>
      </c>
      <c r="O1444" t="str">
        <f>TEXT(UnusedDays[[#This Row],[discharge_date]],"mmmm")</f>
        <v>February</v>
      </c>
    </row>
    <row r="1445" spans="1:15" x14ac:dyDescent="0.3">
      <c r="A1445" t="s">
        <v>212</v>
      </c>
      <c r="B1445">
        <v>2325</v>
      </c>
      <c r="C1445" t="s">
        <v>194</v>
      </c>
      <c r="D1445">
        <v>8</v>
      </c>
      <c r="E1445" s="1">
        <v>45673</v>
      </c>
      <c r="F1445" t="s">
        <v>20</v>
      </c>
      <c r="G1445" t="s">
        <v>166</v>
      </c>
      <c r="H1445" t="s">
        <v>221</v>
      </c>
      <c r="I1445">
        <v>0</v>
      </c>
      <c r="J1445">
        <v>8</v>
      </c>
      <c r="K1445">
        <v>0</v>
      </c>
      <c r="L1445">
        <v>8</v>
      </c>
      <c r="M1445">
        <f>L1445-D1445</f>
        <v>0</v>
      </c>
      <c r="N1445" s="3">
        <f>IFERROR(D1445/L1445,0)</f>
        <v>1</v>
      </c>
      <c r="O1445" t="str">
        <f>TEXT(UnusedDays[[#This Row],[discharge_date]],"mmmm")</f>
        <v>January</v>
      </c>
    </row>
    <row r="1446" spans="1:15" x14ac:dyDescent="0.3">
      <c r="A1446" t="s">
        <v>212</v>
      </c>
      <c r="B1446">
        <v>461</v>
      </c>
      <c r="C1446" t="s">
        <v>194</v>
      </c>
      <c r="D1446">
        <v>34</v>
      </c>
      <c r="E1446" s="1">
        <v>45665</v>
      </c>
      <c r="F1446" t="s">
        <v>8</v>
      </c>
      <c r="G1446" t="s">
        <v>166</v>
      </c>
      <c r="H1446" t="s">
        <v>221</v>
      </c>
      <c r="I1446">
        <v>0</v>
      </c>
      <c r="J1446">
        <v>20</v>
      </c>
      <c r="K1446">
        <v>14</v>
      </c>
      <c r="L1446">
        <v>34</v>
      </c>
      <c r="M1446">
        <f>L1446-D1446</f>
        <v>0</v>
      </c>
      <c r="N1446" s="3">
        <f>IFERROR(D1446/L1446,0)</f>
        <v>1</v>
      </c>
      <c r="O1446" t="str">
        <f>TEXT(UnusedDays[[#This Row],[discharge_date]],"mmmm")</f>
        <v>January</v>
      </c>
    </row>
    <row r="1447" spans="1:15" x14ac:dyDescent="0.3">
      <c r="A1447" t="s">
        <v>212</v>
      </c>
      <c r="B1447">
        <v>955</v>
      </c>
      <c r="C1447" t="s">
        <v>194</v>
      </c>
      <c r="D1447">
        <v>30</v>
      </c>
      <c r="E1447" s="1">
        <v>45663</v>
      </c>
      <c r="F1447" t="s">
        <v>8</v>
      </c>
      <c r="G1447" t="s">
        <v>166</v>
      </c>
      <c r="H1447" t="s">
        <v>221</v>
      </c>
      <c r="I1447">
        <v>0</v>
      </c>
      <c r="J1447">
        <v>0</v>
      </c>
      <c r="K1447">
        <v>0</v>
      </c>
      <c r="L1447">
        <v>0</v>
      </c>
      <c r="M1447">
        <f>L1447-D1447</f>
        <v>-30</v>
      </c>
      <c r="N1447" s="3">
        <f>IFERROR(D1447/L1447,0)</f>
        <v>0</v>
      </c>
      <c r="O1447" t="str">
        <f>TEXT(UnusedDays[[#This Row],[discharge_date]],"mmmm")</f>
        <v>January</v>
      </c>
    </row>
    <row r="1448" spans="1:15" x14ac:dyDescent="0.3">
      <c r="A1448" t="s">
        <v>212</v>
      </c>
      <c r="B1448">
        <v>2278</v>
      </c>
      <c r="C1448" t="s">
        <v>194</v>
      </c>
      <c r="D1448">
        <v>21</v>
      </c>
      <c r="E1448" s="1">
        <v>45658</v>
      </c>
      <c r="F1448" t="s">
        <v>14</v>
      </c>
      <c r="G1448" t="s">
        <v>166</v>
      </c>
      <c r="H1448" t="s">
        <v>221</v>
      </c>
      <c r="I1448">
        <v>7</v>
      </c>
      <c r="J1448">
        <v>16</v>
      </c>
      <c r="K1448">
        <v>0</v>
      </c>
      <c r="L1448">
        <v>21</v>
      </c>
      <c r="M1448">
        <f>L1448-D1448</f>
        <v>0</v>
      </c>
      <c r="N1448" s="3">
        <f>IFERROR(D1448/L1448,0)</f>
        <v>1</v>
      </c>
      <c r="O1448" t="str">
        <f>TEXT(UnusedDays[[#This Row],[discharge_date]],"mmmm")</f>
        <v>January</v>
      </c>
    </row>
    <row r="1449" spans="1:15" x14ac:dyDescent="0.3">
      <c r="A1449" t="s">
        <v>212</v>
      </c>
      <c r="B1449">
        <v>2796</v>
      </c>
      <c r="C1449" t="s">
        <v>194</v>
      </c>
      <c r="D1449">
        <v>7</v>
      </c>
      <c r="E1449" s="1">
        <v>45684</v>
      </c>
      <c r="F1449" t="s">
        <v>11</v>
      </c>
      <c r="G1449" t="s">
        <v>167</v>
      </c>
      <c r="H1449" t="s">
        <v>221</v>
      </c>
      <c r="I1449">
        <v>0</v>
      </c>
      <c r="J1449">
        <v>14</v>
      </c>
      <c r="K1449">
        <v>0</v>
      </c>
      <c r="L1449">
        <v>14</v>
      </c>
      <c r="M1449">
        <f>L1449-D1449</f>
        <v>7</v>
      </c>
      <c r="N1449" s="3">
        <f>IFERROR(D1449/L1449,0)</f>
        <v>0.5</v>
      </c>
      <c r="O1449" t="str">
        <f>TEXT(UnusedDays[[#This Row],[discharge_date]],"mmmm")</f>
        <v>January</v>
      </c>
    </row>
    <row r="1450" spans="1:15" x14ac:dyDescent="0.3">
      <c r="A1450" t="s">
        <v>212</v>
      </c>
      <c r="B1450">
        <v>875</v>
      </c>
      <c r="C1450" t="s">
        <v>194</v>
      </c>
      <c r="D1450">
        <v>26</v>
      </c>
      <c r="E1450" s="1">
        <v>45658</v>
      </c>
      <c r="F1450" t="s">
        <v>8</v>
      </c>
      <c r="G1450" t="s">
        <v>167</v>
      </c>
      <c r="H1450" t="s">
        <v>221</v>
      </c>
      <c r="I1450">
        <v>0</v>
      </c>
      <c r="J1450">
        <v>26</v>
      </c>
      <c r="K1450">
        <v>0</v>
      </c>
      <c r="L1450">
        <v>26</v>
      </c>
      <c r="M1450">
        <f>L1450-D1450</f>
        <v>0</v>
      </c>
      <c r="N1450" s="3">
        <f>IFERROR(D1450/L1450,0)</f>
        <v>1</v>
      </c>
      <c r="O1450" t="str">
        <f>TEXT(UnusedDays[[#This Row],[discharge_date]],"mmmm")</f>
        <v>January</v>
      </c>
    </row>
    <row r="1451" spans="1:15" x14ac:dyDescent="0.3">
      <c r="A1451" t="s">
        <v>212</v>
      </c>
      <c r="B1451">
        <v>1479</v>
      </c>
      <c r="C1451" t="s">
        <v>194</v>
      </c>
      <c r="D1451">
        <v>3</v>
      </c>
      <c r="E1451" s="1">
        <v>45732</v>
      </c>
      <c r="F1451" t="s">
        <v>11</v>
      </c>
      <c r="G1451" t="s">
        <v>115</v>
      </c>
      <c r="H1451" t="s">
        <v>221</v>
      </c>
      <c r="I1451">
        <v>5</v>
      </c>
      <c r="J1451">
        <v>0</v>
      </c>
      <c r="K1451">
        <v>0</v>
      </c>
      <c r="L1451">
        <v>5</v>
      </c>
      <c r="M1451" s="2">
        <f>L1451-D1451</f>
        <v>2</v>
      </c>
      <c r="N1451" s="3">
        <f>IFERROR(D1451/L1451,0)</f>
        <v>0.6</v>
      </c>
      <c r="O1451" t="str">
        <f>TEXT(UnusedDays[[#This Row],[discharge_date]],"mmmm")</f>
        <v>March</v>
      </c>
    </row>
    <row r="1452" spans="1:15" x14ac:dyDescent="0.3">
      <c r="A1452" t="s">
        <v>212</v>
      </c>
      <c r="B1452">
        <v>897</v>
      </c>
      <c r="C1452" t="s">
        <v>194</v>
      </c>
      <c r="D1452">
        <v>14</v>
      </c>
      <c r="E1452" s="1">
        <v>45746</v>
      </c>
      <c r="F1452" t="s">
        <v>14</v>
      </c>
      <c r="G1452" t="s">
        <v>115</v>
      </c>
      <c r="H1452" t="s">
        <v>221</v>
      </c>
      <c r="I1452">
        <v>0</v>
      </c>
      <c r="J1452">
        <v>14</v>
      </c>
      <c r="K1452">
        <v>0</v>
      </c>
      <c r="L1452">
        <v>14</v>
      </c>
      <c r="M1452">
        <f>L1452-D1452</f>
        <v>0</v>
      </c>
      <c r="N1452" s="3">
        <f>IFERROR(D1452/L1452,0)</f>
        <v>1</v>
      </c>
      <c r="O1452" t="str">
        <f>TEXT(UnusedDays[[#This Row],[discharge_date]],"mmmm")</f>
        <v>March</v>
      </c>
    </row>
    <row r="1453" spans="1:15" x14ac:dyDescent="0.3">
      <c r="A1453" t="s">
        <v>212</v>
      </c>
      <c r="B1453">
        <v>509</v>
      </c>
      <c r="C1453" t="s">
        <v>194</v>
      </c>
      <c r="D1453">
        <v>38</v>
      </c>
      <c r="E1453" s="1">
        <v>45741</v>
      </c>
      <c r="F1453" t="s">
        <v>8</v>
      </c>
      <c r="G1453" t="s">
        <v>115</v>
      </c>
      <c r="H1453" t="s">
        <v>221</v>
      </c>
      <c r="I1453">
        <v>7</v>
      </c>
      <c r="J1453">
        <v>21</v>
      </c>
      <c r="K1453">
        <v>10</v>
      </c>
      <c r="L1453">
        <v>38</v>
      </c>
      <c r="M1453">
        <f>L1453-D1453</f>
        <v>0</v>
      </c>
      <c r="N1453" s="3">
        <f>IFERROR(D1453/L1453,0)</f>
        <v>1</v>
      </c>
      <c r="O1453" t="str">
        <f>TEXT(UnusedDays[[#This Row],[discharge_date]],"mmmm")</f>
        <v>March</v>
      </c>
    </row>
    <row r="1454" spans="1:15" x14ac:dyDescent="0.3">
      <c r="A1454" t="s">
        <v>212</v>
      </c>
      <c r="B1454">
        <v>2286</v>
      </c>
      <c r="C1454" t="s">
        <v>194</v>
      </c>
      <c r="D1454">
        <v>36</v>
      </c>
      <c r="E1454" s="1">
        <v>45731</v>
      </c>
      <c r="F1454" t="s">
        <v>8</v>
      </c>
      <c r="G1454" t="s">
        <v>115</v>
      </c>
      <c r="H1454" t="s">
        <v>221</v>
      </c>
      <c r="I1454">
        <v>6</v>
      </c>
      <c r="J1454">
        <v>15</v>
      </c>
      <c r="K1454">
        <v>17</v>
      </c>
      <c r="L1454">
        <v>38</v>
      </c>
      <c r="M1454" s="2">
        <f>L1454-D1454</f>
        <v>2</v>
      </c>
      <c r="N1454" s="3">
        <f>IFERROR(D1454/L1454,0)</f>
        <v>0.94736842105263153</v>
      </c>
      <c r="O1454" t="str">
        <f>TEXT(UnusedDays[[#This Row],[discharge_date]],"mmmm")</f>
        <v>March</v>
      </c>
    </row>
    <row r="1455" spans="1:15" x14ac:dyDescent="0.3">
      <c r="A1455" t="s">
        <v>212</v>
      </c>
      <c r="B1455">
        <v>89</v>
      </c>
      <c r="C1455" t="s">
        <v>194</v>
      </c>
      <c r="D1455">
        <v>31</v>
      </c>
      <c r="E1455" s="1">
        <v>45723</v>
      </c>
      <c r="F1455" t="s">
        <v>8</v>
      </c>
      <c r="G1455" t="s">
        <v>115</v>
      </c>
      <c r="H1455" t="s">
        <v>221</v>
      </c>
      <c r="I1455">
        <v>0</v>
      </c>
      <c r="J1455">
        <v>21</v>
      </c>
      <c r="K1455">
        <v>16</v>
      </c>
      <c r="L1455">
        <v>37</v>
      </c>
      <c r="M1455" s="2">
        <f>L1455-D1455</f>
        <v>6</v>
      </c>
      <c r="N1455" s="3">
        <f>IFERROR(D1455/L1455,0)</f>
        <v>0.83783783783783783</v>
      </c>
      <c r="O1455" t="str">
        <f>TEXT(UnusedDays[[#This Row],[discharge_date]],"mmmm")</f>
        <v>March</v>
      </c>
    </row>
    <row r="1456" spans="1:15" x14ac:dyDescent="0.3">
      <c r="A1456" t="s">
        <v>212</v>
      </c>
      <c r="B1456">
        <v>614</v>
      </c>
      <c r="C1456" t="s">
        <v>194</v>
      </c>
      <c r="D1456">
        <v>11</v>
      </c>
      <c r="E1456" s="1">
        <v>45702</v>
      </c>
      <c r="F1456" t="s">
        <v>18</v>
      </c>
      <c r="G1456" t="s">
        <v>168</v>
      </c>
      <c r="H1456" t="s">
        <v>221</v>
      </c>
      <c r="I1456">
        <v>5</v>
      </c>
      <c r="J1456">
        <v>0</v>
      </c>
      <c r="K1456">
        <v>12</v>
      </c>
      <c r="L1456">
        <v>17</v>
      </c>
      <c r="M1456">
        <f>L1456-D1456</f>
        <v>6</v>
      </c>
      <c r="N1456" s="3">
        <f>IFERROR(D1456/L1456,0)</f>
        <v>0.6470588235294118</v>
      </c>
      <c r="O1456" t="str">
        <f>TEXT(UnusedDays[[#This Row],[discharge_date]],"mmmm")</f>
        <v>February</v>
      </c>
    </row>
    <row r="1457" spans="1:15" x14ac:dyDescent="0.3">
      <c r="A1457" t="s">
        <v>212</v>
      </c>
      <c r="B1457">
        <v>361</v>
      </c>
      <c r="C1457" t="s">
        <v>194</v>
      </c>
      <c r="D1457">
        <v>14</v>
      </c>
      <c r="E1457" s="1">
        <v>45705</v>
      </c>
      <c r="F1457" t="s">
        <v>14</v>
      </c>
      <c r="G1457" t="s">
        <v>168</v>
      </c>
      <c r="H1457" t="s">
        <v>221</v>
      </c>
      <c r="I1457">
        <v>4</v>
      </c>
      <c r="J1457">
        <v>0</v>
      </c>
      <c r="K1457">
        <v>10</v>
      </c>
      <c r="L1457">
        <v>14</v>
      </c>
      <c r="M1457">
        <f>L1457-D1457</f>
        <v>0</v>
      </c>
      <c r="N1457" s="3">
        <f>IFERROR(D1457/L1457,0)</f>
        <v>1</v>
      </c>
      <c r="O1457" t="str">
        <f>TEXT(UnusedDays[[#This Row],[discharge_date]],"mmmm")</f>
        <v>February</v>
      </c>
    </row>
    <row r="1458" spans="1:15" x14ac:dyDescent="0.3">
      <c r="A1458" t="s">
        <v>212</v>
      </c>
      <c r="B1458">
        <v>1773</v>
      </c>
      <c r="C1458" t="s">
        <v>194</v>
      </c>
      <c r="D1458">
        <v>30</v>
      </c>
      <c r="E1458" s="1">
        <v>45697</v>
      </c>
      <c r="F1458" t="s">
        <v>8</v>
      </c>
      <c r="G1458" t="s">
        <v>168</v>
      </c>
      <c r="H1458" t="s">
        <v>221</v>
      </c>
      <c r="I1458">
        <v>7</v>
      </c>
      <c r="J1458">
        <v>999</v>
      </c>
      <c r="K1458">
        <v>14</v>
      </c>
      <c r="L1458">
        <v>30</v>
      </c>
      <c r="M1458">
        <f>L1458-D1458</f>
        <v>0</v>
      </c>
      <c r="N1458" s="3">
        <f>IFERROR(D1458/L1458,0)</f>
        <v>1</v>
      </c>
      <c r="O1458" t="str">
        <f>TEXT(UnusedDays[[#This Row],[discharge_date]],"mmmm")</f>
        <v>February</v>
      </c>
    </row>
    <row r="1459" spans="1:15" x14ac:dyDescent="0.3">
      <c r="A1459" t="s">
        <v>212</v>
      </c>
      <c r="B1459">
        <v>2602</v>
      </c>
      <c r="C1459" t="s">
        <v>194</v>
      </c>
      <c r="D1459">
        <v>32</v>
      </c>
      <c r="E1459" s="1">
        <v>45695</v>
      </c>
      <c r="F1459" t="s">
        <v>8</v>
      </c>
      <c r="G1459" t="s">
        <v>168</v>
      </c>
      <c r="H1459" t="s">
        <v>221</v>
      </c>
      <c r="I1459">
        <v>0</v>
      </c>
      <c r="J1459">
        <v>14</v>
      </c>
      <c r="K1459">
        <v>18</v>
      </c>
      <c r="L1459">
        <v>32</v>
      </c>
      <c r="M1459">
        <f>L1459-D1459</f>
        <v>0</v>
      </c>
      <c r="N1459" s="3">
        <f>IFERROR(D1459/L1459,0)</f>
        <v>1</v>
      </c>
      <c r="O1459" t="str">
        <f>TEXT(UnusedDays[[#This Row],[discharge_date]],"mmmm")</f>
        <v>February</v>
      </c>
    </row>
    <row r="1460" spans="1:15" x14ac:dyDescent="0.3">
      <c r="A1460" t="s">
        <v>212</v>
      </c>
      <c r="B1460">
        <v>2020</v>
      </c>
      <c r="C1460" t="s">
        <v>194</v>
      </c>
      <c r="D1460">
        <v>2</v>
      </c>
      <c r="E1460" s="1">
        <v>45698</v>
      </c>
      <c r="F1460" s="24" t="s">
        <v>11</v>
      </c>
      <c r="G1460" t="s">
        <v>168</v>
      </c>
      <c r="H1460" t="s">
        <v>222</v>
      </c>
      <c r="I1460">
        <v>0</v>
      </c>
      <c r="J1460">
        <v>0</v>
      </c>
      <c r="K1460">
        <v>2</v>
      </c>
      <c r="L1460">
        <v>2</v>
      </c>
      <c r="M1460">
        <f>L1460-D1460</f>
        <v>0</v>
      </c>
      <c r="N1460" s="3">
        <f>IFERROR(D1460/L1460,0)</f>
        <v>1</v>
      </c>
      <c r="O1460" t="str">
        <f>TEXT(UnusedDays[[#This Row],[discharge_date]],"mmmm")</f>
        <v>February</v>
      </c>
    </row>
    <row r="1461" spans="1:15" x14ac:dyDescent="0.3">
      <c r="A1461" t="s">
        <v>212</v>
      </c>
      <c r="B1461">
        <v>1973</v>
      </c>
      <c r="C1461" t="s">
        <v>194</v>
      </c>
      <c r="D1461">
        <v>38</v>
      </c>
      <c r="E1461" s="1">
        <v>45684</v>
      </c>
      <c r="F1461" t="s">
        <v>8</v>
      </c>
      <c r="G1461" t="s">
        <v>169</v>
      </c>
      <c r="H1461" t="s">
        <v>222</v>
      </c>
      <c r="I1461">
        <v>7</v>
      </c>
      <c r="J1461">
        <v>21</v>
      </c>
      <c r="K1461">
        <v>10</v>
      </c>
      <c r="L1461">
        <v>38</v>
      </c>
      <c r="M1461">
        <f>L1461-D1461</f>
        <v>0</v>
      </c>
      <c r="N1461" s="3">
        <f>IFERROR(D1461/L1461,0)</f>
        <v>1</v>
      </c>
      <c r="O1461" t="str">
        <f>TEXT(UnusedDays[[#This Row],[discharge_date]],"mmmm")</f>
        <v>January</v>
      </c>
    </row>
    <row r="1462" spans="1:15" x14ac:dyDescent="0.3">
      <c r="A1462" t="s">
        <v>212</v>
      </c>
      <c r="B1462">
        <v>317</v>
      </c>
      <c r="C1462" t="s">
        <v>194</v>
      </c>
      <c r="D1462">
        <v>28</v>
      </c>
      <c r="E1462" s="1">
        <v>45687</v>
      </c>
      <c r="F1462" t="s">
        <v>8</v>
      </c>
      <c r="G1462" t="s">
        <v>169</v>
      </c>
      <c r="H1462" t="s">
        <v>222</v>
      </c>
      <c r="I1462">
        <v>5</v>
      </c>
      <c r="J1462">
        <v>14</v>
      </c>
      <c r="K1462">
        <v>9</v>
      </c>
      <c r="L1462">
        <v>28</v>
      </c>
      <c r="M1462">
        <f>L1462-D1462</f>
        <v>0</v>
      </c>
      <c r="N1462" s="3">
        <f>IFERROR(D1462/L1462,0)</f>
        <v>1</v>
      </c>
      <c r="O1462" t="str">
        <f>TEXT(UnusedDays[[#This Row],[discharge_date]],"mmmm")</f>
        <v>January</v>
      </c>
    </row>
    <row r="1463" spans="1:15" x14ac:dyDescent="0.3">
      <c r="A1463" t="s">
        <v>212</v>
      </c>
      <c r="B1463">
        <v>572</v>
      </c>
      <c r="C1463" t="s">
        <v>194</v>
      </c>
      <c r="D1463">
        <v>15</v>
      </c>
      <c r="E1463" s="1">
        <v>45669</v>
      </c>
      <c r="F1463" t="s">
        <v>14</v>
      </c>
      <c r="G1463" t="s">
        <v>169</v>
      </c>
      <c r="H1463" t="s">
        <v>222</v>
      </c>
      <c r="I1463">
        <v>0</v>
      </c>
      <c r="J1463">
        <v>16</v>
      </c>
      <c r="K1463">
        <v>0</v>
      </c>
      <c r="L1463">
        <v>16</v>
      </c>
      <c r="M1463">
        <f>L1463-D1463</f>
        <v>1</v>
      </c>
      <c r="N1463" s="3">
        <f>IFERROR(D1463/L1463,0)</f>
        <v>0.9375</v>
      </c>
      <c r="O1463" t="str">
        <f>TEXT(UnusedDays[[#This Row],[discharge_date]],"mmmm")</f>
        <v>January</v>
      </c>
    </row>
    <row r="1464" spans="1:15" x14ac:dyDescent="0.3">
      <c r="A1464" t="s">
        <v>212</v>
      </c>
      <c r="B1464">
        <v>2365</v>
      </c>
      <c r="C1464" t="s">
        <v>194</v>
      </c>
      <c r="D1464">
        <v>26</v>
      </c>
      <c r="E1464" s="1">
        <v>45658</v>
      </c>
      <c r="F1464" t="s">
        <v>8</v>
      </c>
      <c r="G1464" t="s">
        <v>169</v>
      </c>
      <c r="H1464" t="s">
        <v>222</v>
      </c>
      <c r="I1464">
        <v>6</v>
      </c>
      <c r="J1464">
        <v>19</v>
      </c>
      <c r="K1464">
        <v>0</v>
      </c>
      <c r="L1464">
        <v>25</v>
      </c>
      <c r="M1464">
        <f>L1464-D1464</f>
        <v>-1</v>
      </c>
      <c r="N1464" s="3">
        <f>IFERROR(D1464/L1464,0)</f>
        <v>1.04</v>
      </c>
      <c r="O1464" t="str">
        <f>TEXT(UnusedDays[[#This Row],[discharge_date]],"mmmm")</f>
        <v>January</v>
      </c>
    </row>
    <row r="1465" spans="1:15" x14ac:dyDescent="0.3">
      <c r="A1465" t="s">
        <v>212</v>
      </c>
      <c r="B1465">
        <v>65</v>
      </c>
      <c r="C1465" t="s">
        <v>194</v>
      </c>
      <c r="D1465">
        <v>34</v>
      </c>
      <c r="E1465" s="1">
        <v>45706</v>
      </c>
      <c r="F1465" t="s">
        <v>8</v>
      </c>
      <c r="G1465" t="s">
        <v>115</v>
      </c>
      <c r="H1465" t="s">
        <v>222</v>
      </c>
      <c r="I1465">
        <v>0</v>
      </c>
      <c r="J1465">
        <v>17</v>
      </c>
      <c r="K1465">
        <v>17</v>
      </c>
      <c r="L1465">
        <v>34</v>
      </c>
      <c r="M1465">
        <f>L1465-D1465</f>
        <v>0</v>
      </c>
      <c r="N1465" s="3">
        <f>IFERROR(D1465/L1465,0)</f>
        <v>1</v>
      </c>
      <c r="O1465" t="str">
        <f>TEXT(UnusedDays[[#This Row],[discharge_date]],"mmmm")</f>
        <v>February</v>
      </c>
    </row>
    <row r="1466" spans="1:15" x14ac:dyDescent="0.3">
      <c r="A1466" t="s">
        <v>212</v>
      </c>
      <c r="B1466">
        <v>1324</v>
      </c>
      <c r="C1466" t="s">
        <v>194</v>
      </c>
      <c r="D1466">
        <v>4</v>
      </c>
      <c r="E1466" s="1">
        <v>45695</v>
      </c>
      <c r="F1466" s="24" t="s">
        <v>11</v>
      </c>
      <c r="G1466" t="s">
        <v>115</v>
      </c>
      <c r="H1466" t="s">
        <v>222</v>
      </c>
      <c r="I1466">
        <v>8</v>
      </c>
      <c r="J1466">
        <v>0</v>
      </c>
      <c r="K1466">
        <v>0</v>
      </c>
      <c r="L1466">
        <v>8</v>
      </c>
      <c r="M1466" s="2">
        <f>L1466-D1466</f>
        <v>4</v>
      </c>
      <c r="N1466" s="3">
        <f>IFERROR(D1466/L1466,0)</f>
        <v>0.5</v>
      </c>
      <c r="O1466" t="str">
        <f>TEXT(UnusedDays[[#This Row],[discharge_date]],"mmmm")</f>
        <v>February</v>
      </c>
    </row>
    <row r="1467" spans="1:15" x14ac:dyDescent="0.3">
      <c r="A1467" t="s">
        <v>212</v>
      </c>
      <c r="B1467">
        <v>1811</v>
      </c>
      <c r="C1467" t="s">
        <v>194</v>
      </c>
      <c r="D1467">
        <v>31</v>
      </c>
      <c r="E1467" s="1">
        <v>45674</v>
      </c>
      <c r="F1467" t="s">
        <v>8</v>
      </c>
      <c r="G1467" t="s">
        <v>115</v>
      </c>
      <c r="H1467" t="s">
        <v>222</v>
      </c>
      <c r="I1467">
        <v>0</v>
      </c>
      <c r="J1467">
        <v>16</v>
      </c>
      <c r="K1467">
        <v>14</v>
      </c>
      <c r="L1467">
        <v>30</v>
      </c>
      <c r="M1467">
        <f>L1467-D1467</f>
        <v>-1</v>
      </c>
      <c r="N1467" s="3">
        <f>IFERROR(D1467/L1467,0)</f>
        <v>1.0333333333333334</v>
      </c>
      <c r="O1467" t="str">
        <f>TEXT(UnusedDays[[#This Row],[discharge_date]],"mmmm")</f>
        <v>January</v>
      </c>
    </row>
    <row r="1468" spans="1:15" x14ac:dyDescent="0.3">
      <c r="A1468" t="s">
        <v>212</v>
      </c>
      <c r="B1468">
        <v>2572</v>
      </c>
      <c r="C1468" t="s">
        <v>194</v>
      </c>
      <c r="D1468">
        <v>30</v>
      </c>
      <c r="E1468" s="1">
        <v>45675</v>
      </c>
      <c r="F1468" t="s">
        <v>8</v>
      </c>
      <c r="G1468" t="s">
        <v>115</v>
      </c>
      <c r="H1468" t="s">
        <v>222</v>
      </c>
      <c r="I1468">
        <v>8</v>
      </c>
      <c r="J1468">
        <v>5</v>
      </c>
      <c r="K1468">
        <v>0</v>
      </c>
      <c r="L1468">
        <v>20</v>
      </c>
      <c r="M1468">
        <f>L1468-D1468</f>
        <v>-10</v>
      </c>
      <c r="N1468" s="3">
        <f>IFERROR(D1468/L1468,0)</f>
        <v>1.5</v>
      </c>
      <c r="O1468" t="str">
        <f>TEXT(UnusedDays[[#This Row],[discharge_date]],"mmmm")</f>
        <v>January</v>
      </c>
    </row>
    <row r="1469" spans="1:15" x14ac:dyDescent="0.3">
      <c r="A1469" t="s">
        <v>212</v>
      </c>
      <c r="B1469">
        <v>1511</v>
      </c>
      <c r="C1469" t="s">
        <v>194</v>
      </c>
      <c r="D1469">
        <v>15</v>
      </c>
      <c r="E1469" s="1">
        <v>45669</v>
      </c>
      <c r="F1469" t="s">
        <v>14</v>
      </c>
      <c r="G1469" t="s">
        <v>115</v>
      </c>
      <c r="H1469" t="s">
        <v>222</v>
      </c>
      <c r="I1469">
        <v>0</v>
      </c>
      <c r="J1469">
        <v>18</v>
      </c>
      <c r="K1469">
        <v>0</v>
      </c>
      <c r="L1469">
        <v>18</v>
      </c>
      <c r="M1469">
        <f>L1469-D1469</f>
        <v>3</v>
      </c>
      <c r="N1469" s="3">
        <f>IFERROR(D1469/L1469,0)</f>
        <v>0.83333333333333337</v>
      </c>
      <c r="O1469" t="str">
        <f>TEXT(UnusedDays[[#This Row],[discharge_date]],"mmmm")</f>
        <v>January</v>
      </c>
    </row>
    <row r="1470" spans="1:15" x14ac:dyDescent="0.3">
      <c r="A1470" t="s">
        <v>212</v>
      </c>
      <c r="B1470">
        <v>385</v>
      </c>
      <c r="C1470" t="s">
        <v>194</v>
      </c>
      <c r="D1470">
        <v>22</v>
      </c>
      <c r="E1470" s="1">
        <v>45731</v>
      </c>
      <c r="F1470" t="s">
        <v>13</v>
      </c>
      <c r="G1470" t="s">
        <v>120</v>
      </c>
      <c r="H1470" t="s">
        <v>222</v>
      </c>
      <c r="I1470">
        <v>7</v>
      </c>
      <c r="J1470">
        <v>14</v>
      </c>
      <c r="K1470">
        <v>7</v>
      </c>
      <c r="L1470">
        <v>28</v>
      </c>
      <c r="M1470" s="2">
        <f>L1470-D1470</f>
        <v>6</v>
      </c>
      <c r="N1470" s="3">
        <f>IFERROR(D1470/L1470,0)</f>
        <v>0.7857142857142857</v>
      </c>
      <c r="O1470" t="str">
        <f>TEXT(UnusedDays[[#This Row],[discharge_date]],"mmmm")</f>
        <v>March</v>
      </c>
    </row>
    <row r="1471" spans="1:15" x14ac:dyDescent="0.3">
      <c r="A1471" t="s">
        <v>212</v>
      </c>
      <c r="B1471">
        <v>2431</v>
      </c>
      <c r="C1471" t="s">
        <v>194</v>
      </c>
      <c r="D1471">
        <v>31</v>
      </c>
      <c r="E1471" s="1">
        <v>45727</v>
      </c>
      <c r="F1471" t="s">
        <v>8</v>
      </c>
      <c r="G1471" t="s">
        <v>120</v>
      </c>
      <c r="H1471" t="s">
        <v>222</v>
      </c>
      <c r="I1471">
        <v>0</v>
      </c>
      <c r="J1471">
        <v>21</v>
      </c>
      <c r="K1471">
        <v>10</v>
      </c>
      <c r="L1471">
        <v>31</v>
      </c>
      <c r="M1471">
        <f>L1471-D1471</f>
        <v>0</v>
      </c>
      <c r="N1471" s="3">
        <f>IFERROR(D1471/L1471,0)</f>
        <v>1</v>
      </c>
      <c r="O1471" t="str">
        <f>TEXT(UnusedDays[[#This Row],[discharge_date]],"mmmm")</f>
        <v>March</v>
      </c>
    </row>
    <row r="1472" spans="1:15" x14ac:dyDescent="0.3">
      <c r="A1472" t="s">
        <v>212</v>
      </c>
      <c r="B1472">
        <v>417</v>
      </c>
      <c r="C1472" t="s">
        <v>194</v>
      </c>
      <c r="D1472">
        <v>36</v>
      </c>
      <c r="E1472" s="1">
        <v>45722</v>
      </c>
      <c r="F1472" t="s">
        <v>8</v>
      </c>
      <c r="G1472" t="s">
        <v>120</v>
      </c>
      <c r="H1472" t="s">
        <v>222</v>
      </c>
      <c r="I1472">
        <v>0</v>
      </c>
      <c r="J1472">
        <v>21</v>
      </c>
      <c r="K1472">
        <v>16</v>
      </c>
      <c r="L1472">
        <v>37</v>
      </c>
      <c r="M1472">
        <f>L1472-D1472</f>
        <v>1</v>
      </c>
      <c r="N1472" s="3">
        <f>IFERROR(D1472/L1472,0)</f>
        <v>0.97297297297297303</v>
      </c>
      <c r="O1472" t="str">
        <f>TEXT(UnusedDays[[#This Row],[discharge_date]],"mmmm")</f>
        <v>March</v>
      </c>
    </row>
    <row r="1473" spans="1:15" x14ac:dyDescent="0.3">
      <c r="A1473" t="s">
        <v>212</v>
      </c>
      <c r="B1473">
        <v>962</v>
      </c>
      <c r="C1473" t="s">
        <v>194</v>
      </c>
      <c r="D1473">
        <v>27</v>
      </c>
      <c r="E1473" s="1">
        <v>45723</v>
      </c>
      <c r="F1473" t="s">
        <v>8</v>
      </c>
      <c r="G1473" t="s">
        <v>120</v>
      </c>
      <c r="H1473" t="s">
        <v>222</v>
      </c>
      <c r="I1473">
        <v>6</v>
      </c>
      <c r="J1473">
        <v>14</v>
      </c>
      <c r="K1473">
        <v>8</v>
      </c>
      <c r="L1473">
        <v>28</v>
      </c>
      <c r="M1473">
        <f>L1473-D1473</f>
        <v>1</v>
      </c>
      <c r="N1473" s="3">
        <f>IFERROR(D1473/L1473,0)</f>
        <v>0.9642857142857143</v>
      </c>
      <c r="O1473" t="str">
        <f>TEXT(UnusedDays[[#This Row],[discharge_date]],"mmmm")</f>
        <v>March</v>
      </c>
    </row>
    <row r="1474" spans="1:15" x14ac:dyDescent="0.3">
      <c r="A1474" t="s">
        <v>212</v>
      </c>
      <c r="B1474">
        <v>893</v>
      </c>
      <c r="C1474" t="s">
        <v>194</v>
      </c>
      <c r="D1474">
        <v>8</v>
      </c>
      <c r="E1474" s="1">
        <v>45736</v>
      </c>
      <c r="F1474" t="s">
        <v>8</v>
      </c>
      <c r="G1474" t="s">
        <v>120</v>
      </c>
      <c r="H1474" t="s">
        <v>222</v>
      </c>
      <c r="I1474">
        <v>0</v>
      </c>
      <c r="J1474">
        <v>28</v>
      </c>
      <c r="K1474">
        <v>0</v>
      </c>
      <c r="L1474">
        <v>28</v>
      </c>
      <c r="M1474" s="2">
        <f>L1474-D1474</f>
        <v>20</v>
      </c>
      <c r="N1474" s="3">
        <f>IFERROR(D1474/L1474,0)</f>
        <v>0.2857142857142857</v>
      </c>
      <c r="O1474" t="str">
        <f>TEXT(UnusedDays[[#This Row],[discharge_date]],"mmmm")</f>
        <v>March</v>
      </c>
    </row>
    <row r="1475" spans="1:15" x14ac:dyDescent="0.3">
      <c r="A1475" t="s">
        <v>212</v>
      </c>
      <c r="B1475">
        <v>195</v>
      </c>
      <c r="C1475" t="s">
        <v>194</v>
      </c>
      <c r="D1475">
        <v>4</v>
      </c>
      <c r="E1475" s="1">
        <v>45734</v>
      </c>
      <c r="F1475" t="s">
        <v>13</v>
      </c>
      <c r="G1475" t="s">
        <v>117</v>
      </c>
      <c r="H1475" t="s">
        <v>222</v>
      </c>
      <c r="I1475">
        <v>0</v>
      </c>
      <c r="J1475">
        <v>8</v>
      </c>
      <c r="K1475">
        <v>0</v>
      </c>
      <c r="L1475">
        <v>8</v>
      </c>
      <c r="M1475" s="2">
        <f>L1475-D1475</f>
        <v>4</v>
      </c>
      <c r="N1475" s="3">
        <f>IFERROR(D1475/L1475,0)</f>
        <v>0.5</v>
      </c>
      <c r="O1475" t="str">
        <f>TEXT(UnusedDays[[#This Row],[discharge_date]],"mmmm")</f>
        <v>March</v>
      </c>
    </row>
    <row r="1476" spans="1:15" x14ac:dyDescent="0.3">
      <c r="A1476" t="s">
        <v>212</v>
      </c>
      <c r="B1476">
        <v>2516</v>
      </c>
      <c r="C1476" t="s">
        <v>194</v>
      </c>
      <c r="D1476">
        <v>3</v>
      </c>
      <c r="E1476" s="1">
        <v>45747</v>
      </c>
      <c r="F1476" t="s">
        <v>18</v>
      </c>
      <c r="G1476" t="s">
        <v>117</v>
      </c>
      <c r="H1476" t="s">
        <v>222</v>
      </c>
      <c r="I1476">
        <v>4</v>
      </c>
      <c r="J1476">
        <v>0</v>
      </c>
      <c r="K1476">
        <v>0</v>
      </c>
      <c r="L1476">
        <v>4</v>
      </c>
      <c r="M1476">
        <f>L1476-D1476</f>
        <v>1</v>
      </c>
      <c r="N1476" s="3">
        <f>IFERROR(D1476/L1476,0)</f>
        <v>0.75</v>
      </c>
      <c r="O1476" t="str">
        <f>TEXT(UnusedDays[[#This Row],[discharge_date]],"mmmm")</f>
        <v>March</v>
      </c>
    </row>
    <row r="1477" spans="1:15" x14ac:dyDescent="0.3">
      <c r="A1477" t="s">
        <v>212</v>
      </c>
      <c r="B1477">
        <v>719</v>
      </c>
      <c r="C1477" t="s">
        <v>194</v>
      </c>
      <c r="D1477">
        <v>38</v>
      </c>
      <c r="E1477" s="1">
        <v>45745</v>
      </c>
      <c r="F1477" t="s">
        <v>8</v>
      </c>
      <c r="G1477" t="s">
        <v>117</v>
      </c>
      <c r="H1477" t="s">
        <v>222</v>
      </c>
      <c r="I1477">
        <v>0</v>
      </c>
      <c r="J1477">
        <v>23</v>
      </c>
      <c r="K1477">
        <v>15</v>
      </c>
      <c r="L1477">
        <v>38</v>
      </c>
      <c r="M1477">
        <f>L1477-D1477</f>
        <v>0</v>
      </c>
      <c r="N1477" s="3">
        <f>IFERROR(D1477/L1477,0)</f>
        <v>1</v>
      </c>
      <c r="O1477" t="str">
        <f>TEXT(UnusedDays[[#This Row],[discharge_date]],"mmmm")</f>
        <v>March</v>
      </c>
    </row>
    <row r="1478" spans="1:15" x14ac:dyDescent="0.3">
      <c r="A1478" t="s">
        <v>212</v>
      </c>
      <c r="B1478">
        <v>2520</v>
      </c>
      <c r="C1478" t="s">
        <v>194</v>
      </c>
      <c r="D1478">
        <v>0</v>
      </c>
      <c r="E1478" s="1">
        <v>45738</v>
      </c>
      <c r="F1478" t="s">
        <v>13</v>
      </c>
      <c r="G1478" t="s">
        <v>17</v>
      </c>
      <c r="H1478" t="s">
        <v>222</v>
      </c>
      <c r="I1478">
        <v>0</v>
      </c>
      <c r="J1478">
        <v>0</v>
      </c>
      <c r="K1478">
        <v>0</v>
      </c>
      <c r="L1478">
        <v>0</v>
      </c>
      <c r="M1478">
        <f>L1478-D1478</f>
        <v>0</v>
      </c>
      <c r="N1478" s="3">
        <f>IFERROR(D1478/L1478,0)</f>
        <v>0</v>
      </c>
      <c r="O1478" t="str">
        <f>TEXT(UnusedDays[[#This Row],[discharge_date]],"mmmm")</f>
        <v>March</v>
      </c>
    </row>
    <row r="1479" spans="1:15" x14ac:dyDescent="0.3">
      <c r="A1479" t="s">
        <v>212</v>
      </c>
      <c r="B1479">
        <v>2692</v>
      </c>
      <c r="C1479" t="s">
        <v>197</v>
      </c>
      <c r="D1479">
        <v>3</v>
      </c>
      <c r="E1479" s="1">
        <v>45664</v>
      </c>
      <c r="F1479" t="s">
        <v>11</v>
      </c>
      <c r="G1479" t="s">
        <v>172</v>
      </c>
      <c r="H1479" t="s">
        <v>222</v>
      </c>
      <c r="I1479">
        <v>0</v>
      </c>
      <c r="J1479">
        <v>0</v>
      </c>
      <c r="K1479">
        <v>15</v>
      </c>
      <c r="L1479">
        <v>15</v>
      </c>
      <c r="M1479">
        <f>L1479-D1479</f>
        <v>12</v>
      </c>
      <c r="N1479" s="3">
        <f>IFERROR(D1479/L1479,0)</f>
        <v>0.2</v>
      </c>
      <c r="O1479" t="str">
        <f>TEXT(UnusedDays[[#This Row],[discharge_date]],"mmmm")</f>
        <v>January</v>
      </c>
    </row>
    <row r="1480" spans="1:15" x14ac:dyDescent="0.3">
      <c r="A1480" t="s">
        <v>212</v>
      </c>
      <c r="B1480">
        <v>999</v>
      </c>
      <c r="C1480" t="s">
        <v>200</v>
      </c>
      <c r="D1480">
        <v>6</v>
      </c>
      <c r="E1480" s="1">
        <v>45696</v>
      </c>
      <c r="F1480" t="s">
        <v>8</v>
      </c>
      <c r="G1480" t="s">
        <v>177</v>
      </c>
      <c r="H1480" t="s">
        <v>222</v>
      </c>
      <c r="I1480">
        <v>6</v>
      </c>
      <c r="J1480">
        <v>0</v>
      </c>
      <c r="K1480">
        <v>0</v>
      </c>
      <c r="L1480">
        <v>6</v>
      </c>
      <c r="M1480">
        <f>L1480-D1480</f>
        <v>0</v>
      </c>
      <c r="N1480" s="3">
        <f>IFERROR(D1480/L1480,0)</f>
        <v>1</v>
      </c>
      <c r="O1480" t="str">
        <f>TEXT(UnusedDays[[#This Row],[discharge_date]],"mmmm")</f>
        <v>February</v>
      </c>
    </row>
    <row r="1481" spans="1:15" x14ac:dyDescent="0.3">
      <c r="A1481" t="s">
        <v>212</v>
      </c>
      <c r="B1481">
        <v>79</v>
      </c>
      <c r="C1481" t="s">
        <v>203</v>
      </c>
      <c r="D1481">
        <v>10</v>
      </c>
      <c r="E1481" s="1">
        <v>45701</v>
      </c>
      <c r="F1481" t="s">
        <v>11</v>
      </c>
      <c r="G1481" t="s">
        <v>180</v>
      </c>
      <c r="H1481" t="s">
        <v>222</v>
      </c>
      <c r="I1481">
        <v>0</v>
      </c>
      <c r="J1481">
        <v>11</v>
      </c>
      <c r="K1481">
        <v>0</v>
      </c>
      <c r="L1481">
        <v>11</v>
      </c>
      <c r="M1481">
        <f>L1481-D1481</f>
        <v>1</v>
      </c>
      <c r="N1481" s="3">
        <f>IFERROR(D1481/L1481,0)</f>
        <v>0.90909090909090906</v>
      </c>
      <c r="O1481" t="str">
        <f>TEXT(UnusedDays[[#This Row],[discharge_date]],"mmmm")</f>
        <v>February</v>
      </c>
    </row>
    <row r="1482" spans="1:15" x14ac:dyDescent="0.3">
      <c r="A1482" t="s">
        <v>212</v>
      </c>
      <c r="B1482">
        <v>1533</v>
      </c>
      <c r="C1482" t="s">
        <v>203</v>
      </c>
      <c r="D1482">
        <v>28</v>
      </c>
      <c r="E1482" s="1">
        <v>45684</v>
      </c>
      <c r="F1482" t="s">
        <v>8</v>
      </c>
      <c r="G1482" t="s">
        <v>180</v>
      </c>
      <c r="H1482" t="s">
        <v>222</v>
      </c>
      <c r="I1482">
        <v>0</v>
      </c>
      <c r="J1482">
        <v>20</v>
      </c>
      <c r="K1482">
        <v>8</v>
      </c>
      <c r="L1482">
        <v>28</v>
      </c>
      <c r="M1482">
        <f>L1482-D1482</f>
        <v>0</v>
      </c>
      <c r="N1482" s="3">
        <f>IFERROR(D1482/L1482,0)</f>
        <v>1</v>
      </c>
      <c r="O1482" t="str">
        <f>TEXT(UnusedDays[[#This Row],[discharge_date]],"mmmm")</f>
        <v>January</v>
      </c>
    </row>
    <row r="1483" spans="1:15" x14ac:dyDescent="0.3">
      <c r="A1483" t="s">
        <v>212</v>
      </c>
      <c r="B1483">
        <v>2529</v>
      </c>
      <c r="C1483" t="s">
        <v>203</v>
      </c>
      <c r="D1483">
        <v>28</v>
      </c>
      <c r="E1483" s="1">
        <v>45677</v>
      </c>
      <c r="F1483" t="s">
        <v>8</v>
      </c>
      <c r="G1483" t="s">
        <v>180</v>
      </c>
      <c r="H1483" t="s">
        <v>222</v>
      </c>
      <c r="I1483">
        <v>4</v>
      </c>
      <c r="J1483">
        <v>12</v>
      </c>
      <c r="K1483">
        <v>12</v>
      </c>
      <c r="L1483">
        <v>28</v>
      </c>
      <c r="M1483">
        <f>L1483-D1483</f>
        <v>0</v>
      </c>
      <c r="N1483" s="3">
        <f>IFERROR(D1483/L1483,0)</f>
        <v>1</v>
      </c>
      <c r="O1483" t="str">
        <f>TEXT(UnusedDays[[#This Row],[discharge_date]],"mmmm")</f>
        <v>January</v>
      </c>
    </row>
    <row r="1484" spans="1:15" x14ac:dyDescent="0.3">
      <c r="A1484" t="s">
        <v>212</v>
      </c>
      <c r="B1484">
        <v>1511</v>
      </c>
      <c r="C1484" t="s">
        <v>203</v>
      </c>
      <c r="D1484">
        <v>29</v>
      </c>
      <c r="E1484" s="1">
        <v>45674</v>
      </c>
      <c r="F1484" t="s">
        <v>8</v>
      </c>
      <c r="G1484" t="s">
        <v>180</v>
      </c>
      <c r="H1484" t="s">
        <v>222</v>
      </c>
      <c r="I1484">
        <v>0</v>
      </c>
      <c r="J1484">
        <v>16</v>
      </c>
      <c r="K1484">
        <v>13</v>
      </c>
      <c r="L1484">
        <v>29</v>
      </c>
      <c r="M1484">
        <f>L1484-D1484</f>
        <v>0</v>
      </c>
      <c r="N1484" s="3">
        <f>IFERROR(D1484/L1484,0)</f>
        <v>1</v>
      </c>
      <c r="O1484" t="str">
        <f>TEXT(UnusedDays[[#This Row],[discharge_date]],"mmmm")</f>
        <v>January</v>
      </c>
    </row>
    <row r="1485" spans="1:15" x14ac:dyDescent="0.3">
      <c r="A1485" t="s">
        <v>212</v>
      </c>
      <c r="B1485">
        <v>1602</v>
      </c>
      <c r="C1485" t="s">
        <v>203</v>
      </c>
      <c r="D1485">
        <v>29</v>
      </c>
      <c r="E1485" s="1">
        <v>45678</v>
      </c>
      <c r="F1485" t="s">
        <v>8</v>
      </c>
      <c r="G1485" t="s">
        <v>181</v>
      </c>
      <c r="H1485" t="s">
        <v>222</v>
      </c>
      <c r="I1485">
        <v>0</v>
      </c>
      <c r="J1485">
        <v>25</v>
      </c>
      <c r="K1485">
        <v>5</v>
      </c>
      <c r="L1485">
        <v>30</v>
      </c>
      <c r="M1485">
        <f>L1485-D1485</f>
        <v>1</v>
      </c>
      <c r="N1485" s="3">
        <f>IFERROR(D1485/L1485,0)</f>
        <v>0.96666666666666667</v>
      </c>
      <c r="O1485" t="str">
        <f>TEXT(UnusedDays[[#This Row],[discharge_date]],"mmmm")</f>
        <v>January</v>
      </c>
    </row>
    <row r="1486" spans="1:15" x14ac:dyDescent="0.3">
      <c r="A1486" t="s">
        <v>212</v>
      </c>
      <c r="B1486">
        <v>282</v>
      </c>
      <c r="C1486" t="s">
        <v>203</v>
      </c>
      <c r="D1486">
        <v>28</v>
      </c>
      <c r="E1486" s="1">
        <v>45670</v>
      </c>
      <c r="F1486" t="s">
        <v>8</v>
      </c>
      <c r="G1486" t="s">
        <v>181</v>
      </c>
      <c r="H1486" t="s">
        <v>222</v>
      </c>
      <c r="I1486">
        <v>0</v>
      </c>
      <c r="J1486">
        <v>11</v>
      </c>
      <c r="K1486">
        <v>15</v>
      </c>
      <c r="L1486">
        <v>26</v>
      </c>
      <c r="M1486">
        <f>L1486-D1486</f>
        <v>-2</v>
      </c>
      <c r="N1486" s="3">
        <f>IFERROR(D1486/L1486,0)</f>
        <v>1.0769230769230769</v>
      </c>
      <c r="O1486" t="str">
        <f>TEXT(UnusedDays[[#This Row],[discharge_date]],"mmmm")</f>
        <v>January</v>
      </c>
    </row>
    <row r="1487" spans="1:15" x14ac:dyDescent="0.3">
      <c r="A1487" t="s">
        <v>212</v>
      </c>
      <c r="B1487">
        <v>1503</v>
      </c>
      <c r="C1487" t="s">
        <v>203</v>
      </c>
      <c r="D1487">
        <v>22</v>
      </c>
      <c r="E1487" s="1">
        <v>45736</v>
      </c>
      <c r="F1487" t="s">
        <v>11</v>
      </c>
      <c r="G1487" t="s">
        <v>134</v>
      </c>
      <c r="H1487" t="s">
        <v>222</v>
      </c>
      <c r="I1487">
        <v>0</v>
      </c>
      <c r="J1487">
        <v>20</v>
      </c>
      <c r="K1487">
        <v>8</v>
      </c>
      <c r="L1487">
        <v>28</v>
      </c>
      <c r="M1487" s="2">
        <f>L1487-D1487</f>
        <v>6</v>
      </c>
      <c r="N1487" s="3">
        <f>IFERROR(D1487/L1487,0)</f>
        <v>0.7857142857142857</v>
      </c>
      <c r="O1487" t="str">
        <f>TEXT(UnusedDays[[#This Row],[discharge_date]],"mmmm")</f>
        <v>March</v>
      </c>
    </row>
    <row r="1488" spans="1:15" x14ac:dyDescent="0.3">
      <c r="A1488" t="s">
        <v>212</v>
      </c>
      <c r="B1488">
        <v>2079</v>
      </c>
      <c r="C1488" t="s">
        <v>203</v>
      </c>
      <c r="D1488">
        <v>28</v>
      </c>
      <c r="E1488" s="1">
        <v>45733</v>
      </c>
      <c r="F1488" t="s">
        <v>8</v>
      </c>
      <c r="G1488" t="s">
        <v>134</v>
      </c>
      <c r="H1488" t="s">
        <v>222</v>
      </c>
      <c r="I1488">
        <v>1</v>
      </c>
      <c r="J1488">
        <v>15</v>
      </c>
      <c r="K1488">
        <v>12</v>
      </c>
      <c r="L1488">
        <v>28</v>
      </c>
      <c r="M1488">
        <f>L1488-D1488</f>
        <v>0</v>
      </c>
      <c r="N1488" s="3">
        <f>IFERROR(D1488/L1488,0)</f>
        <v>1</v>
      </c>
      <c r="O1488" t="str">
        <f>TEXT(UnusedDays[[#This Row],[discharge_date]],"mmmm")</f>
        <v>March</v>
      </c>
    </row>
    <row r="1489" spans="1:15" x14ac:dyDescent="0.3">
      <c r="A1489" t="s">
        <v>212</v>
      </c>
      <c r="B1489">
        <v>2132</v>
      </c>
      <c r="C1489" t="s">
        <v>203</v>
      </c>
      <c r="D1489">
        <v>26</v>
      </c>
      <c r="E1489" s="1">
        <v>45731</v>
      </c>
      <c r="F1489" t="s">
        <v>8</v>
      </c>
      <c r="G1489" t="s">
        <v>134</v>
      </c>
      <c r="H1489" t="s">
        <v>222</v>
      </c>
      <c r="I1489">
        <v>0</v>
      </c>
      <c r="J1489">
        <v>21</v>
      </c>
      <c r="K1489">
        <v>6</v>
      </c>
      <c r="L1489">
        <v>27</v>
      </c>
      <c r="M1489">
        <f>L1489-D1489</f>
        <v>1</v>
      </c>
      <c r="N1489" s="3">
        <f>IFERROR(D1489/L1489,0)</f>
        <v>0.96296296296296291</v>
      </c>
      <c r="O1489" t="str">
        <f>TEXT(UnusedDays[[#This Row],[discharge_date]],"mmmm")</f>
        <v>March</v>
      </c>
    </row>
    <row r="1490" spans="1:15" x14ac:dyDescent="0.3">
      <c r="A1490" t="s">
        <v>212</v>
      </c>
      <c r="B1490">
        <v>652</v>
      </c>
      <c r="C1490" t="s">
        <v>203</v>
      </c>
      <c r="D1490">
        <v>6</v>
      </c>
      <c r="E1490" s="1">
        <v>45730</v>
      </c>
      <c r="F1490" t="s">
        <v>13</v>
      </c>
      <c r="G1490" t="s">
        <v>133</v>
      </c>
      <c r="H1490" t="s">
        <v>222</v>
      </c>
      <c r="I1490">
        <v>7</v>
      </c>
      <c r="J1490">
        <v>0</v>
      </c>
      <c r="K1490">
        <v>0</v>
      </c>
      <c r="L1490">
        <v>7</v>
      </c>
      <c r="M1490">
        <f>L1490-D1490</f>
        <v>1</v>
      </c>
      <c r="N1490" s="3">
        <f>IFERROR(D1490/L1490,0)</f>
        <v>0.8571428571428571</v>
      </c>
      <c r="O1490" t="str">
        <f>TEXT(UnusedDays[[#This Row],[discharge_date]],"mmmm")</f>
        <v>March</v>
      </c>
    </row>
    <row r="1491" spans="1:15" x14ac:dyDescent="0.3">
      <c r="A1491" t="s">
        <v>212</v>
      </c>
      <c r="B1491">
        <v>1579</v>
      </c>
      <c r="C1491" t="s">
        <v>203</v>
      </c>
      <c r="D1491">
        <v>33</v>
      </c>
      <c r="E1491" s="1">
        <v>45743</v>
      </c>
      <c r="F1491" t="s">
        <v>8</v>
      </c>
      <c r="G1491" t="s">
        <v>133</v>
      </c>
      <c r="H1491" t="s">
        <v>222</v>
      </c>
      <c r="I1491">
        <v>6</v>
      </c>
      <c r="J1491">
        <v>20</v>
      </c>
      <c r="K1491">
        <v>7</v>
      </c>
      <c r="L1491">
        <v>33</v>
      </c>
      <c r="M1491">
        <f>L1491-D1491</f>
        <v>0</v>
      </c>
      <c r="N1491" s="3">
        <f>IFERROR(D1491/L1491,0)</f>
        <v>1</v>
      </c>
      <c r="O1491" t="str">
        <f>TEXT(UnusedDays[[#This Row],[discharge_date]],"mmmm")</f>
        <v>March</v>
      </c>
    </row>
    <row r="1492" spans="1:15" x14ac:dyDescent="0.3">
      <c r="A1492" t="s">
        <v>212</v>
      </c>
      <c r="B1492">
        <v>679</v>
      </c>
      <c r="C1492" t="s">
        <v>203</v>
      </c>
      <c r="D1492">
        <v>27</v>
      </c>
      <c r="E1492" s="1">
        <v>45688</v>
      </c>
      <c r="F1492" t="s">
        <v>8</v>
      </c>
      <c r="G1492" t="s">
        <v>17</v>
      </c>
      <c r="H1492" t="s">
        <v>222</v>
      </c>
      <c r="I1492">
        <v>7</v>
      </c>
      <c r="J1492">
        <v>14</v>
      </c>
      <c r="K1492">
        <v>6</v>
      </c>
      <c r="L1492">
        <v>27</v>
      </c>
      <c r="M1492">
        <f>L1492-D1492</f>
        <v>0</v>
      </c>
      <c r="N1492" s="3">
        <f>IFERROR(D1492/L1492,0)</f>
        <v>1</v>
      </c>
      <c r="O1492" t="str">
        <f>TEXT(UnusedDays[[#This Row],[discharge_date]],"mmmm")</f>
        <v>January</v>
      </c>
    </row>
    <row r="1493" spans="1:15" x14ac:dyDescent="0.3">
      <c r="A1493" t="s">
        <v>212</v>
      </c>
      <c r="B1493">
        <v>1443</v>
      </c>
      <c r="C1493" t="s">
        <v>203</v>
      </c>
      <c r="D1493">
        <v>6</v>
      </c>
      <c r="E1493" s="1">
        <v>45683</v>
      </c>
      <c r="F1493" t="s">
        <v>13</v>
      </c>
      <c r="G1493" t="s">
        <v>17</v>
      </c>
      <c r="H1493" t="s">
        <v>222</v>
      </c>
      <c r="I1493">
        <v>0</v>
      </c>
      <c r="J1493">
        <v>8</v>
      </c>
      <c r="K1493">
        <v>0</v>
      </c>
      <c r="L1493">
        <v>8</v>
      </c>
      <c r="M1493">
        <f>L1493-D1493</f>
        <v>2</v>
      </c>
      <c r="N1493" s="3">
        <f>IFERROR(D1493/L1493,0)</f>
        <v>0.75</v>
      </c>
      <c r="O1493" t="str">
        <f>TEXT(UnusedDays[[#This Row],[discharge_date]],"mmmm")</f>
        <v>January</v>
      </c>
    </row>
    <row r="1494" spans="1:15" x14ac:dyDescent="0.3">
      <c r="A1494" t="s">
        <v>212</v>
      </c>
      <c r="B1494">
        <v>2726</v>
      </c>
      <c r="C1494" t="s">
        <v>209</v>
      </c>
      <c r="D1494">
        <v>20</v>
      </c>
      <c r="E1494" s="1">
        <v>45673</v>
      </c>
      <c r="F1494" t="s">
        <v>8</v>
      </c>
      <c r="G1494" t="s">
        <v>183</v>
      </c>
      <c r="H1494" t="s">
        <v>222</v>
      </c>
      <c r="I1494">
        <v>0</v>
      </c>
      <c r="J1494">
        <v>20</v>
      </c>
      <c r="K1494">
        <v>0</v>
      </c>
      <c r="L1494">
        <v>20</v>
      </c>
      <c r="M1494">
        <f>L1494-D1494</f>
        <v>0</v>
      </c>
      <c r="N1494" s="3">
        <f>IFERROR(D1494/L1494,0)</f>
        <v>1</v>
      </c>
      <c r="O1494" t="str">
        <f>TEXT(UnusedDays[[#This Row],[discharge_date]],"mmmm")</f>
        <v>January</v>
      </c>
    </row>
    <row r="1495" spans="1:15" x14ac:dyDescent="0.3">
      <c r="A1495" t="s">
        <v>212</v>
      </c>
      <c r="B1495">
        <v>2937</v>
      </c>
      <c r="C1495" t="s">
        <v>188</v>
      </c>
      <c r="D1495">
        <v>36</v>
      </c>
      <c r="E1495" s="1">
        <v>45701</v>
      </c>
      <c r="F1495" t="s">
        <v>8</v>
      </c>
      <c r="G1495" t="s">
        <v>146</v>
      </c>
      <c r="H1495" t="s">
        <v>222</v>
      </c>
      <c r="I1495">
        <v>8</v>
      </c>
      <c r="J1495">
        <v>28</v>
      </c>
      <c r="K1495">
        <v>0</v>
      </c>
      <c r="L1495">
        <v>36</v>
      </c>
      <c r="M1495">
        <f>L1495-D1495</f>
        <v>0</v>
      </c>
      <c r="N1495" s="3">
        <f>IFERROR(D1495/L1495,0)</f>
        <v>1</v>
      </c>
      <c r="O1495" t="str">
        <f>TEXT(UnusedDays[[#This Row],[discharge_date]],"mmmm")</f>
        <v>February</v>
      </c>
    </row>
    <row r="1496" spans="1:15" x14ac:dyDescent="0.3">
      <c r="A1496" t="s">
        <v>212</v>
      </c>
      <c r="B1496">
        <v>429</v>
      </c>
      <c r="C1496" t="s">
        <v>185</v>
      </c>
      <c r="D1496">
        <v>2</v>
      </c>
      <c r="E1496" s="1">
        <v>45731</v>
      </c>
      <c r="F1496" t="s">
        <v>11</v>
      </c>
      <c r="G1496" t="s">
        <v>95</v>
      </c>
      <c r="H1496" t="s">
        <v>222</v>
      </c>
      <c r="I1496">
        <v>2</v>
      </c>
      <c r="J1496">
        <v>0</v>
      </c>
      <c r="K1496">
        <v>0</v>
      </c>
      <c r="L1496">
        <v>2</v>
      </c>
      <c r="M1496">
        <f>L1496-D1496</f>
        <v>0</v>
      </c>
      <c r="N1496" s="3">
        <f>IFERROR(D1496/L1496,0)</f>
        <v>1</v>
      </c>
      <c r="O1496" t="str">
        <f>TEXT(UnusedDays[[#This Row],[discharge_date]],"mmmm")</f>
        <v>March</v>
      </c>
    </row>
    <row r="1497" spans="1:15" x14ac:dyDescent="0.3">
      <c r="A1497" t="s">
        <v>212</v>
      </c>
      <c r="B1497">
        <v>967</v>
      </c>
      <c r="C1497" t="s">
        <v>185</v>
      </c>
      <c r="D1497">
        <v>27</v>
      </c>
      <c r="E1497" s="1">
        <v>45705</v>
      </c>
      <c r="F1497" t="s">
        <v>8</v>
      </c>
      <c r="G1497" t="s">
        <v>89</v>
      </c>
      <c r="H1497" t="s">
        <v>222</v>
      </c>
      <c r="I1497">
        <v>0</v>
      </c>
      <c r="J1497">
        <v>28</v>
      </c>
      <c r="K1497">
        <v>0</v>
      </c>
      <c r="L1497">
        <v>28</v>
      </c>
      <c r="M1497">
        <f>L1497-D1497</f>
        <v>1</v>
      </c>
      <c r="N1497" s="3">
        <f>IFERROR(D1497/L1497,0)</f>
        <v>0.9642857142857143</v>
      </c>
      <c r="O1497" t="str">
        <f>TEXT(UnusedDays[[#This Row],[discharge_date]],"mmmm")</f>
        <v>February</v>
      </c>
    </row>
    <row r="1498" spans="1:15" x14ac:dyDescent="0.3">
      <c r="A1498" t="s">
        <v>212</v>
      </c>
      <c r="B1498">
        <v>771</v>
      </c>
      <c r="C1498" t="s">
        <v>185</v>
      </c>
      <c r="D1498">
        <v>29</v>
      </c>
      <c r="E1498" s="1">
        <v>45718</v>
      </c>
      <c r="F1498" t="s">
        <v>8</v>
      </c>
      <c r="G1498" t="s">
        <v>88</v>
      </c>
      <c r="H1498" t="s">
        <v>222</v>
      </c>
      <c r="I1498">
        <v>10</v>
      </c>
      <c r="J1498">
        <v>20</v>
      </c>
      <c r="K1498">
        <v>0</v>
      </c>
      <c r="L1498">
        <v>30</v>
      </c>
      <c r="M1498">
        <f>L1498-D1498</f>
        <v>1</v>
      </c>
      <c r="N1498" s="3">
        <f>IFERROR(D1498/L1498,0)</f>
        <v>0.96666666666666667</v>
      </c>
      <c r="O1498" t="str">
        <f>TEXT(UnusedDays[[#This Row],[discharge_date]],"mmmm")</f>
        <v>March</v>
      </c>
    </row>
    <row r="1499" spans="1:15" x14ac:dyDescent="0.3">
      <c r="A1499" t="s">
        <v>212</v>
      </c>
      <c r="B1499">
        <v>2501</v>
      </c>
      <c r="C1499" t="s">
        <v>185</v>
      </c>
      <c r="D1499">
        <v>28</v>
      </c>
      <c r="E1499" s="1">
        <v>45715</v>
      </c>
      <c r="F1499" t="s">
        <v>8</v>
      </c>
      <c r="G1499" t="s">
        <v>142</v>
      </c>
      <c r="H1499" t="s">
        <v>222</v>
      </c>
      <c r="I1499">
        <v>0</v>
      </c>
      <c r="J1499">
        <v>28</v>
      </c>
      <c r="K1499">
        <v>0</v>
      </c>
      <c r="L1499">
        <v>28</v>
      </c>
      <c r="M1499">
        <f>L1499-D1499</f>
        <v>0</v>
      </c>
      <c r="N1499" s="3">
        <f>IFERROR(D1499/L1499,0)</f>
        <v>1</v>
      </c>
      <c r="O1499" t="str">
        <f>TEXT(UnusedDays[[#This Row],[discharge_date]],"mmmm")</f>
        <v>February</v>
      </c>
    </row>
    <row r="1500" spans="1:15" x14ac:dyDescent="0.3">
      <c r="A1500" t="s">
        <v>212</v>
      </c>
      <c r="B1500">
        <v>1860</v>
      </c>
      <c r="C1500" t="s">
        <v>185</v>
      </c>
      <c r="D1500">
        <v>23</v>
      </c>
      <c r="E1500" s="1">
        <v>45701</v>
      </c>
      <c r="F1500" t="s">
        <v>8</v>
      </c>
      <c r="G1500" t="s">
        <v>142</v>
      </c>
      <c r="H1500" t="s">
        <v>222</v>
      </c>
      <c r="I1500">
        <v>3</v>
      </c>
      <c r="J1500">
        <v>20</v>
      </c>
      <c r="K1500">
        <v>0</v>
      </c>
      <c r="L1500">
        <v>23</v>
      </c>
      <c r="M1500">
        <f>L1500-D1500</f>
        <v>0</v>
      </c>
      <c r="N1500" s="3">
        <f>IFERROR(D1500/L1500,0)</f>
        <v>1</v>
      </c>
      <c r="O1500" t="str">
        <f>TEXT(UnusedDays[[#This Row],[discharge_date]],"mmmm")</f>
        <v>February</v>
      </c>
    </row>
    <row r="1501" spans="1:15" x14ac:dyDescent="0.3">
      <c r="A1501" t="s">
        <v>212</v>
      </c>
      <c r="B1501">
        <v>2423</v>
      </c>
      <c r="C1501" t="s">
        <v>185</v>
      </c>
      <c r="D1501">
        <v>29</v>
      </c>
      <c r="E1501" s="1">
        <v>45685</v>
      </c>
      <c r="F1501" t="s">
        <v>8</v>
      </c>
      <c r="G1501" t="s">
        <v>141</v>
      </c>
      <c r="H1501" t="s">
        <v>222</v>
      </c>
      <c r="I1501">
        <v>4</v>
      </c>
      <c r="J1501">
        <v>26</v>
      </c>
      <c r="K1501">
        <v>0</v>
      </c>
      <c r="L1501">
        <v>30</v>
      </c>
      <c r="M1501">
        <f>L1501-D1501</f>
        <v>1</v>
      </c>
      <c r="N1501" s="3">
        <f>IFERROR(D1501/L1501,0)</f>
        <v>0.96666666666666667</v>
      </c>
      <c r="O1501" t="str">
        <f>TEXT(UnusedDays[[#This Row],[discharge_date]],"mmmm")</f>
        <v>January</v>
      </c>
    </row>
    <row r="1502" spans="1:15" x14ac:dyDescent="0.3">
      <c r="A1502" t="s">
        <v>212</v>
      </c>
      <c r="B1502">
        <v>857</v>
      </c>
      <c r="C1502" t="s">
        <v>185</v>
      </c>
      <c r="D1502">
        <v>6</v>
      </c>
      <c r="E1502" s="1">
        <v>45704</v>
      </c>
      <c r="F1502" t="s">
        <v>11</v>
      </c>
      <c r="G1502" t="s">
        <v>139</v>
      </c>
      <c r="H1502" t="s">
        <v>222</v>
      </c>
      <c r="I1502">
        <v>7</v>
      </c>
      <c r="J1502">
        <v>0</v>
      </c>
      <c r="K1502">
        <v>0</v>
      </c>
      <c r="L1502">
        <v>7</v>
      </c>
      <c r="M1502">
        <f>L1502-D1502</f>
        <v>1</v>
      </c>
      <c r="N1502" s="3">
        <f>IFERROR(D1502/L1502,0)</f>
        <v>0.8571428571428571</v>
      </c>
      <c r="O1502" t="str">
        <f>TEXT(UnusedDays[[#This Row],[discharge_date]],"mmmm")</f>
        <v>February</v>
      </c>
    </row>
    <row r="1503" spans="1:15" x14ac:dyDescent="0.3">
      <c r="A1503" t="s">
        <v>212</v>
      </c>
      <c r="B1503">
        <v>324</v>
      </c>
      <c r="C1503" t="s">
        <v>185</v>
      </c>
      <c r="D1503">
        <v>5</v>
      </c>
      <c r="E1503" s="1">
        <v>45684</v>
      </c>
      <c r="F1503" t="s">
        <v>8</v>
      </c>
      <c r="G1503" t="s">
        <v>139</v>
      </c>
      <c r="H1503" t="s">
        <v>222</v>
      </c>
      <c r="I1503">
        <v>10</v>
      </c>
      <c r="J1503">
        <v>0</v>
      </c>
      <c r="K1503">
        <v>0</v>
      </c>
      <c r="L1503">
        <v>10</v>
      </c>
      <c r="M1503">
        <f>L1503-D1503</f>
        <v>5</v>
      </c>
      <c r="N1503" s="3">
        <f>IFERROR(D1503/L1503,0)</f>
        <v>0.5</v>
      </c>
      <c r="O1503" t="str">
        <f>TEXT(UnusedDays[[#This Row],[discharge_date]],"mmmm")</f>
        <v>January</v>
      </c>
    </row>
    <row r="1504" spans="1:15" x14ac:dyDescent="0.3">
      <c r="A1504" t="s">
        <v>212</v>
      </c>
      <c r="B1504">
        <v>925</v>
      </c>
      <c r="C1504" t="s">
        <v>185</v>
      </c>
      <c r="D1504">
        <v>4</v>
      </c>
      <c r="E1504" s="1">
        <v>45672</v>
      </c>
      <c r="F1504" t="s">
        <v>11</v>
      </c>
      <c r="G1504" t="s">
        <v>139</v>
      </c>
      <c r="H1504" t="s">
        <v>222</v>
      </c>
      <c r="I1504">
        <v>11</v>
      </c>
      <c r="J1504">
        <v>0</v>
      </c>
      <c r="K1504">
        <v>0</v>
      </c>
      <c r="L1504">
        <v>11</v>
      </c>
      <c r="M1504">
        <f>L1504-D1504</f>
        <v>7</v>
      </c>
      <c r="N1504" s="3">
        <f>IFERROR(D1504/L1504,0)</f>
        <v>0.36363636363636365</v>
      </c>
      <c r="O1504" t="str">
        <f>TEXT(UnusedDays[[#This Row],[discharge_date]],"mmmm")</f>
        <v>January</v>
      </c>
    </row>
    <row r="1505" spans="1:15" x14ac:dyDescent="0.3">
      <c r="A1505" t="s">
        <v>212</v>
      </c>
      <c r="B1505">
        <v>1319</v>
      </c>
      <c r="C1505" t="s">
        <v>185</v>
      </c>
      <c r="D1505">
        <v>4</v>
      </c>
      <c r="E1505" s="1">
        <v>45672</v>
      </c>
      <c r="F1505" t="s">
        <v>11</v>
      </c>
      <c r="G1505" t="s">
        <v>139</v>
      </c>
      <c r="H1505" t="s">
        <v>222</v>
      </c>
      <c r="I1505">
        <v>5</v>
      </c>
      <c r="J1505">
        <v>0</v>
      </c>
      <c r="K1505">
        <v>0</v>
      </c>
      <c r="L1505">
        <v>5</v>
      </c>
      <c r="M1505">
        <f>L1505-D1505</f>
        <v>1</v>
      </c>
      <c r="N1505" s="3">
        <f>IFERROR(D1505/L1505,0)</f>
        <v>0.8</v>
      </c>
      <c r="O1505" t="str">
        <f>TEXT(UnusedDays[[#This Row],[discharge_date]],"mmmm")</f>
        <v>January</v>
      </c>
    </row>
    <row r="1506" spans="1:15" x14ac:dyDescent="0.3">
      <c r="A1506" t="s">
        <v>212</v>
      </c>
      <c r="B1506">
        <v>1608</v>
      </c>
      <c r="C1506" t="s">
        <v>191</v>
      </c>
      <c r="D1506">
        <v>7</v>
      </c>
      <c r="E1506" s="1">
        <v>45686</v>
      </c>
      <c r="F1506" t="s">
        <v>18</v>
      </c>
      <c r="G1506" t="s">
        <v>154</v>
      </c>
      <c r="H1506" t="s">
        <v>222</v>
      </c>
      <c r="I1506">
        <v>13</v>
      </c>
      <c r="J1506">
        <v>0</v>
      </c>
      <c r="K1506">
        <v>0</v>
      </c>
      <c r="L1506">
        <v>13</v>
      </c>
      <c r="M1506">
        <f>L1506-D1506</f>
        <v>6</v>
      </c>
      <c r="N1506" s="3">
        <f>IFERROR(D1506/L1506,0)</f>
        <v>0.53846153846153844</v>
      </c>
      <c r="O1506" t="str">
        <f>TEXT(UnusedDays[[#This Row],[discharge_date]],"mmmm")</f>
        <v>January</v>
      </c>
    </row>
    <row r="1507" spans="1:15" x14ac:dyDescent="0.3">
      <c r="A1507" t="s">
        <v>212</v>
      </c>
      <c r="B1507">
        <v>772</v>
      </c>
      <c r="C1507" t="s">
        <v>197</v>
      </c>
      <c r="D1507">
        <v>4</v>
      </c>
      <c r="E1507" s="1">
        <v>45699</v>
      </c>
      <c r="F1507" t="s">
        <v>18</v>
      </c>
      <c r="G1507" t="s">
        <v>172</v>
      </c>
      <c r="H1507" t="s">
        <v>223</v>
      </c>
      <c r="I1507">
        <v>0</v>
      </c>
      <c r="J1507">
        <v>0</v>
      </c>
      <c r="K1507">
        <v>7</v>
      </c>
      <c r="L1507">
        <v>7</v>
      </c>
      <c r="M1507">
        <f>L1507-D1507</f>
        <v>3</v>
      </c>
      <c r="N1507" s="3">
        <f>IFERROR(D1507/L1507,0)</f>
        <v>0.5714285714285714</v>
      </c>
      <c r="O1507" t="str">
        <f>TEXT(UnusedDays[[#This Row],[discharge_date]],"mmmm")</f>
        <v>February</v>
      </c>
    </row>
    <row r="1508" spans="1:15" x14ac:dyDescent="0.3">
      <c r="A1508" t="s">
        <v>212</v>
      </c>
      <c r="B1508">
        <v>251</v>
      </c>
      <c r="C1508" t="s">
        <v>203</v>
      </c>
      <c r="D1508">
        <v>27</v>
      </c>
      <c r="E1508" s="1">
        <v>45714</v>
      </c>
      <c r="F1508" t="s">
        <v>8</v>
      </c>
      <c r="G1508" t="s">
        <v>180</v>
      </c>
      <c r="H1508" t="s">
        <v>223</v>
      </c>
      <c r="I1508">
        <v>0</v>
      </c>
      <c r="J1508">
        <v>20</v>
      </c>
      <c r="K1508">
        <v>7</v>
      </c>
      <c r="L1508">
        <v>27</v>
      </c>
      <c r="M1508">
        <f>L1508-D1508</f>
        <v>0</v>
      </c>
      <c r="N1508" s="3">
        <f>IFERROR(D1508/L1508,0)</f>
        <v>1</v>
      </c>
      <c r="O1508" t="str">
        <f>TEXT(UnusedDays[[#This Row],[discharge_date]],"mmmm")</f>
        <v>February</v>
      </c>
    </row>
    <row r="1509" spans="1:15" x14ac:dyDescent="0.3">
      <c r="A1509" t="s">
        <v>212</v>
      </c>
      <c r="B1509">
        <v>2104</v>
      </c>
      <c r="C1509" t="s">
        <v>203</v>
      </c>
      <c r="D1509">
        <v>29</v>
      </c>
      <c r="E1509" s="1">
        <v>45702</v>
      </c>
      <c r="F1509" t="s">
        <v>8</v>
      </c>
      <c r="G1509" t="s">
        <v>180</v>
      </c>
      <c r="H1509" t="s">
        <v>223</v>
      </c>
      <c r="I1509">
        <v>0</v>
      </c>
      <c r="J1509">
        <v>18</v>
      </c>
      <c r="K1509">
        <v>11</v>
      </c>
      <c r="L1509">
        <v>29</v>
      </c>
      <c r="M1509">
        <v>0</v>
      </c>
      <c r="N1509" s="3">
        <f>IFERROR(D1509/L1509,0)</f>
        <v>1</v>
      </c>
      <c r="O1509" t="str">
        <f>TEXT(UnusedDays[[#This Row],[discharge_date]],"mmmm")</f>
        <v>February</v>
      </c>
    </row>
    <row r="1510" spans="1:15" x14ac:dyDescent="0.3">
      <c r="A1510" t="s">
        <v>212</v>
      </c>
      <c r="B1510">
        <v>492</v>
      </c>
      <c r="C1510" t="s">
        <v>203</v>
      </c>
      <c r="D1510">
        <v>2</v>
      </c>
      <c r="E1510" s="1">
        <v>45695</v>
      </c>
      <c r="F1510" t="s">
        <v>11</v>
      </c>
      <c r="G1510" t="s">
        <v>180</v>
      </c>
      <c r="H1510" t="s">
        <v>223</v>
      </c>
      <c r="I1510">
        <v>9</v>
      </c>
      <c r="J1510">
        <v>0</v>
      </c>
      <c r="K1510">
        <v>0</v>
      </c>
      <c r="L1510">
        <v>9</v>
      </c>
      <c r="M1510">
        <f>L1510-D1510</f>
        <v>7</v>
      </c>
      <c r="N1510" s="3">
        <f>IFERROR(D1510/L1510,0)</f>
        <v>0.22222222222222221</v>
      </c>
      <c r="O1510" t="str">
        <f>TEXT(UnusedDays[[#This Row],[discharge_date]],"mmmm")</f>
        <v>February</v>
      </c>
    </row>
    <row r="1511" spans="1:15" x14ac:dyDescent="0.3">
      <c r="A1511" t="s">
        <v>212</v>
      </c>
      <c r="B1511">
        <v>591</v>
      </c>
      <c r="C1511" t="s">
        <v>203</v>
      </c>
      <c r="D1511">
        <v>12</v>
      </c>
      <c r="E1511" s="1">
        <v>45691</v>
      </c>
      <c r="F1511" t="s">
        <v>8</v>
      </c>
      <c r="G1511" t="s">
        <v>180</v>
      </c>
      <c r="H1511" t="s">
        <v>223</v>
      </c>
      <c r="I1511">
        <v>0</v>
      </c>
      <c r="J1511">
        <v>2</v>
      </c>
      <c r="K1511">
        <v>11</v>
      </c>
      <c r="L1511">
        <v>13</v>
      </c>
      <c r="M1511">
        <f>L1511-D1511</f>
        <v>1</v>
      </c>
      <c r="N1511" s="3">
        <f>IFERROR(D1511/L1511,0)</f>
        <v>0.92307692307692313</v>
      </c>
      <c r="O1511" t="str">
        <f>TEXT(UnusedDays[[#This Row],[discharge_date]],"mmmm")</f>
        <v>February</v>
      </c>
    </row>
    <row r="1512" spans="1:15" x14ac:dyDescent="0.3">
      <c r="A1512" t="s">
        <v>212</v>
      </c>
      <c r="B1512">
        <v>1968</v>
      </c>
      <c r="C1512" t="s">
        <v>203</v>
      </c>
      <c r="D1512">
        <v>29</v>
      </c>
      <c r="E1512" s="1">
        <v>45681</v>
      </c>
      <c r="F1512" t="s">
        <v>8</v>
      </c>
      <c r="G1512" t="s">
        <v>180</v>
      </c>
      <c r="H1512" t="s">
        <v>223</v>
      </c>
      <c r="I1512">
        <v>0</v>
      </c>
      <c r="J1512">
        <v>4</v>
      </c>
      <c r="K1512">
        <v>26</v>
      </c>
      <c r="L1512">
        <v>30</v>
      </c>
      <c r="M1512">
        <f>L1512-D1512</f>
        <v>1</v>
      </c>
      <c r="N1512" s="3">
        <f>IFERROR(D1512/L1512,0)</f>
        <v>0.96666666666666667</v>
      </c>
      <c r="O1512" t="str">
        <f>TEXT(UnusedDays[[#This Row],[discharge_date]],"mmmm")</f>
        <v>January</v>
      </c>
    </row>
    <row r="1513" spans="1:15" x14ac:dyDescent="0.3">
      <c r="A1513" t="s">
        <v>212</v>
      </c>
      <c r="B1513">
        <v>443</v>
      </c>
      <c r="C1513" t="s">
        <v>203</v>
      </c>
      <c r="D1513">
        <v>28</v>
      </c>
      <c r="E1513" s="1">
        <v>45672</v>
      </c>
      <c r="F1513" t="s">
        <v>8</v>
      </c>
      <c r="G1513" t="s">
        <v>180</v>
      </c>
      <c r="H1513" t="s">
        <v>223</v>
      </c>
      <c r="I1513">
        <v>0</v>
      </c>
      <c r="J1513">
        <v>19</v>
      </c>
      <c r="K1513">
        <v>10</v>
      </c>
      <c r="L1513">
        <v>29</v>
      </c>
      <c r="M1513">
        <f>L1513-D1513</f>
        <v>1</v>
      </c>
      <c r="N1513" s="3">
        <f>IFERROR(D1513/L1513,0)</f>
        <v>0.96551724137931039</v>
      </c>
      <c r="O1513" t="str">
        <f>TEXT(UnusedDays[[#This Row],[discharge_date]],"mmmm")</f>
        <v>January</v>
      </c>
    </row>
    <row r="1514" spans="1:15" x14ac:dyDescent="0.3">
      <c r="A1514" t="s">
        <v>212</v>
      </c>
      <c r="B1514">
        <v>2673</v>
      </c>
      <c r="C1514" t="s">
        <v>203</v>
      </c>
      <c r="D1514">
        <v>28</v>
      </c>
      <c r="E1514" s="1">
        <v>45665</v>
      </c>
      <c r="F1514" t="s">
        <v>8</v>
      </c>
      <c r="G1514" t="s">
        <v>180</v>
      </c>
      <c r="H1514" t="s">
        <v>223</v>
      </c>
      <c r="I1514">
        <v>5</v>
      </c>
      <c r="J1514">
        <v>11</v>
      </c>
      <c r="K1514">
        <v>12</v>
      </c>
      <c r="L1514">
        <v>28</v>
      </c>
      <c r="M1514">
        <f>L1514-D1514</f>
        <v>0</v>
      </c>
      <c r="N1514" s="3">
        <f>IFERROR(D1514/L1514,0)</f>
        <v>1</v>
      </c>
      <c r="O1514" t="str">
        <f>TEXT(UnusedDays[[#This Row],[discharge_date]],"mmmm")</f>
        <v>January</v>
      </c>
    </row>
    <row r="1515" spans="1:15" x14ac:dyDescent="0.3">
      <c r="A1515" t="s">
        <v>212</v>
      </c>
      <c r="B1515">
        <v>816</v>
      </c>
      <c r="C1515" t="s">
        <v>203</v>
      </c>
      <c r="D1515">
        <v>3</v>
      </c>
      <c r="E1515" s="1">
        <v>45715</v>
      </c>
      <c r="F1515" t="s">
        <v>11</v>
      </c>
      <c r="G1515" t="s">
        <v>181</v>
      </c>
      <c r="H1515" t="s">
        <v>223</v>
      </c>
      <c r="I1515">
        <v>3</v>
      </c>
      <c r="J1515">
        <v>14</v>
      </c>
      <c r="K1515">
        <v>0</v>
      </c>
      <c r="L1515">
        <v>17</v>
      </c>
      <c r="M1515">
        <f>L1515-D1515</f>
        <v>14</v>
      </c>
      <c r="N1515" s="3">
        <f>IFERROR(D1515/L1515,0)</f>
        <v>0.17647058823529413</v>
      </c>
      <c r="O1515" t="str">
        <f>TEXT(UnusedDays[[#This Row],[discharge_date]],"mmmm")</f>
        <v>February</v>
      </c>
    </row>
    <row r="1516" spans="1:15" x14ac:dyDescent="0.3">
      <c r="A1516" t="s">
        <v>212</v>
      </c>
      <c r="B1516">
        <v>1439</v>
      </c>
      <c r="C1516" t="s">
        <v>203</v>
      </c>
      <c r="D1516">
        <v>29</v>
      </c>
      <c r="E1516" s="1">
        <v>45707</v>
      </c>
      <c r="F1516" t="s">
        <v>8</v>
      </c>
      <c r="G1516" t="s">
        <v>181</v>
      </c>
      <c r="H1516" t="s">
        <v>223</v>
      </c>
      <c r="I1516">
        <v>0</v>
      </c>
      <c r="J1516">
        <v>16</v>
      </c>
      <c r="K1516">
        <v>14</v>
      </c>
      <c r="L1516">
        <v>30</v>
      </c>
      <c r="M1516">
        <v>1</v>
      </c>
      <c r="N1516" s="3">
        <f>IFERROR(D1516/L1516,0)</f>
        <v>0.96666666666666667</v>
      </c>
      <c r="O1516" t="str">
        <f>TEXT(UnusedDays[[#This Row],[discharge_date]],"mmmm")</f>
        <v>February</v>
      </c>
    </row>
    <row r="1517" spans="1:15" x14ac:dyDescent="0.3">
      <c r="A1517" t="s">
        <v>212</v>
      </c>
      <c r="B1517">
        <v>1320</v>
      </c>
      <c r="C1517" t="s">
        <v>203</v>
      </c>
      <c r="D1517">
        <v>2</v>
      </c>
      <c r="E1517" s="1">
        <v>45681</v>
      </c>
      <c r="F1517" t="s">
        <v>11</v>
      </c>
      <c r="G1517" t="s">
        <v>181</v>
      </c>
      <c r="H1517" t="s">
        <v>223</v>
      </c>
      <c r="I1517">
        <v>0</v>
      </c>
      <c r="J1517">
        <v>2</v>
      </c>
      <c r="K1517">
        <v>0</v>
      </c>
      <c r="L1517">
        <v>2</v>
      </c>
      <c r="M1517">
        <f>L1517-D1517</f>
        <v>0</v>
      </c>
      <c r="N1517" s="3">
        <f>IFERROR(D1517/L1517,0)</f>
        <v>1</v>
      </c>
      <c r="O1517" t="str">
        <f>TEXT(UnusedDays[[#This Row],[discharge_date]],"mmmm")</f>
        <v>January</v>
      </c>
    </row>
    <row r="1518" spans="1:15" x14ac:dyDescent="0.3">
      <c r="A1518" t="s">
        <v>212</v>
      </c>
      <c r="B1518">
        <v>2637</v>
      </c>
      <c r="C1518" t="s">
        <v>203</v>
      </c>
      <c r="D1518">
        <v>28</v>
      </c>
      <c r="E1518" s="1">
        <v>45687</v>
      </c>
      <c r="F1518" t="s">
        <v>8</v>
      </c>
      <c r="G1518" t="s">
        <v>181</v>
      </c>
      <c r="H1518" t="s">
        <v>223</v>
      </c>
      <c r="I1518">
        <v>6</v>
      </c>
      <c r="J1518">
        <v>16</v>
      </c>
      <c r="K1518">
        <v>5</v>
      </c>
      <c r="L1518">
        <v>27</v>
      </c>
      <c r="M1518">
        <f>L1518-D1518</f>
        <v>-1</v>
      </c>
      <c r="N1518" s="3">
        <f>IFERROR(D1518/L1518,0)</f>
        <v>1.037037037037037</v>
      </c>
      <c r="O1518" t="str">
        <f>TEXT(UnusedDays[[#This Row],[discharge_date]],"mmmm")</f>
        <v>January</v>
      </c>
    </row>
    <row r="1519" spans="1:15" x14ac:dyDescent="0.3">
      <c r="A1519" t="s">
        <v>212</v>
      </c>
      <c r="B1519">
        <v>255</v>
      </c>
      <c r="C1519" t="s">
        <v>203</v>
      </c>
      <c r="D1519">
        <v>7</v>
      </c>
      <c r="E1519" s="1">
        <v>45735</v>
      </c>
      <c r="F1519" t="s">
        <v>13</v>
      </c>
      <c r="G1519" t="s">
        <v>134</v>
      </c>
      <c r="H1519" t="s">
        <v>223</v>
      </c>
      <c r="I1519">
        <v>0</v>
      </c>
      <c r="J1519">
        <v>14</v>
      </c>
      <c r="K1519">
        <v>0</v>
      </c>
      <c r="L1519">
        <v>14</v>
      </c>
      <c r="M1519" s="2">
        <f>L1519-D1519</f>
        <v>7</v>
      </c>
      <c r="N1519" s="3">
        <f>IFERROR(D1519/L1519,0)</f>
        <v>0.5</v>
      </c>
      <c r="O1519" t="str">
        <f>TEXT(UnusedDays[[#This Row],[discharge_date]],"mmmm")</f>
        <v>March</v>
      </c>
    </row>
    <row r="1520" spans="1:15" x14ac:dyDescent="0.3">
      <c r="A1520" t="s">
        <v>212</v>
      </c>
      <c r="B1520">
        <v>1033</v>
      </c>
      <c r="C1520" t="s">
        <v>203</v>
      </c>
      <c r="D1520">
        <v>1</v>
      </c>
      <c r="E1520" s="1">
        <v>45740</v>
      </c>
      <c r="F1520" t="s">
        <v>11</v>
      </c>
      <c r="G1520" t="s">
        <v>134</v>
      </c>
      <c r="H1520" t="s">
        <v>223</v>
      </c>
      <c r="I1520">
        <v>6</v>
      </c>
      <c r="J1520">
        <v>0</v>
      </c>
      <c r="K1520">
        <v>0</v>
      </c>
      <c r="L1520">
        <v>6</v>
      </c>
      <c r="M1520" s="2">
        <f>L1520-D1520</f>
        <v>5</v>
      </c>
      <c r="N1520" s="3">
        <f>IFERROR(D1520/L1520,0)</f>
        <v>0.16666666666666666</v>
      </c>
      <c r="O1520" t="str">
        <f>TEXT(UnusedDays[[#This Row],[discharge_date]],"mmmm")</f>
        <v>March</v>
      </c>
    </row>
    <row r="1521" spans="1:15" x14ac:dyDescent="0.3">
      <c r="A1521" t="s">
        <v>212</v>
      </c>
      <c r="B1521">
        <v>140</v>
      </c>
      <c r="C1521" t="s">
        <v>203</v>
      </c>
      <c r="D1521">
        <v>17</v>
      </c>
      <c r="E1521" s="1">
        <v>45730</v>
      </c>
      <c r="F1521" t="s">
        <v>14</v>
      </c>
      <c r="G1521" t="s">
        <v>134</v>
      </c>
      <c r="H1521" t="s">
        <v>223</v>
      </c>
      <c r="I1521">
        <v>9</v>
      </c>
      <c r="J1521">
        <v>7</v>
      </c>
      <c r="K1521">
        <v>0</v>
      </c>
      <c r="L1521">
        <v>16</v>
      </c>
      <c r="M1521">
        <f>L1521-D1521</f>
        <v>-1</v>
      </c>
      <c r="N1521" s="3">
        <f>IFERROR(D1521/L1521,0)</f>
        <v>1.0625</v>
      </c>
      <c r="O1521" t="str">
        <f>TEXT(UnusedDays[[#This Row],[discharge_date]],"mmmm")</f>
        <v>March</v>
      </c>
    </row>
    <row r="1522" spans="1:15" x14ac:dyDescent="0.3">
      <c r="A1522" t="s">
        <v>212</v>
      </c>
      <c r="B1522">
        <v>1025</v>
      </c>
      <c r="C1522" t="s">
        <v>203</v>
      </c>
      <c r="D1522">
        <v>28</v>
      </c>
      <c r="E1522" s="1">
        <v>45726</v>
      </c>
      <c r="F1522" t="s">
        <v>8</v>
      </c>
      <c r="G1522" t="s">
        <v>134</v>
      </c>
      <c r="H1522" t="s">
        <v>223</v>
      </c>
      <c r="I1522">
        <v>0</v>
      </c>
      <c r="J1522">
        <v>21</v>
      </c>
      <c r="K1522">
        <v>7</v>
      </c>
      <c r="L1522">
        <v>28</v>
      </c>
      <c r="M1522">
        <f>L1522-D1522</f>
        <v>0</v>
      </c>
      <c r="N1522" s="3">
        <f>IFERROR(D1522/L1522,0)</f>
        <v>1</v>
      </c>
      <c r="O1522" t="str">
        <f>TEXT(UnusedDays[[#This Row],[discharge_date]],"mmmm")</f>
        <v>March</v>
      </c>
    </row>
    <row r="1523" spans="1:15" x14ac:dyDescent="0.3">
      <c r="A1523" t="s">
        <v>212</v>
      </c>
      <c r="B1523">
        <v>510</v>
      </c>
      <c r="C1523" t="s">
        <v>203</v>
      </c>
      <c r="D1523">
        <v>28</v>
      </c>
      <c r="E1523" s="1">
        <v>45729</v>
      </c>
      <c r="F1523" t="s">
        <v>8</v>
      </c>
      <c r="G1523" t="s">
        <v>134</v>
      </c>
      <c r="H1523" t="s">
        <v>223</v>
      </c>
      <c r="I1523">
        <v>7</v>
      </c>
      <c r="J1523">
        <v>14</v>
      </c>
      <c r="K1523">
        <v>10</v>
      </c>
      <c r="L1523">
        <v>32</v>
      </c>
      <c r="M1523" s="2">
        <f>L1523-D1523</f>
        <v>4</v>
      </c>
      <c r="N1523" s="3">
        <f>IFERROR(D1523/L1523,0)</f>
        <v>0.875</v>
      </c>
      <c r="O1523" t="str">
        <f>TEXT(UnusedDays[[#This Row],[discharge_date]],"mmmm")</f>
        <v>March</v>
      </c>
    </row>
    <row r="1524" spans="1:15" x14ac:dyDescent="0.3">
      <c r="A1524" t="s">
        <v>212</v>
      </c>
      <c r="B1524">
        <v>703</v>
      </c>
      <c r="C1524" t="s">
        <v>203</v>
      </c>
      <c r="D1524">
        <v>13</v>
      </c>
      <c r="E1524" s="1">
        <v>45728</v>
      </c>
      <c r="F1524" t="s">
        <v>11</v>
      </c>
      <c r="G1524" t="s">
        <v>133</v>
      </c>
      <c r="H1524" t="s">
        <v>223</v>
      </c>
      <c r="I1524">
        <v>0</v>
      </c>
      <c r="J1524">
        <v>19</v>
      </c>
      <c r="K1524">
        <v>0</v>
      </c>
      <c r="L1524">
        <v>19</v>
      </c>
      <c r="M1524" s="2">
        <f>L1524-D1524</f>
        <v>6</v>
      </c>
      <c r="N1524" s="3">
        <f>IFERROR(D1524/L1524,0)</f>
        <v>0.68421052631578949</v>
      </c>
      <c r="O1524" t="str">
        <f>TEXT(UnusedDays[[#This Row],[discharge_date]],"mmmm")</f>
        <v>March</v>
      </c>
    </row>
    <row r="1525" spans="1:15" x14ac:dyDescent="0.3">
      <c r="A1525" t="s">
        <v>212</v>
      </c>
      <c r="B1525">
        <v>594</v>
      </c>
      <c r="C1525" t="s">
        <v>203</v>
      </c>
      <c r="D1525">
        <v>27</v>
      </c>
      <c r="E1525" s="1">
        <v>45719</v>
      </c>
      <c r="F1525" t="s">
        <v>8</v>
      </c>
      <c r="G1525" t="s">
        <v>133</v>
      </c>
      <c r="H1525" t="s">
        <v>223</v>
      </c>
      <c r="I1525">
        <v>9</v>
      </c>
      <c r="J1525">
        <v>18</v>
      </c>
      <c r="K1525">
        <v>0</v>
      </c>
      <c r="L1525">
        <v>27</v>
      </c>
      <c r="M1525">
        <f>L1525-D1525</f>
        <v>0</v>
      </c>
      <c r="N1525" s="3">
        <f>IFERROR(D1525/L1525,0)</f>
        <v>1</v>
      </c>
      <c r="O1525" t="str">
        <f>TEXT(UnusedDays[[#This Row],[discharge_date]],"mmmm")</f>
        <v>March</v>
      </c>
    </row>
    <row r="1526" spans="1:15" x14ac:dyDescent="0.3">
      <c r="A1526" t="s">
        <v>212</v>
      </c>
      <c r="B1526">
        <v>2201</v>
      </c>
      <c r="C1526" t="s">
        <v>203</v>
      </c>
      <c r="D1526">
        <v>15</v>
      </c>
      <c r="E1526" s="1">
        <v>45736</v>
      </c>
      <c r="F1526" t="s">
        <v>8</v>
      </c>
      <c r="G1526" t="s">
        <v>133</v>
      </c>
      <c r="H1526" t="s">
        <v>223</v>
      </c>
      <c r="I1526">
        <v>0</v>
      </c>
      <c r="J1526">
        <v>14</v>
      </c>
      <c r="K1526">
        <v>1</v>
      </c>
      <c r="L1526">
        <v>15</v>
      </c>
      <c r="M1526">
        <f>L1526-D1526</f>
        <v>0</v>
      </c>
      <c r="N1526" s="3">
        <f>IFERROR(D1526/L1526,0)</f>
        <v>1</v>
      </c>
      <c r="O1526" t="str">
        <f>TEXT(UnusedDays[[#This Row],[discharge_date]],"mmmm")</f>
        <v>March</v>
      </c>
    </row>
    <row r="1527" spans="1:15" x14ac:dyDescent="0.3">
      <c r="A1527" t="s">
        <v>212</v>
      </c>
      <c r="B1527">
        <v>1073</v>
      </c>
      <c r="C1527" t="s">
        <v>203</v>
      </c>
      <c r="D1527">
        <v>23</v>
      </c>
      <c r="E1527" s="1">
        <v>45738</v>
      </c>
      <c r="F1527" t="s">
        <v>11</v>
      </c>
      <c r="G1527" t="s">
        <v>17</v>
      </c>
      <c r="H1527" t="s">
        <v>223</v>
      </c>
      <c r="I1527">
        <v>7</v>
      </c>
      <c r="J1527">
        <v>16</v>
      </c>
      <c r="K1527">
        <v>0</v>
      </c>
      <c r="L1527">
        <v>23</v>
      </c>
      <c r="M1527">
        <f>L1527-D1527</f>
        <v>0</v>
      </c>
      <c r="N1527" s="3">
        <f>IFERROR(D1527/L1527,0)</f>
        <v>1</v>
      </c>
      <c r="O1527" t="str">
        <f>TEXT(UnusedDays[[#This Row],[discharge_date]],"mmmm")</f>
        <v>March</v>
      </c>
    </row>
    <row r="1528" spans="1:15" x14ac:dyDescent="0.3">
      <c r="A1528" t="s">
        <v>212</v>
      </c>
      <c r="B1528">
        <v>834</v>
      </c>
      <c r="C1528" t="s">
        <v>203</v>
      </c>
      <c r="D1528">
        <v>1</v>
      </c>
      <c r="E1528" s="1">
        <v>45745</v>
      </c>
      <c r="F1528" t="s">
        <v>11</v>
      </c>
      <c r="G1528" t="s">
        <v>17</v>
      </c>
      <c r="H1528" t="s">
        <v>223</v>
      </c>
      <c r="I1528">
        <v>0</v>
      </c>
      <c r="J1528">
        <v>1</v>
      </c>
      <c r="K1528">
        <v>0</v>
      </c>
      <c r="L1528">
        <v>1</v>
      </c>
      <c r="M1528">
        <f>L1528-D1528</f>
        <v>0</v>
      </c>
      <c r="N1528" s="3">
        <f>IFERROR(D1528/L1528,0)</f>
        <v>1</v>
      </c>
      <c r="O1528" t="str">
        <f>TEXT(UnusedDays[[#This Row],[discharge_date]],"mmmm")</f>
        <v>March</v>
      </c>
    </row>
    <row r="1529" spans="1:15" x14ac:dyDescent="0.3">
      <c r="A1529" t="s">
        <v>212</v>
      </c>
      <c r="B1529">
        <v>879</v>
      </c>
      <c r="C1529" t="s">
        <v>203</v>
      </c>
      <c r="D1529">
        <v>27</v>
      </c>
      <c r="E1529" s="1">
        <v>45735</v>
      </c>
      <c r="F1529" t="s">
        <v>8</v>
      </c>
      <c r="G1529" t="s">
        <v>17</v>
      </c>
      <c r="H1529" t="s">
        <v>223</v>
      </c>
      <c r="I1529">
        <v>0</v>
      </c>
      <c r="J1529">
        <v>13</v>
      </c>
      <c r="K1529">
        <v>14</v>
      </c>
      <c r="L1529">
        <v>27</v>
      </c>
      <c r="M1529">
        <f>L1529-D1529</f>
        <v>0</v>
      </c>
      <c r="N1529" s="3">
        <f>IFERROR(D1529/L1529,0)</f>
        <v>1</v>
      </c>
      <c r="O1529" t="str">
        <f>TEXT(UnusedDays[[#This Row],[discharge_date]],"mmmm")</f>
        <v>March</v>
      </c>
    </row>
    <row r="1530" spans="1:15" x14ac:dyDescent="0.3">
      <c r="A1530" t="s">
        <v>212</v>
      </c>
      <c r="B1530">
        <v>1492</v>
      </c>
      <c r="C1530" t="s">
        <v>203</v>
      </c>
      <c r="D1530">
        <v>8</v>
      </c>
      <c r="E1530" s="1">
        <v>45721</v>
      </c>
      <c r="F1530" t="s">
        <v>8</v>
      </c>
      <c r="G1530" t="s">
        <v>17</v>
      </c>
      <c r="H1530" t="s">
        <v>223</v>
      </c>
      <c r="I1530">
        <v>0</v>
      </c>
      <c r="J1530">
        <v>8</v>
      </c>
      <c r="K1530">
        <v>0</v>
      </c>
      <c r="L1530">
        <v>8</v>
      </c>
      <c r="M1530">
        <f>L1530-D1530</f>
        <v>0</v>
      </c>
      <c r="N1530" s="3">
        <f>IFERROR(D1530/L1530,0)</f>
        <v>1</v>
      </c>
      <c r="O1530" t="str">
        <f>TEXT(UnusedDays[[#This Row],[discharge_date]],"mmmm")</f>
        <v>March</v>
      </c>
    </row>
    <row r="1531" spans="1:15" x14ac:dyDescent="0.3">
      <c r="A1531" t="s">
        <v>212</v>
      </c>
      <c r="B1531">
        <v>2639</v>
      </c>
      <c r="C1531" t="s">
        <v>203</v>
      </c>
      <c r="D1531">
        <v>13</v>
      </c>
      <c r="E1531" s="1">
        <v>45709</v>
      </c>
      <c r="F1531" t="s">
        <v>18</v>
      </c>
      <c r="G1531" t="s">
        <v>17</v>
      </c>
      <c r="H1531" t="s">
        <v>223</v>
      </c>
      <c r="I1531">
        <v>10</v>
      </c>
      <c r="J1531">
        <v>15</v>
      </c>
      <c r="K1531">
        <v>0</v>
      </c>
      <c r="L1531">
        <v>25</v>
      </c>
      <c r="M1531">
        <f>L1531-D1531</f>
        <v>12</v>
      </c>
      <c r="N1531" s="3">
        <f>IFERROR(D1531/L1531,0)</f>
        <v>0.52</v>
      </c>
      <c r="O1531" t="str">
        <f>TEXT(UnusedDays[[#This Row],[discharge_date]],"mmmm")</f>
        <v>February</v>
      </c>
    </row>
    <row r="1532" spans="1:15" x14ac:dyDescent="0.3">
      <c r="A1532" t="s">
        <v>212</v>
      </c>
      <c r="B1532">
        <v>2411</v>
      </c>
      <c r="C1532" t="s">
        <v>203</v>
      </c>
      <c r="D1532">
        <v>13</v>
      </c>
      <c r="E1532" s="1">
        <v>45704</v>
      </c>
      <c r="F1532" t="s">
        <v>13</v>
      </c>
      <c r="G1532" t="s">
        <v>17</v>
      </c>
      <c r="H1532" t="s">
        <v>223</v>
      </c>
      <c r="I1532">
        <v>9</v>
      </c>
      <c r="J1532">
        <v>13</v>
      </c>
      <c r="K1532">
        <v>0</v>
      </c>
      <c r="L1532">
        <v>22</v>
      </c>
      <c r="M1532">
        <v>9</v>
      </c>
      <c r="N1532" s="3">
        <f>IFERROR(D1532/L1532,0)</f>
        <v>0.59090909090909094</v>
      </c>
      <c r="O1532" t="str">
        <f>TEXT(UnusedDays[[#This Row],[discharge_date]],"mmmm")</f>
        <v>February</v>
      </c>
    </row>
    <row r="1533" spans="1:15" x14ac:dyDescent="0.3">
      <c r="A1533" t="s">
        <v>212</v>
      </c>
      <c r="B1533">
        <v>2564</v>
      </c>
      <c r="C1533" t="s">
        <v>203</v>
      </c>
      <c r="D1533">
        <v>13</v>
      </c>
      <c r="E1533" s="1">
        <v>45702</v>
      </c>
      <c r="F1533" t="s">
        <v>18</v>
      </c>
      <c r="G1533" t="s">
        <v>17</v>
      </c>
      <c r="H1533" t="s">
        <v>223</v>
      </c>
      <c r="I1533">
        <v>0</v>
      </c>
      <c r="J1533">
        <v>14</v>
      </c>
      <c r="K1533">
        <v>0</v>
      </c>
      <c r="L1533">
        <v>14</v>
      </c>
      <c r="M1533">
        <v>1</v>
      </c>
      <c r="N1533" s="3">
        <f>IFERROR(D1533/L1533,0)</f>
        <v>0.9285714285714286</v>
      </c>
      <c r="O1533" t="str">
        <f>TEXT(UnusedDays[[#This Row],[discharge_date]],"mmmm")</f>
        <v>February</v>
      </c>
    </row>
    <row r="1534" spans="1:15" x14ac:dyDescent="0.3">
      <c r="A1534" t="s">
        <v>212</v>
      </c>
      <c r="B1534">
        <v>1008</v>
      </c>
      <c r="C1534" t="s">
        <v>203</v>
      </c>
      <c r="D1534">
        <v>28</v>
      </c>
      <c r="E1534" s="1">
        <v>45708</v>
      </c>
      <c r="F1534" t="s">
        <v>8</v>
      </c>
      <c r="G1534" t="s">
        <v>17</v>
      </c>
      <c r="H1534" t="s">
        <v>223</v>
      </c>
      <c r="I1534">
        <v>0</v>
      </c>
      <c r="J1534">
        <v>22</v>
      </c>
      <c r="K1534">
        <v>6</v>
      </c>
      <c r="L1534">
        <v>28</v>
      </c>
      <c r="M1534">
        <v>0</v>
      </c>
      <c r="N1534" s="3">
        <f>IFERROR(D1534/L1534,0)</f>
        <v>1</v>
      </c>
      <c r="O1534" t="str">
        <f>TEXT(UnusedDays[[#This Row],[discharge_date]],"mmmm")</f>
        <v>February</v>
      </c>
    </row>
    <row r="1535" spans="1:15" x14ac:dyDescent="0.3">
      <c r="A1535" t="s">
        <v>212</v>
      </c>
      <c r="B1535">
        <v>2502</v>
      </c>
      <c r="C1535" t="s">
        <v>203</v>
      </c>
      <c r="D1535">
        <v>3</v>
      </c>
      <c r="E1535" s="1">
        <v>45691</v>
      </c>
      <c r="F1535" t="s">
        <v>11</v>
      </c>
      <c r="G1535" t="s">
        <v>17</v>
      </c>
      <c r="H1535" t="s">
        <v>223</v>
      </c>
      <c r="I1535">
        <v>0</v>
      </c>
      <c r="J1535">
        <v>14</v>
      </c>
      <c r="K1535">
        <v>0</v>
      </c>
      <c r="L1535">
        <v>14</v>
      </c>
      <c r="M1535">
        <f>L1535-D1535</f>
        <v>11</v>
      </c>
      <c r="N1535" s="3">
        <f>IFERROR(D1535/L1535,0)</f>
        <v>0.21428571428571427</v>
      </c>
      <c r="O1535" t="str">
        <f>TEXT(UnusedDays[[#This Row],[discharge_date]],"mmmm")</f>
        <v>February</v>
      </c>
    </row>
    <row r="1536" spans="1:15" x14ac:dyDescent="0.3">
      <c r="A1536" t="s">
        <v>212</v>
      </c>
      <c r="B1536">
        <v>613</v>
      </c>
      <c r="C1536" t="s">
        <v>203</v>
      </c>
      <c r="D1536">
        <v>3</v>
      </c>
      <c r="E1536" s="1">
        <v>45678</v>
      </c>
      <c r="F1536" t="s">
        <v>11</v>
      </c>
      <c r="G1536" t="s">
        <v>17</v>
      </c>
      <c r="H1536" t="s">
        <v>223</v>
      </c>
      <c r="I1536">
        <v>0</v>
      </c>
      <c r="J1536">
        <v>0</v>
      </c>
      <c r="K1536">
        <v>0</v>
      </c>
      <c r="L1536">
        <v>0</v>
      </c>
      <c r="M1536">
        <f>L1536-D1536</f>
        <v>-3</v>
      </c>
      <c r="N1536" s="3">
        <f>IFERROR(D1536/L1536,0)</f>
        <v>0</v>
      </c>
      <c r="O1536" t="str">
        <f>TEXT(UnusedDays[[#This Row],[discharge_date]],"mmmm")</f>
        <v>January</v>
      </c>
    </row>
    <row r="1537" spans="1:15" x14ac:dyDescent="0.3">
      <c r="A1537" t="s">
        <v>212</v>
      </c>
      <c r="B1537">
        <v>2780</v>
      </c>
      <c r="C1537" t="s">
        <v>203</v>
      </c>
      <c r="D1537">
        <v>2</v>
      </c>
      <c r="E1537" s="1">
        <v>45662</v>
      </c>
      <c r="F1537" t="s">
        <v>11</v>
      </c>
      <c r="G1537" t="s">
        <v>17</v>
      </c>
      <c r="H1537" t="s">
        <v>223</v>
      </c>
      <c r="I1537">
        <v>2</v>
      </c>
      <c r="J1537">
        <v>0</v>
      </c>
      <c r="K1537">
        <v>0</v>
      </c>
      <c r="L1537">
        <v>2</v>
      </c>
      <c r="M1537">
        <f>L1537-D1537</f>
        <v>0</v>
      </c>
      <c r="N1537" s="3">
        <f>IFERROR(D1537/L1537,0)</f>
        <v>1</v>
      </c>
      <c r="O1537" t="str">
        <f>TEXT(UnusedDays[[#This Row],[discharge_date]],"mmmm")</f>
        <v>January</v>
      </c>
    </row>
    <row r="1538" spans="1:15" x14ac:dyDescent="0.3">
      <c r="A1538" t="s">
        <v>212</v>
      </c>
      <c r="B1538">
        <v>1819</v>
      </c>
      <c r="C1538" t="s">
        <v>206</v>
      </c>
      <c r="D1538">
        <v>25</v>
      </c>
      <c r="E1538" s="1">
        <v>45712</v>
      </c>
      <c r="F1538" t="s">
        <v>8</v>
      </c>
      <c r="G1538" t="s">
        <v>182</v>
      </c>
      <c r="H1538" t="s">
        <v>223</v>
      </c>
      <c r="I1538">
        <v>9</v>
      </c>
      <c r="J1538">
        <v>16</v>
      </c>
      <c r="K1538">
        <v>0</v>
      </c>
      <c r="L1538">
        <v>25</v>
      </c>
      <c r="M1538">
        <f>L1538-D1538</f>
        <v>0</v>
      </c>
      <c r="N1538" s="3">
        <f>IFERROR(D1538/L1538,0)</f>
        <v>1</v>
      </c>
      <c r="O1538" t="str">
        <f>TEXT(UnusedDays[[#This Row],[discharge_date]],"mmmm")</f>
        <v>February</v>
      </c>
    </row>
    <row r="1539" spans="1:15" x14ac:dyDescent="0.3">
      <c r="A1539" t="s">
        <v>212</v>
      </c>
      <c r="B1539">
        <v>2703</v>
      </c>
      <c r="C1539" t="s">
        <v>206</v>
      </c>
      <c r="D1539">
        <v>18</v>
      </c>
      <c r="E1539" s="1">
        <v>45693</v>
      </c>
      <c r="F1539" t="s">
        <v>8</v>
      </c>
      <c r="G1539" t="s">
        <v>182</v>
      </c>
      <c r="H1539" t="s">
        <v>223</v>
      </c>
      <c r="I1539">
        <v>0</v>
      </c>
      <c r="J1539">
        <v>18</v>
      </c>
      <c r="K1539">
        <v>0</v>
      </c>
      <c r="L1539">
        <v>18</v>
      </c>
      <c r="M1539">
        <f>L1539-D1539</f>
        <v>0</v>
      </c>
      <c r="N1539" s="3">
        <f>IFERROR(D1539/L1539,0)</f>
        <v>1</v>
      </c>
      <c r="O1539" t="str">
        <f>TEXT(UnusedDays[[#This Row],[discharge_date]],"mmmm")</f>
        <v>February</v>
      </c>
    </row>
    <row r="1540" spans="1:15" x14ac:dyDescent="0.3">
      <c r="A1540" t="s">
        <v>212</v>
      </c>
      <c r="B1540">
        <v>1995</v>
      </c>
      <c r="C1540" t="s">
        <v>206</v>
      </c>
      <c r="D1540">
        <v>12</v>
      </c>
      <c r="E1540" s="1">
        <v>45682</v>
      </c>
      <c r="F1540" t="s">
        <v>13</v>
      </c>
      <c r="G1540" t="s">
        <v>182</v>
      </c>
      <c r="H1540" t="s">
        <v>223</v>
      </c>
      <c r="I1540">
        <v>0</v>
      </c>
      <c r="J1540">
        <v>16</v>
      </c>
      <c r="K1540">
        <v>0</v>
      </c>
      <c r="L1540">
        <v>16</v>
      </c>
      <c r="M1540">
        <f>L1540-D1540</f>
        <v>4</v>
      </c>
      <c r="N1540" s="3">
        <f>IFERROR(D1540/L1540,0)</f>
        <v>0.75</v>
      </c>
      <c r="O1540" t="str">
        <f>TEXT(UnusedDays[[#This Row],[discharge_date]],"mmmm")</f>
        <v>January</v>
      </c>
    </row>
    <row r="1541" spans="1:15" x14ac:dyDescent="0.3">
      <c r="A1541" t="s">
        <v>212</v>
      </c>
      <c r="B1541">
        <v>2583</v>
      </c>
      <c r="C1541" t="s">
        <v>206</v>
      </c>
      <c r="D1541">
        <v>21</v>
      </c>
      <c r="E1541" s="1">
        <v>45685</v>
      </c>
      <c r="F1541" t="s">
        <v>8</v>
      </c>
      <c r="G1541" t="s">
        <v>182</v>
      </c>
      <c r="H1541" t="s">
        <v>223</v>
      </c>
      <c r="I1541">
        <v>6</v>
      </c>
      <c r="J1541">
        <v>15</v>
      </c>
      <c r="K1541">
        <v>0</v>
      </c>
      <c r="L1541">
        <v>21</v>
      </c>
      <c r="M1541">
        <f>L1541-D1541</f>
        <v>0</v>
      </c>
      <c r="N1541" s="3">
        <f>IFERROR(D1541/L1541,0)</f>
        <v>1</v>
      </c>
      <c r="O1541" t="str">
        <f>TEXT(UnusedDays[[#This Row],[discharge_date]],"mmmm")</f>
        <v>January</v>
      </c>
    </row>
    <row r="1542" spans="1:15" x14ac:dyDescent="0.3">
      <c r="A1542" t="s">
        <v>212</v>
      </c>
      <c r="B1542">
        <v>2414</v>
      </c>
      <c r="C1542" t="s">
        <v>206</v>
      </c>
      <c r="D1542">
        <v>21</v>
      </c>
      <c r="E1542" s="1">
        <v>45679</v>
      </c>
      <c r="F1542" t="s">
        <v>8</v>
      </c>
      <c r="G1542" t="s">
        <v>182</v>
      </c>
      <c r="H1542" t="s">
        <v>223</v>
      </c>
      <c r="I1542">
        <v>6</v>
      </c>
      <c r="J1542">
        <v>14</v>
      </c>
      <c r="K1542">
        <v>0</v>
      </c>
      <c r="L1542">
        <v>20</v>
      </c>
      <c r="M1542">
        <f>L1542-D1542</f>
        <v>-1</v>
      </c>
      <c r="N1542" s="3">
        <f>IFERROR(D1542/L1542,0)</f>
        <v>1.05</v>
      </c>
      <c r="O1542" t="str">
        <f>TEXT(UnusedDays[[#This Row],[discharge_date]],"mmmm")</f>
        <v>January</v>
      </c>
    </row>
    <row r="1543" spans="1:15" x14ac:dyDescent="0.3">
      <c r="A1543" t="s">
        <v>212</v>
      </c>
      <c r="B1543">
        <v>913</v>
      </c>
      <c r="C1543" t="s">
        <v>206</v>
      </c>
      <c r="D1543">
        <v>17</v>
      </c>
      <c r="E1543" s="1">
        <v>45664</v>
      </c>
      <c r="F1543" t="s">
        <v>8</v>
      </c>
      <c r="G1543" t="s">
        <v>182</v>
      </c>
      <c r="H1543" t="s">
        <v>223</v>
      </c>
      <c r="I1543">
        <v>0</v>
      </c>
      <c r="J1543">
        <v>17</v>
      </c>
      <c r="K1543">
        <v>0</v>
      </c>
      <c r="L1543">
        <v>17</v>
      </c>
      <c r="M1543">
        <f>L1543-D1543</f>
        <v>0</v>
      </c>
      <c r="N1543" s="3">
        <f>IFERROR(D1543/L1543,0)</f>
        <v>1</v>
      </c>
      <c r="O1543" t="str">
        <f>TEXT(UnusedDays[[#This Row],[discharge_date]],"mmmm")</f>
        <v>January</v>
      </c>
    </row>
    <row r="1544" spans="1:15" x14ac:dyDescent="0.3">
      <c r="A1544" t="s">
        <v>212</v>
      </c>
      <c r="B1544">
        <v>2773</v>
      </c>
      <c r="C1544" t="s">
        <v>206</v>
      </c>
      <c r="D1544">
        <v>24</v>
      </c>
      <c r="E1544" s="1">
        <v>45717</v>
      </c>
      <c r="F1544" t="s">
        <v>8</v>
      </c>
      <c r="G1544" t="s">
        <v>135</v>
      </c>
      <c r="H1544" t="s">
        <v>223</v>
      </c>
      <c r="I1544">
        <v>10</v>
      </c>
      <c r="J1544">
        <v>14</v>
      </c>
      <c r="K1544">
        <v>0</v>
      </c>
      <c r="L1544">
        <v>24</v>
      </c>
      <c r="M1544">
        <f>L1544-D1544</f>
        <v>0</v>
      </c>
      <c r="N1544" s="3">
        <f>IFERROR(D1544/L1544,0)</f>
        <v>1</v>
      </c>
      <c r="O1544" t="str">
        <f>TEXT(UnusedDays[[#This Row],[discharge_date]],"mmmm")</f>
        <v>March</v>
      </c>
    </row>
    <row r="1545" spans="1:15" x14ac:dyDescent="0.3">
      <c r="A1545" t="s">
        <v>212</v>
      </c>
      <c r="B1545">
        <v>81</v>
      </c>
      <c r="C1545" t="s">
        <v>206</v>
      </c>
      <c r="D1545">
        <v>22</v>
      </c>
      <c r="E1545" s="1">
        <v>45722</v>
      </c>
      <c r="F1545" t="s">
        <v>8</v>
      </c>
      <c r="G1545" t="s">
        <v>135</v>
      </c>
      <c r="H1545" t="s">
        <v>223</v>
      </c>
      <c r="I1545">
        <v>13</v>
      </c>
      <c r="J1545">
        <v>9</v>
      </c>
      <c r="K1545">
        <v>0</v>
      </c>
      <c r="L1545">
        <v>22</v>
      </c>
      <c r="M1545">
        <f>L1545-D1545</f>
        <v>0</v>
      </c>
      <c r="N1545" s="3">
        <f>IFERROR(D1545/L1545,0)</f>
        <v>1</v>
      </c>
      <c r="O1545" t="str">
        <f>TEXT(UnusedDays[[#This Row],[discharge_date]],"mmmm")</f>
        <v>March</v>
      </c>
    </row>
    <row r="1546" spans="1:15" x14ac:dyDescent="0.3">
      <c r="A1546" t="s">
        <v>212</v>
      </c>
      <c r="B1546">
        <v>324</v>
      </c>
      <c r="C1546" t="s">
        <v>206</v>
      </c>
      <c r="D1546">
        <v>21</v>
      </c>
      <c r="E1546" s="1">
        <v>45741</v>
      </c>
      <c r="F1546" t="s">
        <v>8</v>
      </c>
      <c r="G1546" t="s">
        <v>135</v>
      </c>
      <c r="H1546" t="s">
        <v>223</v>
      </c>
      <c r="I1546">
        <v>0</v>
      </c>
      <c r="J1546">
        <v>21</v>
      </c>
      <c r="K1546">
        <v>0</v>
      </c>
      <c r="L1546">
        <v>21</v>
      </c>
      <c r="M1546">
        <f>L1546-D1546</f>
        <v>0</v>
      </c>
      <c r="N1546" s="3">
        <f>IFERROR(D1546/L1546,0)</f>
        <v>1</v>
      </c>
      <c r="O1546" t="str">
        <f>TEXT(UnusedDays[[#This Row],[discharge_date]],"mmmm")</f>
        <v>March</v>
      </c>
    </row>
    <row r="1547" spans="1:15" x14ac:dyDescent="0.3">
      <c r="A1547" t="s">
        <v>212</v>
      </c>
      <c r="B1547">
        <v>1864</v>
      </c>
      <c r="C1547" t="s">
        <v>206</v>
      </c>
      <c r="D1547">
        <v>17</v>
      </c>
      <c r="E1547" s="1">
        <v>45735</v>
      </c>
      <c r="F1547" t="s">
        <v>8</v>
      </c>
      <c r="G1547" t="s">
        <v>135</v>
      </c>
      <c r="H1547" t="s">
        <v>223</v>
      </c>
      <c r="I1547">
        <v>0</v>
      </c>
      <c r="J1547">
        <v>17</v>
      </c>
      <c r="K1547">
        <v>0</v>
      </c>
      <c r="L1547">
        <v>17</v>
      </c>
      <c r="M1547">
        <f>L1547-D1547</f>
        <v>0</v>
      </c>
      <c r="N1547" s="3">
        <f>IFERROR(D1547/L1547,0)</f>
        <v>1</v>
      </c>
      <c r="O1547" t="str">
        <f>TEXT(UnusedDays[[#This Row],[discharge_date]],"mmmm")</f>
        <v>March</v>
      </c>
    </row>
    <row r="1548" spans="1:15" x14ac:dyDescent="0.3">
      <c r="A1548" t="s">
        <v>212</v>
      </c>
      <c r="B1548">
        <v>649</v>
      </c>
      <c r="C1548" t="s">
        <v>206</v>
      </c>
      <c r="D1548">
        <v>8</v>
      </c>
      <c r="E1548" s="1">
        <v>45736</v>
      </c>
      <c r="F1548" t="s">
        <v>11</v>
      </c>
      <c r="G1548" t="s">
        <v>136</v>
      </c>
      <c r="H1548" t="s">
        <v>223</v>
      </c>
      <c r="I1548">
        <v>7</v>
      </c>
      <c r="J1548">
        <v>1</v>
      </c>
      <c r="K1548">
        <v>0</v>
      </c>
      <c r="L1548">
        <v>8</v>
      </c>
      <c r="M1548">
        <f>L1548-D1548</f>
        <v>0</v>
      </c>
      <c r="N1548" s="3">
        <f>IFERROR(D1548/L1548,0)</f>
        <v>1</v>
      </c>
      <c r="O1548" t="str">
        <f>TEXT(UnusedDays[[#This Row],[discharge_date]],"mmmm")</f>
        <v>March</v>
      </c>
    </row>
    <row r="1549" spans="1:15" x14ac:dyDescent="0.3">
      <c r="A1549" t="s">
        <v>212</v>
      </c>
      <c r="B1549">
        <v>2824</v>
      </c>
      <c r="C1549" t="s">
        <v>206</v>
      </c>
      <c r="D1549">
        <v>0</v>
      </c>
      <c r="E1549" s="1">
        <v>45737</v>
      </c>
      <c r="F1549" t="s">
        <v>11</v>
      </c>
      <c r="G1549" t="s">
        <v>17</v>
      </c>
      <c r="H1549" t="s">
        <v>223</v>
      </c>
      <c r="I1549">
        <v>0</v>
      </c>
      <c r="J1549">
        <v>0</v>
      </c>
      <c r="K1549">
        <v>0</v>
      </c>
      <c r="L1549">
        <v>0</v>
      </c>
      <c r="M1549">
        <f>L1549-D1549</f>
        <v>0</v>
      </c>
      <c r="N1549" s="3">
        <f>IFERROR(D1549/L1549,0)</f>
        <v>0</v>
      </c>
      <c r="O1549" t="str">
        <f>TEXT(UnusedDays[[#This Row],[discharge_date]],"mmmm")</f>
        <v>March</v>
      </c>
    </row>
    <row r="1550" spans="1:15" x14ac:dyDescent="0.3">
      <c r="A1550" t="s">
        <v>212</v>
      </c>
      <c r="B1550">
        <v>776</v>
      </c>
      <c r="C1550" t="s">
        <v>206</v>
      </c>
      <c r="D1550">
        <v>1</v>
      </c>
      <c r="E1550" s="1">
        <v>45744</v>
      </c>
      <c r="F1550" t="s">
        <v>18</v>
      </c>
      <c r="G1550" t="s">
        <v>17</v>
      </c>
      <c r="H1550" t="s">
        <v>223</v>
      </c>
      <c r="I1550">
        <v>4</v>
      </c>
      <c r="J1550">
        <v>0</v>
      </c>
      <c r="K1550">
        <v>0</v>
      </c>
      <c r="L1550">
        <v>4</v>
      </c>
      <c r="M1550" s="2">
        <f>L1550-D1550</f>
        <v>3</v>
      </c>
      <c r="N1550" s="3">
        <f>IFERROR(D1550/L1550,0)</f>
        <v>0.25</v>
      </c>
      <c r="O1550" t="str">
        <f>TEXT(UnusedDays[[#This Row],[discharge_date]],"mmmm")</f>
        <v>March</v>
      </c>
    </row>
    <row r="1551" spans="1:15" x14ac:dyDescent="0.3">
      <c r="A1551" t="s">
        <v>212</v>
      </c>
      <c r="B1551">
        <v>2694</v>
      </c>
      <c r="C1551" t="s">
        <v>206</v>
      </c>
      <c r="D1551">
        <v>28</v>
      </c>
      <c r="E1551" s="1">
        <v>45721</v>
      </c>
      <c r="F1551" t="s">
        <v>8</v>
      </c>
      <c r="G1551" t="s">
        <v>17</v>
      </c>
      <c r="H1551" t="s">
        <v>223</v>
      </c>
      <c r="I1551">
        <v>14</v>
      </c>
      <c r="J1551">
        <v>14</v>
      </c>
      <c r="K1551">
        <v>0</v>
      </c>
      <c r="L1551">
        <v>28</v>
      </c>
      <c r="M1551">
        <f>L1551-D1551</f>
        <v>0</v>
      </c>
      <c r="N1551" s="3">
        <f>IFERROR(D1551/L1551,0)</f>
        <v>1</v>
      </c>
      <c r="O1551" t="str">
        <f>TEXT(UnusedDays[[#This Row],[discharge_date]],"mmmm")</f>
        <v>March</v>
      </c>
    </row>
    <row r="1552" spans="1:15" x14ac:dyDescent="0.3">
      <c r="A1552" t="s">
        <v>212</v>
      </c>
      <c r="B1552">
        <v>1884</v>
      </c>
      <c r="C1552" t="s">
        <v>206</v>
      </c>
      <c r="D1552">
        <v>27</v>
      </c>
      <c r="E1552" s="1">
        <v>45727</v>
      </c>
      <c r="F1552" t="s">
        <v>8</v>
      </c>
      <c r="G1552" t="s">
        <v>17</v>
      </c>
      <c r="H1552" t="s">
        <v>223</v>
      </c>
      <c r="I1552">
        <v>13</v>
      </c>
      <c r="J1552">
        <v>14</v>
      </c>
      <c r="K1552">
        <v>0</v>
      </c>
      <c r="L1552">
        <v>27</v>
      </c>
      <c r="M1552">
        <f>L1552-D1552</f>
        <v>0</v>
      </c>
      <c r="N1552" s="3">
        <f>IFERROR(D1552/L1552,0)</f>
        <v>1</v>
      </c>
      <c r="O1552" t="str">
        <f>TEXT(UnusedDays[[#This Row],[discharge_date]],"mmmm")</f>
        <v>March</v>
      </c>
    </row>
    <row r="1553" spans="1:15" x14ac:dyDescent="0.3">
      <c r="A1553" t="s">
        <v>212</v>
      </c>
      <c r="B1553">
        <v>2597</v>
      </c>
      <c r="C1553" t="s">
        <v>206</v>
      </c>
      <c r="D1553">
        <v>20</v>
      </c>
      <c r="E1553" s="1">
        <v>45719</v>
      </c>
      <c r="F1553" t="s">
        <v>8</v>
      </c>
      <c r="G1553" t="s">
        <v>17</v>
      </c>
      <c r="H1553" t="s">
        <v>223</v>
      </c>
      <c r="I1553">
        <v>11</v>
      </c>
      <c r="J1553">
        <v>9</v>
      </c>
      <c r="K1553">
        <v>0</v>
      </c>
      <c r="L1553">
        <v>20</v>
      </c>
      <c r="M1553">
        <f>L1553-D1553</f>
        <v>0</v>
      </c>
      <c r="N1553" s="3">
        <f>IFERROR(D1553/L1553,0)</f>
        <v>1</v>
      </c>
      <c r="O1553" t="str">
        <f>TEXT(UnusedDays[[#This Row],[discharge_date]],"mmmm")</f>
        <v>March</v>
      </c>
    </row>
    <row r="1554" spans="1:15" x14ac:dyDescent="0.3">
      <c r="A1554" t="s">
        <v>212</v>
      </c>
      <c r="B1554">
        <v>1227</v>
      </c>
      <c r="C1554" t="s">
        <v>206</v>
      </c>
      <c r="D1554">
        <v>21</v>
      </c>
      <c r="E1554" s="1">
        <v>45713</v>
      </c>
      <c r="F1554" t="s">
        <v>8</v>
      </c>
      <c r="G1554" t="s">
        <v>17</v>
      </c>
      <c r="H1554" t="s">
        <v>223</v>
      </c>
      <c r="I1554">
        <v>0</v>
      </c>
      <c r="J1554">
        <v>21</v>
      </c>
      <c r="K1554">
        <v>0</v>
      </c>
      <c r="L1554">
        <v>21</v>
      </c>
      <c r="M1554">
        <f>L1554-D1554</f>
        <v>0</v>
      </c>
      <c r="N1554" s="3">
        <f>IFERROR(D1554/L1554,0)</f>
        <v>1</v>
      </c>
      <c r="O1554" t="str">
        <f>TEXT(UnusedDays[[#This Row],[discharge_date]],"mmmm")</f>
        <v>February</v>
      </c>
    </row>
    <row r="1555" spans="1:15" x14ac:dyDescent="0.3">
      <c r="A1555" t="s">
        <v>212</v>
      </c>
      <c r="B1555">
        <v>1546</v>
      </c>
      <c r="C1555" t="s">
        <v>206</v>
      </c>
      <c r="D1555">
        <v>1</v>
      </c>
      <c r="E1555" s="1">
        <v>45707</v>
      </c>
      <c r="F1555" t="s">
        <v>11</v>
      </c>
      <c r="G1555" t="s">
        <v>17</v>
      </c>
      <c r="H1555" t="s">
        <v>223</v>
      </c>
      <c r="I1555">
        <v>1</v>
      </c>
      <c r="J1555">
        <v>0</v>
      </c>
      <c r="K1555">
        <v>0</v>
      </c>
      <c r="L1555">
        <v>1</v>
      </c>
      <c r="M1555">
        <v>0</v>
      </c>
      <c r="N1555" s="3">
        <f>IFERROR(D1555/L1555,0)</f>
        <v>1</v>
      </c>
      <c r="O1555" t="str">
        <f>TEXT(UnusedDays[[#This Row],[discharge_date]],"mmmm")</f>
        <v>February</v>
      </c>
    </row>
    <row r="1556" spans="1:15" x14ac:dyDescent="0.3">
      <c r="A1556" t="s">
        <v>212</v>
      </c>
      <c r="B1556">
        <v>2379</v>
      </c>
      <c r="C1556" t="s">
        <v>206</v>
      </c>
      <c r="D1556">
        <v>8</v>
      </c>
      <c r="E1556" s="1">
        <v>45695</v>
      </c>
      <c r="F1556" t="s">
        <v>11</v>
      </c>
      <c r="G1556" t="s">
        <v>17</v>
      </c>
      <c r="H1556" t="s">
        <v>223</v>
      </c>
      <c r="I1556">
        <v>10</v>
      </c>
      <c r="J1556">
        <v>0</v>
      </c>
      <c r="K1556">
        <v>0</v>
      </c>
      <c r="L1556">
        <v>10</v>
      </c>
      <c r="M1556">
        <f>L1556-D1556</f>
        <v>2</v>
      </c>
      <c r="N1556" s="3">
        <f>IFERROR(D1556/L1556,0)</f>
        <v>0.8</v>
      </c>
      <c r="O1556" t="str">
        <f>TEXT(UnusedDays[[#This Row],[discharge_date]],"mmmm")</f>
        <v>February</v>
      </c>
    </row>
    <row r="1557" spans="1:15" x14ac:dyDescent="0.3">
      <c r="A1557" t="s">
        <v>212</v>
      </c>
      <c r="B1557">
        <v>1675</v>
      </c>
      <c r="C1557" t="s">
        <v>206</v>
      </c>
      <c r="D1557">
        <v>2</v>
      </c>
      <c r="E1557" s="1">
        <v>45697</v>
      </c>
      <c r="F1557" t="s">
        <v>11</v>
      </c>
      <c r="G1557" t="s">
        <v>17</v>
      </c>
      <c r="H1557" t="s">
        <v>223</v>
      </c>
      <c r="I1557">
        <v>0</v>
      </c>
      <c r="J1557">
        <v>0</v>
      </c>
      <c r="K1557">
        <v>0</v>
      </c>
      <c r="L1557">
        <v>0</v>
      </c>
      <c r="M1557">
        <f>L1557-D1557</f>
        <v>-2</v>
      </c>
      <c r="N1557" s="3">
        <f>IFERROR(D1557/L1557,0)</f>
        <v>0</v>
      </c>
      <c r="O1557" t="str">
        <f>TEXT(UnusedDays[[#This Row],[discharge_date]],"mmmm")</f>
        <v>February</v>
      </c>
    </row>
    <row r="1558" spans="1:15" x14ac:dyDescent="0.3">
      <c r="A1558" t="s">
        <v>212</v>
      </c>
      <c r="B1558">
        <v>637</v>
      </c>
      <c r="C1558" t="s">
        <v>206</v>
      </c>
      <c r="D1558">
        <v>24</v>
      </c>
      <c r="E1558" s="1">
        <v>45693</v>
      </c>
      <c r="F1558" t="s">
        <v>8</v>
      </c>
      <c r="G1558" t="s">
        <v>17</v>
      </c>
      <c r="H1558" t="s">
        <v>223</v>
      </c>
      <c r="I1558">
        <v>6</v>
      </c>
      <c r="J1558">
        <v>18</v>
      </c>
      <c r="K1558">
        <v>0</v>
      </c>
      <c r="L1558">
        <v>24</v>
      </c>
      <c r="M1558">
        <f>L1558-D1558</f>
        <v>0</v>
      </c>
      <c r="N1558" s="3">
        <f>IFERROR(D1558/L1558,0)</f>
        <v>1</v>
      </c>
      <c r="O1558" t="str">
        <f>TEXT(UnusedDays[[#This Row],[discharge_date]],"mmmm")</f>
        <v>February</v>
      </c>
    </row>
    <row r="1559" spans="1:15" x14ac:dyDescent="0.3">
      <c r="A1559" t="s">
        <v>212</v>
      </c>
      <c r="B1559">
        <v>633</v>
      </c>
      <c r="C1559" t="s">
        <v>206</v>
      </c>
      <c r="D1559">
        <v>23</v>
      </c>
      <c r="E1559" s="1">
        <v>45668</v>
      </c>
      <c r="F1559" t="s">
        <v>8</v>
      </c>
      <c r="G1559" t="s">
        <v>17</v>
      </c>
      <c r="H1559" t="s">
        <v>223</v>
      </c>
      <c r="I1559">
        <v>4</v>
      </c>
      <c r="J1559">
        <v>19</v>
      </c>
      <c r="K1559">
        <v>0</v>
      </c>
      <c r="L1559">
        <v>23</v>
      </c>
      <c r="M1559">
        <f>L1559-D1559</f>
        <v>0</v>
      </c>
      <c r="N1559" s="3">
        <f>IFERROR(D1559/L1559,0)</f>
        <v>1</v>
      </c>
      <c r="O1559" t="str">
        <f>TEXT(UnusedDays[[#This Row],[discharge_date]],"mmmm")</f>
        <v>January</v>
      </c>
    </row>
    <row r="1560" spans="1:15" x14ac:dyDescent="0.3">
      <c r="A1560" t="s">
        <v>212</v>
      </c>
      <c r="B1560">
        <v>1712</v>
      </c>
      <c r="C1560" t="s">
        <v>206</v>
      </c>
      <c r="D1560">
        <v>20</v>
      </c>
      <c r="E1560" s="1">
        <v>45664</v>
      </c>
      <c r="F1560" t="s">
        <v>8</v>
      </c>
      <c r="G1560" t="s">
        <v>17</v>
      </c>
      <c r="H1560" t="s">
        <v>223</v>
      </c>
      <c r="I1560">
        <v>0</v>
      </c>
      <c r="J1560">
        <v>20</v>
      </c>
      <c r="K1560">
        <v>0</v>
      </c>
      <c r="L1560">
        <v>20</v>
      </c>
      <c r="M1560">
        <f>L1560-D1560</f>
        <v>0</v>
      </c>
      <c r="N1560" s="3">
        <f>IFERROR(D1560/L1560,0)</f>
        <v>1</v>
      </c>
      <c r="O1560" t="str">
        <f>TEXT(UnusedDays[[#This Row],[discharge_date]],"mmmm")</f>
        <v>January</v>
      </c>
    </row>
    <row r="1561" spans="1:15" x14ac:dyDescent="0.3">
      <c r="A1561" t="s">
        <v>212</v>
      </c>
      <c r="B1561">
        <v>1306</v>
      </c>
      <c r="C1561" t="s">
        <v>185</v>
      </c>
      <c r="D1561">
        <v>26</v>
      </c>
      <c r="E1561" s="1">
        <v>45744</v>
      </c>
      <c r="F1561" t="s">
        <v>8</v>
      </c>
      <c r="G1561" t="s">
        <v>92</v>
      </c>
      <c r="H1561" t="s">
        <v>224</v>
      </c>
      <c r="I1561">
        <v>3</v>
      </c>
      <c r="J1561">
        <v>23</v>
      </c>
      <c r="K1561">
        <v>0</v>
      </c>
      <c r="L1561">
        <v>26</v>
      </c>
      <c r="M1561">
        <f>L1561-D1561</f>
        <v>0</v>
      </c>
      <c r="N1561" s="3">
        <f>IFERROR(D1561/L1561,0)</f>
        <v>1</v>
      </c>
      <c r="O1561" t="str">
        <f>TEXT(UnusedDays[[#This Row],[discharge_date]],"mmmm")</f>
        <v>March</v>
      </c>
    </row>
    <row r="1562" spans="1:15" x14ac:dyDescent="0.3">
      <c r="A1562" t="s">
        <v>212</v>
      </c>
      <c r="B1562">
        <v>1432</v>
      </c>
      <c r="C1562" t="s">
        <v>188</v>
      </c>
      <c r="D1562">
        <v>5</v>
      </c>
      <c r="E1562" s="1">
        <v>45711</v>
      </c>
      <c r="F1562" t="s">
        <v>8</v>
      </c>
      <c r="G1562" t="s">
        <v>102</v>
      </c>
      <c r="H1562" t="s">
        <v>224</v>
      </c>
      <c r="I1562">
        <v>0</v>
      </c>
      <c r="J1562">
        <v>14</v>
      </c>
      <c r="K1562">
        <v>0</v>
      </c>
      <c r="L1562">
        <v>14</v>
      </c>
      <c r="M1562">
        <f>L1562-D1562</f>
        <v>9</v>
      </c>
      <c r="N1562" s="3">
        <f>IFERROR(D1562/L1562,0)</f>
        <v>0.35714285714285715</v>
      </c>
      <c r="O1562" t="str">
        <f>TEXT(UnusedDays[[#This Row],[discharge_date]],"mmmm")</f>
        <v>February</v>
      </c>
    </row>
    <row r="1563" spans="1:15" x14ac:dyDescent="0.3">
      <c r="A1563" t="s">
        <v>212</v>
      </c>
      <c r="B1563">
        <v>2510</v>
      </c>
      <c r="C1563" t="s">
        <v>191</v>
      </c>
      <c r="D1563">
        <v>1</v>
      </c>
      <c r="E1563" s="1">
        <v>45674</v>
      </c>
      <c r="F1563" t="s">
        <v>11</v>
      </c>
      <c r="G1563" t="s">
        <v>150</v>
      </c>
      <c r="H1563" t="s">
        <v>224</v>
      </c>
      <c r="I1563">
        <v>1</v>
      </c>
      <c r="J1563">
        <v>0</v>
      </c>
      <c r="K1563">
        <v>0</v>
      </c>
      <c r="L1563">
        <v>1</v>
      </c>
      <c r="M1563">
        <f>L1563-D1563</f>
        <v>0</v>
      </c>
      <c r="N1563" s="3">
        <f>IFERROR(D1563/L1563,0)</f>
        <v>1</v>
      </c>
      <c r="O1563" t="str">
        <f>TEXT(UnusedDays[[#This Row],[discharge_date]],"mmmm")</f>
        <v>January</v>
      </c>
    </row>
    <row r="1564" spans="1:15" x14ac:dyDescent="0.3">
      <c r="A1564" t="s">
        <v>212</v>
      </c>
      <c r="B1564">
        <v>94</v>
      </c>
      <c r="C1564" t="s">
        <v>194</v>
      </c>
      <c r="D1564">
        <v>17</v>
      </c>
      <c r="E1564" s="1">
        <v>45658</v>
      </c>
      <c r="F1564" t="s">
        <v>13</v>
      </c>
      <c r="G1564" t="s">
        <v>163</v>
      </c>
      <c r="H1564" t="s">
        <v>224</v>
      </c>
      <c r="I1564">
        <v>4</v>
      </c>
      <c r="J1564">
        <v>12</v>
      </c>
      <c r="K1564">
        <v>0</v>
      </c>
      <c r="L1564">
        <v>16</v>
      </c>
      <c r="M1564">
        <f>L1564-D1564</f>
        <v>-1</v>
      </c>
      <c r="N1564" s="3">
        <f>IFERROR(D1564/L1564,0)</f>
        <v>1.0625</v>
      </c>
      <c r="O1564" t="str">
        <f>TEXT(UnusedDays[[#This Row],[discharge_date]],"mmmm")</f>
        <v>January</v>
      </c>
    </row>
    <row r="1565" spans="1:15" x14ac:dyDescent="0.3">
      <c r="A1565" t="s">
        <v>212</v>
      </c>
      <c r="B1565">
        <v>1794</v>
      </c>
      <c r="C1565" t="s">
        <v>194</v>
      </c>
      <c r="D1565">
        <v>8</v>
      </c>
      <c r="E1565" s="1">
        <v>45660</v>
      </c>
      <c r="F1565" t="s">
        <v>14</v>
      </c>
      <c r="G1565" t="s">
        <v>164</v>
      </c>
      <c r="H1565" t="s">
        <v>224</v>
      </c>
      <c r="I1565">
        <v>8</v>
      </c>
      <c r="J1565">
        <v>0</v>
      </c>
      <c r="K1565">
        <v>0</v>
      </c>
      <c r="L1565">
        <v>8</v>
      </c>
      <c r="M1565">
        <f>L1565-D1565</f>
        <v>0</v>
      </c>
      <c r="N1565" s="3">
        <f>IFERROR(D1565/L1565,0)</f>
        <v>1</v>
      </c>
      <c r="O1565" t="str">
        <f>TEXT(UnusedDays[[#This Row],[discharge_date]],"mmmm")</f>
        <v>January</v>
      </c>
    </row>
    <row r="1566" spans="1:15" x14ac:dyDescent="0.3">
      <c r="A1566" t="s">
        <v>212</v>
      </c>
      <c r="B1566">
        <v>508</v>
      </c>
      <c r="C1566" t="s">
        <v>194</v>
      </c>
      <c r="D1566">
        <v>7</v>
      </c>
      <c r="E1566" s="1">
        <v>45697</v>
      </c>
      <c r="F1566" t="s">
        <v>14</v>
      </c>
      <c r="G1566" t="s">
        <v>165</v>
      </c>
      <c r="H1566" t="s">
        <v>224</v>
      </c>
      <c r="I1566">
        <v>8</v>
      </c>
      <c r="J1566">
        <v>0</v>
      </c>
      <c r="K1566">
        <v>0</v>
      </c>
      <c r="L1566">
        <v>8</v>
      </c>
      <c r="M1566">
        <f>L1566-D1566</f>
        <v>1</v>
      </c>
      <c r="N1566" s="3">
        <f>IFERROR(D1566/L1566,0)</f>
        <v>0.875</v>
      </c>
      <c r="O1566" t="str">
        <f>TEXT(UnusedDays[[#This Row],[discharge_date]],"mmmm")</f>
        <v>February</v>
      </c>
    </row>
    <row r="1567" spans="1:15" x14ac:dyDescent="0.3">
      <c r="A1567" t="s">
        <v>212</v>
      </c>
      <c r="B1567">
        <v>12</v>
      </c>
      <c r="C1567" t="s">
        <v>197</v>
      </c>
      <c r="D1567">
        <v>4</v>
      </c>
      <c r="E1567" s="1">
        <v>45706</v>
      </c>
      <c r="F1567" t="s">
        <v>13</v>
      </c>
      <c r="G1567" t="s">
        <v>175</v>
      </c>
      <c r="H1567" t="s">
        <v>224</v>
      </c>
      <c r="I1567">
        <v>0</v>
      </c>
      <c r="J1567">
        <v>0</v>
      </c>
      <c r="K1567">
        <v>1</v>
      </c>
      <c r="L1567">
        <v>1</v>
      </c>
      <c r="M1567">
        <f>L1567-D1567</f>
        <v>-3</v>
      </c>
      <c r="N1567" s="3">
        <f>IFERROR(D1567/L1567,0)</f>
        <v>4</v>
      </c>
      <c r="O1567" t="str">
        <f>TEXT(UnusedDays[[#This Row],[discharge_date]],"mmmm")</f>
        <v>February</v>
      </c>
    </row>
    <row r="1568" spans="1:15" x14ac:dyDescent="0.3">
      <c r="A1568" t="s">
        <v>212</v>
      </c>
      <c r="B1568">
        <v>1903</v>
      </c>
      <c r="C1568" t="s">
        <v>185</v>
      </c>
      <c r="D1568">
        <v>3</v>
      </c>
      <c r="E1568" s="1">
        <v>45686</v>
      </c>
      <c r="F1568" t="s">
        <v>8</v>
      </c>
      <c r="G1568" t="s">
        <v>139</v>
      </c>
      <c r="H1568" t="s">
        <v>224</v>
      </c>
      <c r="I1568">
        <v>3</v>
      </c>
      <c r="J1568">
        <v>0</v>
      </c>
      <c r="K1568">
        <v>0</v>
      </c>
      <c r="L1568">
        <v>3</v>
      </c>
      <c r="M1568">
        <f>L1568-D1568</f>
        <v>0</v>
      </c>
      <c r="N1568" s="3">
        <f>IFERROR(D1568/L1568,0)</f>
        <v>1</v>
      </c>
      <c r="O1568" t="str">
        <f>TEXT(UnusedDays[[#This Row],[discharge_date]],"mmmm")</f>
        <v>January</v>
      </c>
    </row>
    <row r="1569" spans="1:15" x14ac:dyDescent="0.3">
      <c r="A1569" t="s">
        <v>212</v>
      </c>
      <c r="B1569">
        <v>210</v>
      </c>
      <c r="C1569" t="s">
        <v>185</v>
      </c>
      <c r="D1569">
        <v>3</v>
      </c>
      <c r="E1569" s="1">
        <v>45666</v>
      </c>
      <c r="F1569" t="s">
        <v>8</v>
      </c>
      <c r="G1569" t="s">
        <v>139</v>
      </c>
      <c r="H1569" t="s">
        <v>224</v>
      </c>
      <c r="I1569">
        <v>1</v>
      </c>
      <c r="J1569">
        <v>0</v>
      </c>
      <c r="K1569">
        <v>0</v>
      </c>
      <c r="L1569">
        <v>1</v>
      </c>
      <c r="M1569">
        <f>L1569-D1569</f>
        <v>-2</v>
      </c>
      <c r="N1569" s="3">
        <f>IFERROR(D1569/L1569,0)</f>
        <v>3</v>
      </c>
      <c r="O1569" t="str">
        <f>TEXT(UnusedDays[[#This Row],[discharge_date]],"mmmm")</f>
        <v>January</v>
      </c>
    </row>
    <row r="1570" spans="1:15" x14ac:dyDescent="0.3">
      <c r="A1570" t="s">
        <v>212</v>
      </c>
      <c r="B1570">
        <v>2042</v>
      </c>
      <c r="C1570" t="s">
        <v>185</v>
      </c>
      <c r="D1570">
        <v>28</v>
      </c>
      <c r="E1570" s="1">
        <v>45738</v>
      </c>
      <c r="F1570" t="s">
        <v>8</v>
      </c>
      <c r="G1570" t="s">
        <v>89</v>
      </c>
      <c r="H1570" t="s">
        <v>224</v>
      </c>
      <c r="I1570">
        <v>3</v>
      </c>
      <c r="J1570">
        <v>25</v>
      </c>
      <c r="K1570">
        <v>0</v>
      </c>
      <c r="L1570">
        <v>28</v>
      </c>
      <c r="M1570">
        <f>L1570-D1570</f>
        <v>0</v>
      </c>
      <c r="N1570" s="3">
        <f>IFERROR(D1570/L1570,0)</f>
        <v>1</v>
      </c>
      <c r="O1570" t="str">
        <f>TEXT(UnusedDays[[#This Row],[discharge_date]],"mmmm")</f>
        <v>March</v>
      </c>
    </row>
    <row r="1571" spans="1:15" x14ac:dyDescent="0.3">
      <c r="A1571" t="s">
        <v>212</v>
      </c>
      <c r="B1571">
        <v>2333</v>
      </c>
      <c r="C1571" t="s">
        <v>185</v>
      </c>
      <c r="D1571">
        <v>27</v>
      </c>
      <c r="E1571" s="1">
        <v>45714</v>
      </c>
      <c r="F1571" t="s">
        <v>8</v>
      </c>
      <c r="G1571" t="s">
        <v>138</v>
      </c>
      <c r="H1571" t="s">
        <v>224</v>
      </c>
      <c r="I1571">
        <v>6</v>
      </c>
      <c r="J1571">
        <v>21</v>
      </c>
      <c r="K1571">
        <v>0</v>
      </c>
      <c r="L1571">
        <v>27</v>
      </c>
      <c r="M1571">
        <f>L1571-D1571</f>
        <v>0</v>
      </c>
      <c r="N1571" s="3">
        <f>IFERROR(D1571/L1571,0)</f>
        <v>1</v>
      </c>
      <c r="O1571" t="str">
        <f>TEXT(UnusedDays[[#This Row],[discharge_date]],"mmmm")</f>
        <v>February</v>
      </c>
    </row>
    <row r="1572" spans="1:15" x14ac:dyDescent="0.3">
      <c r="A1572" t="s">
        <v>212</v>
      </c>
      <c r="B1572">
        <v>603</v>
      </c>
      <c r="C1572" t="s">
        <v>185</v>
      </c>
      <c r="D1572">
        <v>27</v>
      </c>
      <c r="E1572" s="1">
        <v>45661</v>
      </c>
      <c r="F1572" t="s">
        <v>8</v>
      </c>
      <c r="G1572" t="s">
        <v>140</v>
      </c>
      <c r="H1572" t="s">
        <v>225</v>
      </c>
      <c r="I1572">
        <v>3</v>
      </c>
      <c r="J1572">
        <v>24</v>
      </c>
      <c r="K1572">
        <v>0</v>
      </c>
      <c r="L1572">
        <v>27</v>
      </c>
      <c r="M1572">
        <f>L1572-D1572</f>
        <v>0</v>
      </c>
      <c r="N1572" s="3">
        <f>IFERROR(D1572/L1572,0)</f>
        <v>1</v>
      </c>
      <c r="O1572" t="str">
        <f>TEXT(UnusedDays[[#This Row],[discharge_date]],"mmmm")</f>
        <v>January</v>
      </c>
    </row>
    <row r="1573" spans="1:15" x14ac:dyDescent="0.3">
      <c r="A1573" t="s">
        <v>212</v>
      </c>
      <c r="B1573">
        <v>1961</v>
      </c>
      <c r="C1573" t="s">
        <v>194</v>
      </c>
      <c r="D1573">
        <v>19</v>
      </c>
      <c r="E1573" s="1">
        <v>45698</v>
      </c>
      <c r="F1573" s="24" t="s">
        <v>11</v>
      </c>
      <c r="G1573" t="s">
        <v>164</v>
      </c>
      <c r="H1573" t="s">
        <v>225</v>
      </c>
      <c r="I1573">
        <v>10</v>
      </c>
      <c r="J1573">
        <v>0</v>
      </c>
      <c r="K1573">
        <v>19</v>
      </c>
      <c r="L1573">
        <v>29</v>
      </c>
      <c r="M1573" s="2">
        <f>L1573-D1573</f>
        <v>10</v>
      </c>
      <c r="N1573" s="3">
        <f>IFERROR(D1573/L1573,0)</f>
        <v>0.65517241379310343</v>
      </c>
      <c r="O1573" t="str">
        <f>TEXT(UnusedDays[[#This Row],[discharge_date]],"mmmm")</f>
        <v>February</v>
      </c>
    </row>
    <row r="1574" spans="1:15" x14ac:dyDescent="0.3">
      <c r="A1574" t="s">
        <v>212</v>
      </c>
      <c r="B1574">
        <v>866</v>
      </c>
      <c r="C1574" t="s">
        <v>194</v>
      </c>
      <c r="D1574">
        <v>16</v>
      </c>
      <c r="E1574" s="1">
        <v>45663</v>
      </c>
      <c r="F1574" t="s">
        <v>13</v>
      </c>
      <c r="G1574" t="s">
        <v>164</v>
      </c>
      <c r="H1574" t="s">
        <v>225</v>
      </c>
      <c r="I1574">
        <v>7</v>
      </c>
      <c r="J1574">
        <v>21</v>
      </c>
      <c r="K1574">
        <v>0</v>
      </c>
      <c r="L1574">
        <v>28</v>
      </c>
      <c r="M1574">
        <f>L1574-D1574</f>
        <v>12</v>
      </c>
      <c r="N1574" s="3">
        <f>IFERROR(D1574/L1574,0)</f>
        <v>0.5714285714285714</v>
      </c>
      <c r="O1574" t="str">
        <f>TEXT(UnusedDays[[#This Row],[discharge_date]],"mmmm")</f>
        <v>January</v>
      </c>
    </row>
    <row r="1575" spans="1:15" x14ac:dyDescent="0.3">
      <c r="A1575" t="s">
        <v>212</v>
      </c>
      <c r="B1575">
        <v>2807</v>
      </c>
      <c r="C1575" t="s">
        <v>194</v>
      </c>
      <c r="D1575">
        <v>32</v>
      </c>
      <c r="E1575" s="1">
        <v>45671</v>
      </c>
      <c r="F1575" t="s">
        <v>8</v>
      </c>
      <c r="G1575" t="s">
        <v>166</v>
      </c>
      <c r="H1575" t="s">
        <v>225</v>
      </c>
      <c r="I1575">
        <v>0</v>
      </c>
      <c r="J1575">
        <v>22</v>
      </c>
      <c r="K1575">
        <v>10</v>
      </c>
      <c r="L1575">
        <v>32</v>
      </c>
      <c r="M1575">
        <f>L1575-D1575</f>
        <v>0</v>
      </c>
      <c r="N1575" s="3">
        <f>IFERROR(D1575/L1575,0)</f>
        <v>1</v>
      </c>
      <c r="O1575" t="str">
        <f>TEXT(UnusedDays[[#This Row],[discharge_date]],"mmmm")</f>
        <v>January</v>
      </c>
    </row>
    <row r="1576" spans="1:15" x14ac:dyDescent="0.3">
      <c r="A1576" t="s">
        <v>212</v>
      </c>
      <c r="B1576">
        <v>1296</v>
      </c>
      <c r="C1576" t="s">
        <v>194</v>
      </c>
      <c r="D1576">
        <v>30</v>
      </c>
      <c r="E1576" s="1">
        <v>45677</v>
      </c>
      <c r="F1576" t="s">
        <v>8</v>
      </c>
      <c r="G1576" t="s">
        <v>168</v>
      </c>
      <c r="H1576" t="s">
        <v>225</v>
      </c>
      <c r="I1576">
        <v>0</v>
      </c>
      <c r="J1576">
        <v>16</v>
      </c>
      <c r="K1576">
        <v>14</v>
      </c>
      <c r="L1576">
        <v>30</v>
      </c>
      <c r="M1576">
        <f>L1576-D1576</f>
        <v>0</v>
      </c>
      <c r="N1576" s="3">
        <f>IFERROR(D1576/L1576,0)</f>
        <v>1</v>
      </c>
      <c r="O1576" t="str">
        <f>TEXT(UnusedDays[[#This Row],[discharge_date]],"mmmm")</f>
        <v>January</v>
      </c>
    </row>
    <row r="1577" spans="1:15" x14ac:dyDescent="0.3">
      <c r="A1577" t="s">
        <v>212</v>
      </c>
      <c r="B1577">
        <v>2675</v>
      </c>
      <c r="C1577" t="s">
        <v>194</v>
      </c>
      <c r="D1577">
        <v>22</v>
      </c>
      <c r="E1577" s="1">
        <v>45685</v>
      </c>
      <c r="F1577" t="s">
        <v>11</v>
      </c>
      <c r="G1577" t="s">
        <v>169</v>
      </c>
      <c r="H1577" t="s">
        <v>225</v>
      </c>
      <c r="I1577">
        <v>8</v>
      </c>
      <c r="J1577">
        <v>15</v>
      </c>
      <c r="K1577">
        <v>0</v>
      </c>
      <c r="L1577">
        <v>23</v>
      </c>
      <c r="M1577">
        <f>L1577-D1577</f>
        <v>1</v>
      </c>
      <c r="N1577" s="3">
        <f>IFERROR(D1577/L1577,0)</f>
        <v>0.95652173913043481</v>
      </c>
      <c r="O1577" t="str">
        <f>TEXT(UnusedDays[[#This Row],[discharge_date]],"mmmm")</f>
        <v>January</v>
      </c>
    </row>
    <row r="1578" spans="1:15" x14ac:dyDescent="0.3">
      <c r="A1578" t="s">
        <v>212</v>
      </c>
      <c r="B1578">
        <v>1094</v>
      </c>
      <c r="C1578" t="s">
        <v>194</v>
      </c>
      <c r="D1578">
        <v>38</v>
      </c>
      <c r="E1578" s="1">
        <v>45674</v>
      </c>
      <c r="F1578" t="s">
        <v>8</v>
      </c>
      <c r="G1578" t="s">
        <v>169</v>
      </c>
      <c r="H1578" t="s">
        <v>225</v>
      </c>
      <c r="I1578">
        <v>4</v>
      </c>
      <c r="J1578">
        <v>20</v>
      </c>
      <c r="K1578">
        <v>14</v>
      </c>
      <c r="L1578">
        <v>38</v>
      </c>
      <c r="M1578">
        <f>L1578-D1578</f>
        <v>0</v>
      </c>
      <c r="N1578" s="3">
        <f>IFERROR(D1578/L1578,0)</f>
        <v>1</v>
      </c>
      <c r="O1578" t="str">
        <f>TEXT(UnusedDays[[#This Row],[discharge_date]],"mmmm")</f>
        <v>January</v>
      </c>
    </row>
    <row r="1579" spans="1:15" x14ac:dyDescent="0.3">
      <c r="A1579" t="s">
        <v>212</v>
      </c>
      <c r="B1579">
        <v>127</v>
      </c>
      <c r="C1579" t="s">
        <v>209</v>
      </c>
      <c r="D1579">
        <v>36</v>
      </c>
      <c r="E1579" s="1">
        <v>45681</v>
      </c>
      <c r="F1579" t="s">
        <v>18</v>
      </c>
      <c r="G1579" t="s">
        <v>183</v>
      </c>
      <c r="H1579" t="s">
        <v>225</v>
      </c>
      <c r="I1579">
        <v>0</v>
      </c>
      <c r="J1579">
        <v>39</v>
      </c>
      <c r="K1579">
        <v>0</v>
      </c>
      <c r="L1579">
        <v>39</v>
      </c>
      <c r="M1579">
        <f>L1579-D1579</f>
        <v>3</v>
      </c>
      <c r="N1579" s="3">
        <f>IFERROR(D1579/L1579,0)</f>
        <v>0.92307692307692313</v>
      </c>
      <c r="O1579" t="str">
        <f>TEXT(UnusedDays[[#This Row],[discharge_date]],"mmmm")</f>
        <v>January</v>
      </c>
    </row>
    <row r="1580" spans="1:15" x14ac:dyDescent="0.3">
      <c r="A1580" t="s">
        <v>212</v>
      </c>
      <c r="B1580">
        <v>261</v>
      </c>
      <c r="C1580" t="s">
        <v>185</v>
      </c>
      <c r="D1580">
        <v>32</v>
      </c>
      <c r="E1580" s="1">
        <v>45670</v>
      </c>
      <c r="F1580" t="s">
        <v>8</v>
      </c>
      <c r="G1580" t="s">
        <v>138</v>
      </c>
      <c r="H1580" t="s">
        <v>225</v>
      </c>
      <c r="I1580">
        <v>5</v>
      </c>
      <c r="J1580">
        <v>27</v>
      </c>
      <c r="K1580">
        <v>0</v>
      </c>
      <c r="L1580">
        <v>32</v>
      </c>
      <c r="M1580">
        <f>L1580-D1580</f>
        <v>0</v>
      </c>
      <c r="N1580" s="3">
        <f>IFERROR(D1580/L1580,0)</f>
        <v>1</v>
      </c>
      <c r="O1580" t="str">
        <f>TEXT(UnusedDays[[#This Row],[discharge_date]],"mmmm")</f>
        <v>January</v>
      </c>
    </row>
    <row r="1581" spans="1:15" x14ac:dyDescent="0.3">
      <c r="A1581" t="s">
        <v>212</v>
      </c>
      <c r="B1581">
        <v>252</v>
      </c>
      <c r="C1581" t="s">
        <v>197</v>
      </c>
      <c r="D1581">
        <v>14</v>
      </c>
      <c r="E1581" s="1">
        <v>45693</v>
      </c>
      <c r="F1581" t="s">
        <v>8</v>
      </c>
      <c r="G1581" t="s">
        <v>123</v>
      </c>
      <c r="H1581" t="s">
        <v>225</v>
      </c>
      <c r="I1581">
        <v>0</v>
      </c>
      <c r="J1581">
        <v>0</v>
      </c>
      <c r="K1581">
        <v>24</v>
      </c>
      <c r="L1581">
        <v>24</v>
      </c>
      <c r="M1581">
        <f>L1581-D1581</f>
        <v>10</v>
      </c>
      <c r="N1581" s="3">
        <f>IFERROR(D1581/L1581,0)</f>
        <v>0.58333333333333337</v>
      </c>
      <c r="O1581" t="str">
        <f>TEXT(UnusedDays[[#This Row],[discharge_date]],"mmmm")</f>
        <v>February</v>
      </c>
    </row>
    <row r="1582" spans="1:15" x14ac:dyDescent="0.3">
      <c r="A1582" t="s">
        <v>212</v>
      </c>
      <c r="B1582">
        <v>104</v>
      </c>
      <c r="C1582" t="s">
        <v>197</v>
      </c>
      <c r="D1582">
        <v>19</v>
      </c>
      <c r="E1582" s="1">
        <v>45679</v>
      </c>
      <c r="F1582" t="s">
        <v>18</v>
      </c>
      <c r="G1582" t="s">
        <v>170</v>
      </c>
      <c r="H1582" t="s">
        <v>225</v>
      </c>
      <c r="I1582">
        <v>0</v>
      </c>
      <c r="J1582">
        <v>0</v>
      </c>
      <c r="K1582">
        <v>30</v>
      </c>
      <c r="L1582">
        <v>30</v>
      </c>
      <c r="M1582">
        <f>L1582-D1582</f>
        <v>11</v>
      </c>
      <c r="N1582" s="3">
        <f>IFERROR(D1582/L1582,0)</f>
        <v>0.6333333333333333</v>
      </c>
      <c r="O1582" t="str">
        <f>TEXT(UnusedDays[[#This Row],[discharge_date]],"mmmm")</f>
        <v>January</v>
      </c>
    </row>
    <row r="1583" spans="1:15" x14ac:dyDescent="0.3">
      <c r="A1583" t="s">
        <v>212</v>
      </c>
      <c r="B1583">
        <v>2580</v>
      </c>
      <c r="C1583" t="s">
        <v>197</v>
      </c>
      <c r="D1583">
        <v>15</v>
      </c>
      <c r="E1583" s="1">
        <v>45671</v>
      </c>
      <c r="F1583" t="s">
        <v>8</v>
      </c>
      <c r="G1583" t="s">
        <v>170</v>
      </c>
      <c r="H1583" t="s">
        <v>225</v>
      </c>
      <c r="I1583">
        <v>0</v>
      </c>
      <c r="J1583">
        <v>0</v>
      </c>
      <c r="K1583">
        <v>20</v>
      </c>
      <c r="L1583">
        <v>20</v>
      </c>
      <c r="M1583">
        <f>L1583-D1583</f>
        <v>5</v>
      </c>
      <c r="N1583" s="3">
        <f>IFERROR(D1583/L1583,0)</f>
        <v>0.75</v>
      </c>
      <c r="O1583" t="str">
        <f>TEXT(UnusedDays[[#This Row],[discharge_date]],"mmmm")</f>
        <v>January</v>
      </c>
    </row>
    <row r="1584" spans="1:15" x14ac:dyDescent="0.3">
      <c r="A1584" t="s">
        <v>212</v>
      </c>
      <c r="B1584">
        <v>1775</v>
      </c>
      <c r="C1584" t="s">
        <v>197</v>
      </c>
      <c r="D1584">
        <v>31</v>
      </c>
      <c r="E1584" s="1">
        <v>45666</v>
      </c>
      <c r="F1584" t="s">
        <v>8</v>
      </c>
      <c r="G1584" t="s">
        <v>170</v>
      </c>
      <c r="H1584" t="s">
        <v>225</v>
      </c>
      <c r="I1584">
        <v>0</v>
      </c>
      <c r="J1584">
        <v>0</v>
      </c>
      <c r="K1584">
        <v>7</v>
      </c>
      <c r="L1584">
        <v>7</v>
      </c>
      <c r="M1584">
        <f>L1584-D1584</f>
        <v>-24</v>
      </c>
      <c r="N1584" s="3">
        <f>IFERROR(D1584/L1584,0)</f>
        <v>4.4285714285714288</v>
      </c>
      <c r="O1584" t="str">
        <f>TEXT(UnusedDays[[#This Row],[discharge_date]],"mmmm")</f>
        <v>January</v>
      </c>
    </row>
    <row r="1585" spans="1:15" x14ac:dyDescent="0.3">
      <c r="A1585" t="s">
        <v>212</v>
      </c>
      <c r="B1585">
        <v>1663</v>
      </c>
      <c r="C1585" t="s">
        <v>197</v>
      </c>
      <c r="D1585">
        <v>4</v>
      </c>
      <c r="E1585" s="1">
        <v>45713</v>
      </c>
      <c r="F1585" t="s">
        <v>11</v>
      </c>
      <c r="G1585" t="s">
        <v>127</v>
      </c>
      <c r="H1585" t="s">
        <v>225</v>
      </c>
      <c r="I1585">
        <v>0</v>
      </c>
      <c r="J1585">
        <v>0</v>
      </c>
      <c r="K1585">
        <v>20</v>
      </c>
      <c r="L1585">
        <v>20</v>
      </c>
      <c r="M1585">
        <f>L1585-D1585</f>
        <v>16</v>
      </c>
      <c r="N1585" s="3">
        <f>IFERROR(D1585/L1585,0)</f>
        <v>0.2</v>
      </c>
      <c r="O1585" t="str">
        <f>TEXT(UnusedDays[[#This Row],[discharge_date]],"mmmm")</f>
        <v>February</v>
      </c>
    </row>
    <row r="1586" spans="1:15" x14ac:dyDescent="0.3">
      <c r="A1586" t="s">
        <v>212</v>
      </c>
      <c r="B1586">
        <v>2691</v>
      </c>
      <c r="C1586" t="s">
        <v>197</v>
      </c>
      <c r="D1586">
        <v>28</v>
      </c>
      <c r="E1586" s="1">
        <v>45709</v>
      </c>
      <c r="F1586" t="s">
        <v>8</v>
      </c>
      <c r="G1586" t="s">
        <v>127</v>
      </c>
      <c r="H1586" t="s">
        <v>225</v>
      </c>
      <c r="I1586">
        <v>0</v>
      </c>
      <c r="J1586">
        <v>0</v>
      </c>
      <c r="K1586">
        <v>21</v>
      </c>
      <c r="L1586">
        <v>21</v>
      </c>
      <c r="M1586">
        <f>L1586-D1586</f>
        <v>-7</v>
      </c>
      <c r="N1586" s="3">
        <f>IFERROR(D1586/L1586,0)</f>
        <v>1.3333333333333333</v>
      </c>
      <c r="O1586" t="str">
        <f>TEXT(UnusedDays[[#This Row],[discharge_date]],"mmmm")</f>
        <v>February</v>
      </c>
    </row>
    <row r="1587" spans="1:15" x14ac:dyDescent="0.3">
      <c r="A1587" t="s">
        <v>212</v>
      </c>
      <c r="B1587">
        <v>1380</v>
      </c>
      <c r="C1587" t="s">
        <v>197</v>
      </c>
      <c r="D1587">
        <v>9</v>
      </c>
      <c r="E1587" s="1">
        <v>45705</v>
      </c>
      <c r="F1587" t="s">
        <v>8</v>
      </c>
      <c r="G1587" t="s">
        <v>122</v>
      </c>
      <c r="H1587" t="s">
        <v>225</v>
      </c>
      <c r="I1587">
        <v>0</v>
      </c>
      <c r="J1587">
        <v>0</v>
      </c>
      <c r="K1587">
        <v>6</v>
      </c>
      <c r="L1587">
        <v>6</v>
      </c>
      <c r="M1587">
        <f>L1587-D1587</f>
        <v>-3</v>
      </c>
      <c r="N1587" s="3">
        <f>IFERROR(D1587/L1587,0)</f>
        <v>1.5</v>
      </c>
      <c r="O1587" t="str">
        <f>TEXT(UnusedDays[[#This Row],[discharge_date]],"mmmm")</f>
        <v>February</v>
      </c>
    </row>
    <row r="1588" spans="1:15" x14ac:dyDescent="0.3">
      <c r="A1588" t="s">
        <v>212</v>
      </c>
      <c r="B1588">
        <v>2866</v>
      </c>
      <c r="C1588" t="s">
        <v>197</v>
      </c>
      <c r="D1588">
        <v>31</v>
      </c>
      <c r="E1588" s="1">
        <v>45705</v>
      </c>
      <c r="F1588" t="s">
        <v>8</v>
      </c>
      <c r="G1588" t="s">
        <v>122</v>
      </c>
      <c r="H1588" t="s">
        <v>225</v>
      </c>
      <c r="I1588">
        <v>0</v>
      </c>
      <c r="J1588">
        <v>0</v>
      </c>
      <c r="K1588">
        <v>22</v>
      </c>
      <c r="L1588">
        <v>22</v>
      </c>
      <c r="M1588">
        <f>L1588-D1588</f>
        <v>-9</v>
      </c>
      <c r="N1588" s="3">
        <f>IFERROR(D1588/L1588,0)</f>
        <v>1.4090909090909092</v>
      </c>
      <c r="O1588" t="str">
        <f>TEXT(UnusedDays[[#This Row],[discharge_date]],"mmmm")</f>
        <v>February</v>
      </c>
    </row>
    <row r="1589" spans="1:15" x14ac:dyDescent="0.3">
      <c r="A1589" t="s">
        <v>212</v>
      </c>
      <c r="B1589">
        <v>273</v>
      </c>
      <c r="C1589" t="s">
        <v>197</v>
      </c>
      <c r="D1589">
        <v>8</v>
      </c>
      <c r="E1589" s="1">
        <v>45701</v>
      </c>
      <c r="F1589" t="s">
        <v>18</v>
      </c>
      <c r="G1589" t="s">
        <v>122</v>
      </c>
      <c r="H1589" t="s">
        <v>225</v>
      </c>
      <c r="I1589">
        <v>0</v>
      </c>
      <c r="J1589">
        <v>0</v>
      </c>
      <c r="K1589">
        <v>20</v>
      </c>
      <c r="L1589">
        <v>20</v>
      </c>
      <c r="M1589">
        <f>L1589-D1589</f>
        <v>12</v>
      </c>
      <c r="N1589" s="3">
        <f>IFERROR(D1589/L1589,0)</f>
        <v>0.4</v>
      </c>
      <c r="O1589" t="str">
        <f>TEXT(UnusedDays[[#This Row],[discharge_date]],"mmmm")</f>
        <v>February</v>
      </c>
    </row>
    <row r="1590" spans="1:15" x14ac:dyDescent="0.3">
      <c r="A1590" t="s">
        <v>212</v>
      </c>
      <c r="B1590">
        <v>2836</v>
      </c>
      <c r="C1590" t="s">
        <v>197</v>
      </c>
      <c r="D1590">
        <v>15</v>
      </c>
      <c r="E1590" s="1">
        <v>45689</v>
      </c>
      <c r="F1590" t="s">
        <v>18</v>
      </c>
      <c r="G1590" t="s">
        <v>122</v>
      </c>
      <c r="H1590" t="s">
        <v>225</v>
      </c>
      <c r="I1590">
        <v>0</v>
      </c>
      <c r="J1590">
        <v>0</v>
      </c>
      <c r="K1590">
        <v>7</v>
      </c>
      <c r="L1590">
        <v>7</v>
      </c>
      <c r="M1590">
        <f>L1590-D1590</f>
        <v>-8</v>
      </c>
      <c r="N1590" s="3">
        <f>IFERROR(D1590/L1590,0)</f>
        <v>2.1428571428571428</v>
      </c>
      <c r="O1590" t="str">
        <f>TEXT(UnusedDays[[#This Row],[discharge_date]],"mmmm")</f>
        <v>February</v>
      </c>
    </row>
    <row r="1591" spans="1:15" x14ac:dyDescent="0.3">
      <c r="A1591" t="s">
        <v>212</v>
      </c>
      <c r="B1591">
        <v>1376</v>
      </c>
      <c r="C1591" t="s">
        <v>197</v>
      </c>
      <c r="D1591">
        <v>3</v>
      </c>
      <c r="E1591" s="1">
        <v>45684</v>
      </c>
      <c r="F1591" t="s">
        <v>18</v>
      </c>
      <c r="G1591" t="s">
        <v>122</v>
      </c>
      <c r="H1591" t="s">
        <v>225</v>
      </c>
      <c r="I1591">
        <v>0</v>
      </c>
      <c r="J1591">
        <v>0</v>
      </c>
      <c r="K1591">
        <v>7</v>
      </c>
      <c r="L1591">
        <v>7</v>
      </c>
      <c r="M1591">
        <f>L1591-D1591</f>
        <v>4</v>
      </c>
      <c r="N1591" s="3">
        <f>IFERROR(D1591/L1591,0)</f>
        <v>0.42857142857142855</v>
      </c>
      <c r="O1591" t="str">
        <f>TEXT(UnusedDays[[#This Row],[discharge_date]],"mmmm")</f>
        <v>January</v>
      </c>
    </row>
    <row r="1592" spans="1:15" x14ac:dyDescent="0.3">
      <c r="A1592" t="s">
        <v>212</v>
      </c>
      <c r="B1592">
        <v>1564</v>
      </c>
      <c r="C1592" t="s">
        <v>197</v>
      </c>
      <c r="D1592">
        <v>29</v>
      </c>
      <c r="E1592" s="1">
        <v>45674</v>
      </c>
      <c r="F1592" t="s">
        <v>8</v>
      </c>
      <c r="G1592" t="s">
        <v>122</v>
      </c>
      <c r="H1592" t="s">
        <v>225</v>
      </c>
      <c r="I1592">
        <v>0</v>
      </c>
      <c r="J1592">
        <v>0</v>
      </c>
      <c r="K1592">
        <v>23</v>
      </c>
      <c r="L1592">
        <v>23</v>
      </c>
      <c r="M1592">
        <f>L1592-D1592</f>
        <v>-6</v>
      </c>
      <c r="N1592" s="3">
        <f>IFERROR(D1592/L1592,0)</f>
        <v>1.2608695652173914</v>
      </c>
      <c r="O1592" t="str">
        <f>TEXT(UnusedDays[[#This Row],[discharge_date]],"mmmm")</f>
        <v>January</v>
      </c>
    </row>
    <row r="1593" spans="1:15" x14ac:dyDescent="0.3">
      <c r="A1593" t="s">
        <v>212</v>
      </c>
      <c r="B1593">
        <v>2547</v>
      </c>
      <c r="C1593" t="s">
        <v>197</v>
      </c>
      <c r="D1593">
        <v>31</v>
      </c>
      <c r="E1593" s="1">
        <v>45712</v>
      </c>
      <c r="F1593" t="s">
        <v>8</v>
      </c>
      <c r="G1593" t="s">
        <v>172</v>
      </c>
      <c r="H1593" t="s">
        <v>225</v>
      </c>
      <c r="I1593">
        <v>0</v>
      </c>
      <c r="J1593">
        <v>0</v>
      </c>
      <c r="K1593">
        <v>20</v>
      </c>
      <c r="L1593">
        <v>20</v>
      </c>
      <c r="M1593">
        <f>L1593-D1593</f>
        <v>-11</v>
      </c>
      <c r="N1593" s="3">
        <f>IFERROR(D1593/L1593,0)</f>
        <v>1.55</v>
      </c>
      <c r="O1593" t="str">
        <f>TEXT(UnusedDays[[#This Row],[discharge_date]],"mmmm")</f>
        <v>February</v>
      </c>
    </row>
    <row r="1594" spans="1:15" x14ac:dyDescent="0.3">
      <c r="A1594" t="s">
        <v>212</v>
      </c>
      <c r="B1594">
        <v>2338</v>
      </c>
      <c r="C1594" t="s">
        <v>197</v>
      </c>
      <c r="D1594">
        <v>12</v>
      </c>
      <c r="E1594" s="1">
        <v>45696</v>
      </c>
      <c r="F1594" t="s">
        <v>11</v>
      </c>
      <c r="G1594" t="s">
        <v>172</v>
      </c>
      <c r="H1594" t="s">
        <v>226</v>
      </c>
      <c r="I1594">
        <v>1</v>
      </c>
      <c r="J1594">
        <v>0</v>
      </c>
      <c r="K1594">
        <v>0</v>
      </c>
      <c r="L1594">
        <v>1</v>
      </c>
      <c r="M1594">
        <f>L1594-D1594</f>
        <v>-11</v>
      </c>
      <c r="N1594" s="3">
        <f>IFERROR(D1594/L1594,0)</f>
        <v>12</v>
      </c>
      <c r="O1594" t="str">
        <f>TEXT(UnusedDays[[#This Row],[discharge_date]],"mmmm")</f>
        <v>February</v>
      </c>
    </row>
    <row r="1595" spans="1:15" x14ac:dyDescent="0.3">
      <c r="A1595" t="s">
        <v>212</v>
      </c>
      <c r="B1595">
        <v>2571</v>
      </c>
      <c r="C1595" t="s">
        <v>197</v>
      </c>
      <c r="D1595">
        <v>5</v>
      </c>
      <c r="E1595" s="1">
        <v>45691</v>
      </c>
      <c r="F1595" t="s">
        <v>11</v>
      </c>
      <c r="G1595" t="s">
        <v>172</v>
      </c>
      <c r="H1595" t="s">
        <v>226</v>
      </c>
      <c r="I1595">
        <v>0</v>
      </c>
      <c r="J1595">
        <v>0</v>
      </c>
      <c r="K1595">
        <v>22</v>
      </c>
      <c r="L1595">
        <v>22</v>
      </c>
      <c r="M1595">
        <f>L1595-D1595</f>
        <v>17</v>
      </c>
      <c r="N1595" s="3">
        <f>IFERROR(D1595/L1595,0)</f>
        <v>0.22727272727272727</v>
      </c>
      <c r="O1595" t="str">
        <f>TEXT(UnusedDays[[#This Row],[discharge_date]],"mmmm")</f>
        <v>February</v>
      </c>
    </row>
    <row r="1596" spans="1:15" x14ac:dyDescent="0.3">
      <c r="A1596" t="s">
        <v>212</v>
      </c>
      <c r="B1596">
        <v>1073</v>
      </c>
      <c r="C1596" t="s">
        <v>197</v>
      </c>
      <c r="D1596">
        <v>20</v>
      </c>
      <c r="E1596" s="1">
        <v>45660</v>
      </c>
      <c r="F1596" t="s">
        <v>8</v>
      </c>
      <c r="G1596" t="s">
        <v>172</v>
      </c>
      <c r="H1596" t="s">
        <v>226</v>
      </c>
      <c r="I1596">
        <v>0</v>
      </c>
      <c r="J1596">
        <v>0</v>
      </c>
      <c r="K1596">
        <v>15</v>
      </c>
      <c r="L1596">
        <v>15</v>
      </c>
      <c r="M1596">
        <f>L1596-D1596</f>
        <v>-5</v>
      </c>
      <c r="N1596" s="3">
        <f>IFERROR(D1596/L1596,0)</f>
        <v>1.3333333333333333</v>
      </c>
      <c r="O1596" t="str">
        <f>TEXT(UnusedDays[[#This Row],[discharge_date]],"mmmm")</f>
        <v>January</v>
      </c>
    </row>
    <row r="1597" spans="1:15" x14ac:dyDescent="0.3">
      <c r="A1597" t="s">
        <v>212</v>
      </c>
      <c r="B1597">
        <v>1991</v>
      </c>
      <c r="C1597" t="s">
        <v>197</v>
      </c>
      <c r="D1597">
        <v>5</v>
      </c>
      <c r="E1597" s="1">
        <v>45711</v>
      </c>
      <c r="F1597" t="s">
        <v>11</v>
      </c>
      <c r="G1597" t="s">
        <v>173</v>
      </c>
      <c r="H1597" t="s">
        <v>226</v>
      </c>
      <c r="I1597">
        <v>0</v>
      </c>
      <c r="J1597">
        <v>0</v>
      </c>
      <c r="K1597">
        <v>23</v>
      </c>
      <c r="L1597">
        <v>23</v>
      </c>
      <c r="M1597">
        <f>L1597-D1597</f>
        <v>18</v>
      </c>
      <c r="N1597" s="3">
        <f>IFERROR(D1597/L1597,0)</f>
        <v>0.21739130434782608</v>
      </c>
      <c r="O1597" t="str">
        <f>TEXT(UnusedDays[[#This Row],[discharge_date]],"mmmm")</f>
        <v>February</v>
      </c>
    </row>
    <row r="1598" spans="1:15" x14ac:dyDescent="0.3">
      <c r="A1598" t="s">
        <v>212</v>
      </c>
      <c r="B1598">
        <v>529</v>
      </c>
      <c r="C1598" t="s">
        <v>197</v>
      </c>
      <c r="D1598">
        <v>31</v>
      </c>
      <c r="E1598" s="1">
        <v>45715</v>
      </c>
      <c r="F1598" t="s">
        <v>8</v>
      </c>
      <c r="G1598" t="s">
        <v>173</v>
      </c>
      <c r="H1598" t="s">
        <v>226</v>
      </c>
      <c r="I1598">
        <v>0</v>
      </c>
      <c r="J1598">
        <v>0</v>
      </c>
      <c r="K1598">
        <v>24</v>
      </c>
      <c r="L1598">
        <v>24</v>
      </c>
      <c r="M1598">
        <f>L1598-D1598</f>
        <v>-7</v>
      </c>
      <c r="N1598" s="3">
        <f>IFERROR(D1598/L1598,0)</f>
        <v>1.2916666666666667</v>
      </c>
      <c r="O1598" t="str">
        <f>TEXT(UnusedDays[[#This Row],[discharge_date]],"mmmm")</f>
        <v>February</v>
      </c>
    </row>
    <row r="1599" spans="1:15" x14ac:dyDescent="0.3">
      <c r="A1599" t="s">
        <v>212</v>
      </c>
      <c r="B1599">
        <v>84</v>
      </c>
      <c r="C1599" t="s">
        <v>197</v>
      </c>
      <c r="D1599">
        <v>30</v>
      </c>
      <c r="E1599" s="1">
        <v>45708</v>
      </c>
      <c r="F1599" t="s">
        <v>11</v>
      </c>
      <c r="G1599" t="s">
        <v>173</v>
      </c>
      <c r="H1599" t="s">
        <v>226</v>
      </c>
      <c r="I1599">
        <v>0</v>
      </c>
      <c r="J1599">
        <v>0</v>
      </c>
      <c r="K1599">
        <v>22</v>
      </c>
      <c r="L1599">
        <v>22</v>
      </c>
      <c r="M1599">
        <f>L1599-D1599</f>
        <v>-8</v>
      </c>
      <c r="N1599" s="3">
        <f>IFERROR(D1599/L1599,0)</f>
        <v>1.3636363636363635</v>
      </c>
      <c r="O1599" t="str">
        <f>TEXT(UnusedDays[[#This Row],[discharge_date]],"mmmm")</f>
        <v>February</v>
      </c>
    </row>
    <row r="1600" spans="1:15" x14ac:dyDescent="0.3">
      <c r="A1600" t="s">
        <v>212</v>
      </c>
      <c r="B1600">
        <v>2113</v>
      </c>
      <c r="C1600" t="s">
        <v>197</v>
      </c>
      <c r="D1600">
        <v>13</v>
      </c>
      <c r="E1600" s="1">
        <v>45692</v>
      </c>
      <c r="F1600" t="s">
        <v>8</v>
      </c>
      <c r="G1600" t="s">
        <v>173</v>
      </c>
      <c r="H1600" t="s">
        <v>226</v>
      </c>
      <c r="I1600">
        <v>0</v>
      </c>
      <c r="J1600">
        <v>0</v>
      </c>
      <c r="K1600">
        <v>23</v>
      </c>
      <c r="L1600">
        <v>23</v>
      </c>
      <c r="M1600">
        <f>L1600-D1600</f>
        <v>10</v>
      </c>
      <c r="N1600" s="3">
        <f>IFERROR(D1600/L1600,0)</f>
        <v>0.56521739130434778</v>
      </c>
      <c r="O1600" t="str">
        <f>TEXT(UnusedDays[[#This Row],[discharge_date]],"mmmm")</f>
        <v>February</v>
      </c>
    </row>
    <row r="1601" spans="1:15" x14ac:dyDescent="0.3">
      <c r="A1601" t="s">
        <v>212</v>
      </c>
      <c r="B1601">
        <v>2980</v>
      </c>
      <c r="C1601" t="s">
        <v>197</v>
      </c>
      <c r="D1601">
        <v>29</v>
      </c>
      <c r="E1601" s="1">
        <v>45681</v>
      </c>
      <c r="F1601" t="s">
        <v>8</v>
      </c>
      <c r="G1601" t="s">
        <v>173</v>
      </c>
      <c r="H1601" t="s">
        <v>226</v>
      </c>
      <c r="I1601">
        <v>0</v>
      </c>
      <c r="J1601">
        <v>0</v>
      </c>
      <c r="K1601">
        <v>45</v>
      </c>
      <c r="L1601">
        <v>45</v>
      </c>
      <c r="M1601">
        <f>L1601-D1601</f>
        <v>16</v>
      </c>
      <c r="N1601" s="3">
        <f>IFERROR(D1601/L1601,0)</f>
        <v>0.64444444444444449</v>
      </c>
      <c r="O1601" t="str">
        <f>TEXT(UnusedDays[[#This Row],[discharge_date]],"mmmm")</f>
        <v>January</v>
      </c>
    </row>
    <row r="1602" spans="1:15" x14ac:dyDescent="0.3">
      <c r="A1602" t="s">
        <v>212</v>
      </c>
      <c r="B1602">
        <v>529</v>
      </c>
      <c r="C1602" t="s">
        <v>197</v>
      </c>
      <c r="D1602">
        <v>27</v>
      </c>
      <c r="E1602" s="1">
        <v>45684</v>
      </c>
      <c r="F1602" t="s">
        <v>8</v>
      </c>
      <c r="G1602" t="s">
        <v>173</v>
      </c>
      <c r="H1602" t="s">
        <v>226</v>
      </c>
      <c r="I1602">
        <v>0</v>
      </c>
      <c r="J1602">
        <v>0</v>
      </c>
      <c r="K1602">
        <v>30</v>
      </c>
      <c r="L1602">
        <v>30</v>
      </c>
      <c r="M1602">
        <f>L1602-D1602</f>
        <v>3</v>
      </c>
      <c r="N1602" s="3">
        <f>IFERROR(D1602/L1602,0)</f>
        <v>0.9</v>
      </c>
      <c r="O1602" t="str">
        <f>TEXT(UnusedDays[[#This Row],[discharge_date]],"mmmm")</f>
        <v>January</v>
      </c>
    </row>
    <row r="1603" spans="1:15" x14ac:dyDescent="0.3">
      <c r="A1603" t="s">
        <v>212</v>
      </c>
      <c r="B1603">
        <v>2974</v>
      </c>
      <c r="C1603" t="s">
        <v>197</v>
      </c>
      <c r="D1603">
        <v>8</v>
      </c>
      <c r="E1603" s="1">
        <v>45678</v>
      </c>
      <c r="F1603" t="s">
        <v>18</v>
      </c>
      <c r="G1603" t="s">
        <v>173</v>
      </c>
      <c r="H1603" t="s">
        <v>226</v>
      </c>
      <c r="I1603">
        <v>0</v>
      </c>
      <c r="J1603">
        <v>0</v>
      </c>
      <c r="K1603">
        <v>14</v>
      </c>
      <c r="L1603">
        <v>14</v>
      </c>
      <c r="M1603">
        <f>L1603-D1603</f>
        <v>6</v>
      </c>
      <c r="N1603" s="3">
        <f>IFERROR(D1603/L1603,0)</f>
        <v>0.5714285714285714</v>
      </c>
      <c r="O1603" t="str">
        <f>TEXT(UnusedDays[[#This Row],[discharge_date]],"mmmm")</f>
        <v>January</v>
      </c>
    </row>
    <row r="1604" spans="1:15" x14ac:dyDescent="0.3">
      <c r="A1604" t="s">
        <v>212</v>
      </c>
      <c r="B1604">
        <v>2811</v>
      </c>
      <c r="C1604" t="s">
        <v>197</v>
      </c>
      <c r="D1604">
        <v>4</v>
      </c>
      <c r="E1604" s="1">
        <v>45719</v>
      </c>
      <c r="F1604" t="s">
        <v>11</v>
      </c>
      <c r="G1604" t="s">
        <v>121</v>
      </c>
      <c r="H1604" t="s">
        <v>226</v>
      </c>
      <c r="I1604">
        <v>0</v>
      </c>
      <c r="J1604">
        <v>0</v>
      </c>
      <c r="K1604">
        <v>0</v>
      </c>
      <c r="L1604">
        <v>3</v>
      </c>
      <c r="M1604">
        <f>L1604-D1604</f>
        <v>-1</v>
      </c>
      <c r="N1604" s="3">
        <f>IFERROR(D1604/L1604,0)</f>
        <v>1.3333333333333333</v>
      </c>
      <c r="O1604" t="str">
        <f>TEXT(UnusedDays[[#This Row],[discharge_date]],"mmmm")</f>
        <v>March</v>
      </c>
    </row>
    <row r="1605" spans="1:15" x14ac:dyDescent="0.3">
      <c r="A1605" t="s">
        <v>212</v>
      </c>
      <c r="B1605">
        <v>1242</v>
      </c>
      <c r="C1605" t="s">
        <v>197</v>
      </c>
      <c r="D1605">
        <v>10</v>
      </c>
      <c r="E1605" s="1">
        <v>45740</v>
      </c>
      <c r="F1605" t="s">
        <v>11</v>
      </c>
      <c r="G1605" t="s">
        <v>124</v>
      </c>
      <c r="H1605" t="s">
        <v>226</v>
      </c>
      <c r="I1605">
        <v>0</v>
      </c>
      <c r="J1605">
        <v>0</v>
      </c>
      <c r="K1605">
        <v>20</v>
      </c>
      <c r="L1605">
        <v>20</v>
      </c>
      <c r="M1605" s="2">
        <f>L1605-D1605</f>
        <v>10</v>
      </c>
      <c r="N1605" s="3">
        <f>IFERROR(D1605/L1605,0)</f>
        <v>0.5</v>
      </c>
      <c r="O1605" t="str">
        <f>TEXT(UnusedDays[[#This Row],[discharge_date]],"mmmm")</f>
        <v>March</v>
      </c>
    </row>
    <row r="1606" spans="1:15" x14ac:dyDescent="0.3">
      <c r="A1606" t="s">
        <v>212</v>
      </c>
      <c r="B1606">
        <v>1456</v>
      </c>
      <c r="C1606" t="s">
        <v>197</v>
      </c>
      <c r="D1606">
        <v>7</v>
      </c>
      <c r="E1606" s="1">
        <v>45721</v>
      </c>
      <c r="F1606" t="s">
        <v>18</v>
      </c>
      <c r="G1606" t="s">
        <v>124</v>
      </c>
      <c r="H1606" t="s">
        <v>226</v>
      </c>
      <c r="I1606">
        <v>0</v>
      </c>
      <c r="J1606">
        <v>0</v>
      </c>
      <c r="K1606">
        <v>6</v>
      </c>
      <c r="L1606">
        <v>6</v>
      </c>
      <c r="M1606">
        <f>L1606-D1606</f>
        <v>-1</v>
      </c>
      <c r="N1606" s="3">
        <f>IFERROR(D1606/L1606,0)</f>
        <v>1.1666666666666667</v>
      </c>
      <c r="O1606" t="str">
        <f>TEXT(UnusedDays[[#This Row],[discharge_date]],"mmmm")</f>
        <v>March</v>
      </c>
    </row>
    <row r="1607" spans="1:15" x14ac:dyDescent="0.3">
      <c r="A1607" t="s">
        <v>212</v>
      </c>
      <c r="B1607">
        <v>1958</v>
      </c>
      <c r="C1607" t="s">
        <v>197</v>
      </c>
      <c r="D1607">
        <v>31</v>
      </c>
      <c r="E1607" s="1">
        <v>45736</v>
      </c>
      <c r="F1607" t="s">
        <v>8</v>
      </c>
      <c r="G1607" t="s">
        <v>124</v>
      </c>
      <c r="H1607" t="s">
        <v>226</v>
      </c>
      <c r="I1607">
        <v>0</v>
      </c>
      <c r="J1607">
        <v>0</v>
      </c>
      <c r="K1607">
        <v>23</v>
      </c>
      <c r="L1607">
        <v>23</v>
      </c>
      <c r="M1607">
        <f>L1607-D1607</f>
        <v>-8</v>
      </c>
      <c r="N1607" s="3">
        <f>IFERROR(D1607/L1607,0)</f>
        <v>1.3478260869565217</v>
      </c>
      <c r="O1607" t="str">
        <f>TEXT(UnusedDays[[#This Row],[discharge_date]],"mmmm")</f>
        <v>March</v>
      </c>
    </row>
    <row r="1608" spans="1:15" x14ac:dyDescent="0.3">
      <c r="A1608" t="s">
        <v>212</v>
      </c>
      <c r="B1608">
        <v>2956</v>
      </c>
      <c r="C1608" t="s">
        <v>197</v>
      </c>
      <c r="D1608">
        <v>32</v>
      </c>
      <c r="E1608" s="1">
        <v>45730</v>
      </c>
      <c r="F1608" t="s">
        <v>8</v>
      </c>
      <c r="G1608" t="s">
        <v>124</v>
      </c>
      <c r="H1608" t="s">
        <v>226</v>
      </c>
      <c r="I1608">
        <v>0</v>
      </c>
      <c r="J1608">
        <v>0</v>
      </c>
      <c r="K1608">
        <v>24</v>
      </c>
      <c r="L1608">
        <v>24</v>
      </c>
      <c r="M1608">
        <f>L1608-D1608</f>
        <v>-8</v>
      </c>
      <c r="N1608" s="3">
        <f>IFERROR(D1608/L1608,0)</f>
        <v>1.3333333333333333</v>
      </c>
      <c r="O1608" t="str">
        <f>TEXT(UnusedDays[[#This Row],[discharge_date]],"mmmm")</f>
        <v>March</v>
      </c>
    </row>
    <row r="1609" spans="1:15" x14ac:dyDescent="0.3">
      <c r="A1609" t="s">
        <v>212</v>
      </c>
      <c r="B1609">
        <v>601</v>
      </c>
      <c r="C1609" t="s">
        <v>197</v>
      </c>
      <c r="D1609">
        <v>30</v>
      </c>
      <c r="E1609" s="1">
        <v>45728</v>
      </c>
      <c r="F1609" t="s">
        <v>8</v>
      </c>
      <c r="G1609" t="s">
        <v>124</v>
      </c>
      <c r="H1609" t="s">
        <v>226</v>
      </c>
      <c r="I1609">
        <v>0</v>
      </c>
      <c r="J1609">
        <v>0</v>
      </c>
      <c r="K1609">
        <v>23</v>
      </c>
      <c r="L1609">
        <v>23</v>
      </c>
      <c r="M1609">
        <f>L1609-D1609</f>
        <v>-7</v>
      </c>
      <c r="N1609" s="3">
        <f>IFERROR(D1609/L1609,0)</f>
        <v>1.3043478260869565</v>
      </c>
      <c r="O1609" t="str">
        <f>TEXT(UnusedDays[[#This Row],[discharge_date]],"mmmm")</f>
        <v>March</v>
      </c>
    </row>
    <row r="1610" spans="1:15" x14ac:dyDescent="0.3">
      <c r="A1610" t="s">
        <v>212</v>
      </c>
      <c r="B1610">
        <v>354</v>
      </c>
      <c r="C1610" t="s">
        <v>197</v>
      </c>
      <c r="D1610">
        <v>28</v>
      </c>
      <c r="E1610" s="1">
        <v>45744</v>
      </c>
      <c r="F1610" t="s">
        <v>8</v>
      </c>
      <c r="G1610" t="s">
        <v>124</v>
      </c>
      <c r="H1610" t="s">
        <v>226</v>
      </c>
      <c r="I1610">
        <v>0</v>
      </c>
      <c r="J1610">
        <v>0</v>
      </c>
      <c r="K1610">
        <v>22</v>
      </c>
      <c r="L1610">
        <v>22</v>
      </c>
      <c r="M1610">
        <f>L1610-D1610</f>
        <v>-6</v>
      </c>
      <c r="N1610" s="3">
        <f>IFERROR(D1610/L1610,0)</f>
        <v>1.2727272727272727</v>
      </c>
      <c r="O1610" t="str">
        <f>TEXT(UnusedDays[[#This Row],[discharge_date]],"mmmm")</f>
        <v>March</v>
      </c>
    </row>
    <row r="1611" spans="1:15" x14ac:dyDescent="0.3">
      <c r="A1611" t="s">
        <v>212</v>
      </c>
      <c r="B1611">
        <v>1750</v>
      </c>
      <c r="C1611" t="s">
        <v>197</v>
      </c>
      <c r="D1611">
        <v>30</v>
      </c>
      <c r="E1611" s="1">
        <v>45730</v>
      </c>
      <c r="F1611" t="s">
        <v>8</v>
      </c>
      <c r="G1611" t="s">
        <v>124</v>
      </c>
      <c r="H1611" t="s">
        <v>226</v>
      </c>
      <c r="I1611">
        <v>0</v>
      </c>
      <c r="J1611">
        <v>0</v>
      </c>
      <c r="K1611">
        <v>24</v>
      </c>
      <c r="L1611">
        <v>24</v>
      </c>
      <c r="M1611">
        <f>L1611-D1611</f>
        <v>-6</v>
      </c>
      <c r="N1611" s="3">
        <f>IFERROR(D1611/L1611,0)</f>
        <v>1.25</v>
      </c>
      <c r="O1611" t="str">
        <f>TEXT(UnusedDays[[#This Row],[discharge_date]],"mmmm")</f>
        <v>March</v>
      </c>
    </row>
    <row r="1612" spans="1:15" x14ac:dyDescent="0.3">
      <c r="A1612" t="s">
        <v>212</v>
      </c>
      <c r="B1612">
        <v>1681</v>
      </c>
      <c r="C1612" t="s">
        <v>197</v>
      </c>
      <c r="D1612">
        <v>30</v>
      </c>
      <c r="E1612" s="1">
        <v>45721</v>
      </c>
      <c r="F1612" t="s">
        <v>8</v>
      </c>
      <c r="G1612" t="s">
        <v>125</v>
      </c>
      <c r="H1612" t="s">
        <v>226</v>
      </c>
      <c r="I1612">
        <v>0</v>
      </c>
      <c r="J1612">
        <v>0</v>
      </c>
      <c r="K1612">
        <v>21</v>
      </c>
      <c r="L1612">
        <v>21</v>
      </c>
      <c r="M1612">
        <f>L1612-D1612</f>
        <v>-9</v>
      </c>
      <c r="N1612" s="3">
        <f>IFERROR(D1612/L1612,0)</f>
        <v>1.4285714285714286</v>
      </c>
      <c r="O1612" t="str">
        <f>TEXT(UnusedDays[[#This Row],[discharge_date]],"mmmm")</f>
        <v>March</v>
      </c>
    </row>
    <row r="1613" spans="1:15" x14ac:dyDescent="0.3">
      <c r="A1613" t="s">
        <v>212</v>
      </c>
      <c r="B1613">
        <v>46</v>
      </c>
      <c r="C1613" t="s">
        <v>197</v>
      </c>
      <c r="D1613">
        <v>14</v>
      </c>
      <c r="E1613" s="1">
        <v>45723</v>
      </c>
      <c r="F1613" t="s">
        <v>8</v>
      </c>
      <c r="G1613" t="s">
        <v>125</v>
      </c>
      <c r="H1613" t="s">
        <v>226</v>
      </c>
      <c r="I1613">
        <v>0</v>
      </c>
      <c r="J1613">
        <v>0</v>
      </c>
      <c r="K1613">
        <v>10</v>
      </c>
      <c r="L1613">
        <v>10</v>
      </c>
      <c r="M1613">
        <f>L1613-D1613</f>
        <v>-4</v>
      </c>
      <c r="N1613" s="3">
        <f>IFERROR(D1613/L1613,0)</f>
        <v>1.4</v>
      </c>
      <c r="O1613" t="str">
        <f>TEXT(UnusedDays[[#This Row],[discharge_date]],"mmmm")</f>
        <v>March</v>
      </c>
    </row>
    <row r="1614" spans="1:15" x14ac:dyDescent="0.3">
      <c r="A1614" t="s">
        <v>212</v>
      </c>
      <c r="B1614">
        <v>1025</v>
      </c>
      <c r="C1614" t="s">
        <v>197</v>
      </c>
      <c r="D1614">
        <v>6</v>
      </c>
      <c r="E1614" s="1">
        <v>45719</v>
      </c>
      <c r="F1614" t="s">
        <v>13</v>
      </c>
      <c r="G1614" t="s">
        <v>126</v>
      </c>
      <c r="H1614" t="s">
        <v>226</v>
      </c>
      <c r="I1614">
        <v>0</v>
      </c>
      <c r="J1614">
        <v>0</v>
      </c>
      <c r="K1614">
        <v>14</v>
      </c>
      <c r="L1614">
        <v>14</v>
      </c>
      <c r="M1614" s="2">
        <f>L1614-D1614</f>
        <v>8</v>
      </c>
      <c r="N1614" s="3">
        <f>IFERROR(D1614/L1614,0)</f>
        <v>0.42857142857142855</v>
      </c>
      <c r="O1614" t="str">
        <f>TEXT(UnusedDays[[#This Row],[discharge_date]],"mmmm")</f>
        <v>March</v>
      </c>
    </row>
    <row r="1615" spans="1:15" x14ac:dyDescent="0.3">
      <c r="A1615" t="s">
        <v>212</v>
      </c>
      <c r="B1615">
        <v>22</v>
      </c>
      <c r="C1615" t="s">
        <v>197</v>
      </c>
      <c r="D1615">
        <v>14</v>
      </c>
      <c r="E1615" s="1">
        <v>45730</v>
      </c>
      <c r="F1615" t="s">
        <v>8</v>
      </c>
      <c r="G1615" t="s">
        <v>128</v>
      </c>
      <c r="H1615" t="s">
        <v>226</v>
      </c>
      <c r="I1615">
        <v>0</v>
      </c>
      <c r="J1615">
        <v>0</v>
      </c>
      <c r="K1615">
        <v>10</v>
      </c>
      <c r="L1615">
        <v>14</v>
      </c>
      <c r="M1615">
        <f>L1615-D1615</f>
        <v>0</v>
      </c>
      <c r="N1615" s="3">
        <f>IFERROR(D1615/L1615,0)</f>
        <v>1</v>
      </c>
      <c r="O1615" t="str">
        <f>TEXT(UnusedDays[[#This Row],[discharge_date]],"mmmm")</f>
        <v>March</v>
      </c>
    </row>
    <row r="1616" spans="1:15" x14ac:dyDescent="0.3">
      <c r="A1616" t="s">
        <v>212</v>
      </c>
      <c r="B1616">
        <v>2835</v>
      </c>
      <c r="C1616" t="s">
        <v>197</v>
      </c>
      <c r="D1616">
        <v>30</v>
      </c>
      <c r="E1616" s="1">
        <v>45688</v>
      </c>
      <c r="F1616" t="s">
        <v>8</v>
      </c>
      <c r="G1616" t="s">
        <v>128</v>
      </c>
      <c r="H1616" t="s">
        <v>226</v>
      </c>
      <c r="I1616">
        <v>0</v>
      </c>
      <c r="J1616">
        <v>0</v>
      </c>
      <c r="K1616">
        <v>30</v>
      </c>
      <c r="L1616">
        <v>30</v>
      </c>
      <c r="M1616">
        <f>L1616-D1616</f>
        <v>0</v>
      </c>
      <c r="N1616" s="3">
        <f>IFERROR(D1616/L1616,0)</f>
        <v>1</v>
      </c>
      <c r="O1616" t="str">
        <f>TEXT(UnusedDays[[#This Row],[discharge_date]],"mmmm")</f>
        <v>January</v>
      </c>
    </row>
    <row r="1617" spans="1:15" x14ac:dyDescent="0.3">
      <c r="A1617" t="s">
        <v>212</v>
      </c>
      <c r="B1617">
        <v>1492</v>
      </c>
      <c r="C1617" t="s">
        <v>197</v>
      </c>
      <c r="D1617">
        <v>7</v>
      </c>
      <c r="E1617" s="1">
        <v>45672</v>
      </c>
      <c r="F1617" t="s">
        <v>8</v>
      </c>
      <c r="G1617" t="s">
        <v>174</v>
      </c>
      <c r="H1617" t="s">
        <v>226</v>
      </c>
      <c r="I1617">
        <v>0</v>
      </c>
      <c r="J1617">
        <v>0</v>
      </c>
      <c r="K1617">
        <v>23</v>
      </c>
      <c r="L1617">
        <v>23</v>
      </c>
      <c r="M1617">
        <f>L1617-D1617</f>
        <v>16</v>
      </c>
      <c r="N1617" s="3">
        <f>IFERROR(D1617/L1617,0)</f>
        <v>0.30434782608695654</v>
      </c>
      <c r="O1617" t="str">
        <f>TEXT(UnusedDays[[#This Row],[discharge_date]],"mmmm")</f>
        <v>January</v>
      </c>
    </row>
    <row r="1618" spans="1:15" x14ac:dyDescent="0.3">
      <c r="A1618" t="s">
        <v>212</v>
      </c>
      <c r="B1618">
        <v>1414</v>
      </c>
      <c r="C1618" t="s">
        <v>197</v>
      </c>
      <c r="D1618">
        <v>9</v>
      </c>
      <c r="E1618" s="1">
        <v>45715</v>
      </c>
      <c r="F1618" t="s">
        <v>13</v>
      </c>
      <c r="G1618" t="s">
        <v>174</v>
      </c>
      <c r="H1618" t="s">
        <v>226</v>
      </c>
      <c r="I1618">
        <v>0</v>
      </c>
      <c r="J1618">
        <v>0</v>
      </c>
      <c r="K1618">
        <v>23</v>
      </c>
      <c r="L1618">
        <v>23</v>
      </c>
      <c r="M1618">
        <f>L1618-D1618</f>
        <v>14</v>
      </c>
      <c r="N1618" s="3">
        <f>IFERROR(D1618/L1618,0)</f>
        <v>0.39130434782608697</v>
      </c>
      <c r="O1618" t="str">
        <f>TEXT(UnusedDays[[#This Row],[discharge_date]],"mmmm")</f>
        <v>February</v>
      </c>
    </row>
    <row r="1619" spans="1:15" x14ac:dyDescent="0.3">
      <c r="A1619" t="s">
        <v>212</v>
      </c>
      <c r="B1619">
        <v>1426</v>
      </c>
      <c r="C1619" t="s">
        <v>197</v>
      </c>
      <c r="D1619">
        <v>29</v>
      </c>
      <c r="E1619" s="1">
        <v>45709</v>
      </c>
      <c r="F1619" t="s">
        <v>8</v>
      </c>
      <c r="G1619" t="s">
        <v>174</v>
      </c>
      <c r="H1619" t="s">
        <v>226</v>
      </c>
      <c r="I1619">
        <v>0</v>
      </c>
      <c r="J1619">
        <v>0</v>
      </c>
      <c r="K1619">
        <v>22</v>
      </c>
      <c r="L1619">
        <v>22</v>
      </c>
      <c r="M1619">
        <f>L1619-D1619</f>
        <v>-7</v>
      </c>
      <c r="N1619" s="3">
        <f>IFERROR(D1619/L1619,0)</f>
        <v>1.3181818181818181</v>
      </c>
      <c r="O1619" t="str">
        <f>TEXT(UnusedDays[[#This Row],[discharge_date]],"mmmm")</f>
        <v>February</v>
      </c>
    </row>
    <row r="1620" spans="1:15" x14ac:dyDescent="0.3">
      <c r="A1620" t="s">
        <v>212</v>
      </c>
      <c r="B1620">
        <v>573</v>
      </c>
      <c r="C1620" t="s">
        <v>197</v>
      </c>
      <c r="D1620">
        <v>31</v>
      </c>
      <c r="E1620" s="1">
        <v>45709</v>
      </c>
      <c r="F1620" t="s">
        <v>8</v>
      </c>
      <c r="G1620" t="s">
        <v>174</v>
      </c>
      <c r="H1620" t="s">
        <v>226</v>
      </c>
      <c r="I1620">
        <v>0</v>
      </c>
      <c r="J1620">
        <v>0</v>
      </c>
      <c r="K1620">
        <v>23</v>
      </c>
      <c r="L1620">
        <v>23</v>
      </c>
      <c r="M1620">
        <f>L1620-D1620</f>
        <v>-8</v>
      </c>
      <c r="N1620" s="3">
        <f>IFERROR(D1620/L1620,0)</f>
        <v>1.3478260869565217</v>
      </c>
      <c r="O1620" t="str">
        <f>TEXT(UnusedDays[[#This Row],[discharge_date]],"mmmm")</f>
        <v>February</v>
      </c>
    </row>
    <row r="1621" spans="1:15" x14ac:dyDescent="0.3">
      <c r="A1621" t="s">
        <v>212</v>
      </c>
      <c r="B1621">
        <v>2047</v>
      </c>
      <c r="C1621" t="s">
        <v>197</v>
      </c>
      <c r="D1621">
        <v>31</v>
      </c>
      <c r="E1621" s="1">
        <v>45698</v>
      </c>
      <c r="F1621" t="s">
        <v>8</v>
      </c>
      <c r="G1621" t="s">
        <v>175</v>
      </c>
      <c r="H1621" t="s">
        <v>226</v>
      </c>
      <c r="I1621">
        <v>0</v>
      </c>
      <c r="J1621">
        <v>0</v>
      </c>
      <c r="K1621">
        <v>22</v>
      </c>
      <c r="L1621">
        <v>22</v>
      </c>
      <c r="M1621">
        <f>L1621-D1621</f>
        <v>-9</v>
      </c>
      <c r="N1621" s="3">
        <f>IFERROR(D1621/L1621,0)</f>
        <v>1.4090909090909092</v>
      </c>
      <c r="O1621" t="str">
        <f>TEXT(UnusedDays[[#This Row],[discharge_date]],"mmmm")</f>
        <v>February</v>
      </c>
    </row>
    <row r="1622" spans="1:15" x14ac:dyDescent="0.3">
      <c r="A1622" t="s">
        <v>212</v>
      </c>
      <c r="B1622">
        <v>1891</v>
      </c>
      <c r="C1622" t="s">
        <v>203</v>
      </c>
      <c r="D1622">
        <v>28</v>
      </c>
      <c r="E1622" s="1">
        <v>45743</v>
      </c>
      <c r="F1622" t="s">
        <v>8</v>
      </c>
      <c r="G1622" t="s">
        <v>134</v>
      </c>
      <c r="H1622" t="s">
        <v>226</v>
      </c>
      <c r="I1622">
        <v>0</v>
      </c>
      <c r="J1622">
        <v>21</v>
      </c>
      <c r="K1622">
        <v>7</v>
      </c>
      <c r="L1622">
        <v>28</v>
      </c>
      <c r="M1622">
        <f>L1622-D1622</f>
        <v>0</v>
      </c>
      <c r="N1622" s="3">
        <f>IFERROR(D1622/L1622,0)</f>
        <v>1</v>
      </c>
      <c r="O1622" t="str">
        <f>TEXT(UnusedDays[[#This Row],[discharge_date]],"mmmm")</f>
        <v>March</v>
      </c>
    </row>
    <row r="1623" spans="1:15" x14ac:dyDescent="0.3">
      <c r="A1623" t="s">
        <v>212</v>
      </c>
      <c r="B1623">
        <v>1816</v>
      </c>
      <c r="C1623" t="s">
        <v>203</v>
      </c>
      <c r="D1623">
        <v>27</v>
      </c>
      <c r="E1623" s="1">
        <v>45663</v>
      </c>
      <c r="F1623" t="s">
        <v>8</v>
      </c>
      <c r="G1623" t="s">
        <v>17</v>
      </c>
      <c r="H1623" t="s">
        <v>226</v>
      </c>
      <c r="I1623">
        <v>0</v>
      </c>
      <c r="J1623">
        <v>6</v>
      </c>
      <c r="K1623">
        <v>21</v>
      </c>
      <c r="L1623">
        <v>27</v>
      </c>
      <c r="M1623">
        <f>L1623-D1623</f>
        <v>0</v>
      </c>
      <c r="N1623" s="3">
        <f>IFERROR(D1623/L1623,0)</f>
        <v>1</v>
      </c>
      <c r="O1623" t="str">
        <f>TEXT(UnusedDays[[#This Row],[discharge_date]],"mmmm")</f>
        <v>January</v>
      </c>
    </row>
    <row r="1624" spans="1:15" x14ac:dyDescent="0.3">
      <c r="A1624" t="s">
        <v>212</v>
      </c>
      <c r="B1624">
        <v>2460</v>
      </c>
      <c r="C1624" t="s">
        <v>194</v>
      </c>
      <c r="D1624">
        <v>12</v>
      </c>
      <c r="E1624" s="1">
        <v>45704</v>
      </c>
      <c r="F1624" t="s">
        <v>13</v>
      </c>
      <c r="G1624" t="s">
        <v>166</v>
      </c>
      <c r="H1624" t="s">
        <v>226</v>
      </c>
      <c r="I1624">
        <v>0</v>
      </c>
      <c r="J1624">
        <v>0</v>
      </c>
      <c r="K1624">
        <v>17</v>
      </c>
      <c r="L1624">
        <v>17</v>
      </c>
      <c r="M1624">
        <f>L1624-D1624</f>
        <v>5</v>
      </c>
      <c r="N1624" s="3">
        <f>IFERROR(D1624/L1624,0)</f>
        <v>0.70588235294117652</v>
      </c>
      <c r="O1624" t="str">
        <f>TEXT(UnusedDays[[#This Row],[discharge_date]],"mmmm")</f>
        <v>February</v>
      </c>
    </row>
    <row r="1625" spans="1:15" x14ac:dyDescent="0.3">
      <c r="A1625" t="s">
        <v>212</v>
      </c>
      <c r="B1625">
        <v>2547</v>
      </c>
      <c r="C1625" t="s">
        <v>194</v>
      </c>
      <c r="D1625">
        <v>41</v>
      </c>
      <c r="E1625" s="1">
        <v>45663</v>
      </c>
      <c r="F1625" t="s">
        <v>8</v>
      </c>
      <c r="G1625" t="s">
        <v>168</v>
      </c>
      <c r="H1625" t="s">
        <v>226</v>
      </c>
      <c r="I1625">
        <v>0</v>
      </c>
      <c r="J1625">
        <v>27</v>
      </c>
      <c r="K1625">
        <v>14</v>
      </c>
      <c r="L1625">
        <v>41</v>
      </c>
      <c r="M1625">
        <f>L1625-D1625</f>
        <v>0</v>
      </c>
      <c r="N1625" s="3">
        <f>IFERROR(D1625/L1625,0)</f>
        <v>1</v>
      </c>
      <c r="O1625" t="str">
        <f>TEXT(UnusedDays[[#This Row],[discharge_date]],"mmmm")</f>
        <v>January</v>
      </c>
    </row>
    <row r="1626" spans="1:15" x14ac:dyDescent="0.3">
      <c r="A1626" t="s">
        <v>212</v>
      </c>
      <c r="B1626">
        <v>423</v>
      </c>
      <c r="C1626" t="s">
        <v>194</v>
      </c>
      <c r="D1626">
        <v>7</v>
      </c>
      <c r="E1626" s="1">
        <v>45743</v>
      </c>
      <c r="F1626" t="s">
        <v>14</v>
      </c>
      <c r="G1626" t="s">
        <v>120</v>
      </c>
      <c r="H1626" t="s">
        <v>226</v>
      </c>
      <c r="I1626">
        <v>0</v>
      </c>
      <c r="J1626">
        <v>0</v>
      </c>
      <c r="K1626">
        <v>15</v>
      </c>
      <c r="L1626">
        <v>15</v>
      </c>
      <c r="M1626" s="2">
        <f>L1626-D1626</f>
        <v>8</v>
      </c>
      <c r="N1626" s="3">
        <f>IFERROR(D1626/L1626,0)</f>
        <v>0.46666666666666667</v>
      </c>
      <c r="O1626" t="str">
        <f>TEXT(UnusedDays[[#This Row],[discharge_date]],"mmmm")</f>
        <v>March</v>
      </c>
    </row>
    <row r="1627" spans="1:15" x14ac:dyDescent="0.3">
      <c r="A1627" t="s">
        <v>212</v>
      </c>
      <c r="B1627">
        <v>445</v>
      </c>
      <c r="C1627" t="s">
        <v>188</v>
      </c>
      <c r="D1627">
        <v>4</v>
      </c>
      <c r="E1627" s="1">
        <v>45662</v>
      </c>
      <c r="F1627" t="s">
        <v>11</v>
      </c>
      <c r="G1627" t="s">
        <v>102</v>
      </c>
      <c r="H1627" t="s">
        <v>226</v>
      </c>
      <c r="I1627">
        <v>7</v>
      </c>
      <c r="J1627">
        <v>0</v>
      </c>
      <c r="K1627">
        <v>0</v>
      </c>
      <c r="L1627">
        <v>7</v>
      </c>
      <c r="M1627">
        <f>L1627-D1627</f>
        <v>3</v>
      </c>
      <c r="N1627" s="3">
        <f>IFERROR(D1627/L1627,0)</f>
        <v>0.5714285714285714</v>
      </c>
      <c r="O1627" t="str">
        <f>TEXT(UnusedDays[[#This Row],[discharge_date]],"mmmm")</f>
        <v>January</v>
      </c>
    </row>
    <row r="1628" spans="1:15" x14ac:dyDescent="0.3">
      <c r="A1628" t="s">
        <v>212</v>
      </c>
      <c r="B1628">
        <v>253</v>
      </c>
      <c r="C1628" t="s">
        <v>200</v>
      </c>
      <c r="D1628">
        <v>3</v>
      </c>
      <c r="E1628" s="1">
        <v>45673</v>
      </c>
      <c r="F1628" t="s">
        <v>18</v>
      </c>
      <c r="G1628" t="s">
        <v>176</v>
      </c>
      <c r="H1628" t="s">
        <v>226</v>
      </c>
      <c r="I1628">
        <v>0</v>
      </c>
      <c r="J1628">
        <v>45</v>
      </c>
      <c r="K1628">
        <v>0</v>
      </c>
      <c r="L1628">
        <v>45</v>
      </c>
      <c r="M1628">
        <f>L1628-D1628</f>
        <v>42</v>
      </c>
      <c r="N1628" s="3">
        <f>IFERROR(D1628/L1628,0)</f>
        <v>6.6666666666666666E-2</v>
      </c>
      <c r="O1628" t="str">
        <f>TEXT(UnusedDays[[#This Row],[discharge_date]],"mmmm")</f>
        <v>January</v>
      </c>
    </row>
    <row r="1629" spans="1:15" x14ac:dyDescent="0.3">
      <c r="A1629" t="s">
        <v>212</v>
      </c>
      <c r="B1629">
        <v>2066</v>
      </c>
      <c r="C1629" t="s">
        <v>200</v>
      </c>
      <c r="D1629">
        <v>7</v>
      </c>
      <c r="E1629" s="1">
        <v>45714</v>
      </c>
      <c r="F1629" t="s">
        <v>14</v>
      </c>
      <c r="G1629" t="s">
        <v>178</v>
      </c>
      <c r="H1629" t="s">
        <v>226</v>
      </c>
      <c r="I1629">
        <v>10</v>
      </c>
      <c r="J1629">
        <v>0</v>
      </c>
      <c r="K1629">
        <v>0</v>
      </c>
      <c r="L1629">
        <v>10</v>
      </c>
      <c r="M1629">
        <f>L1629-D1629</f>
        <v>3</v>
      </c>
      <c r="N1629" s="3">
        <f>IFERROR(D1629/L1629,0)</f>
        <v>0.7</v>
      </c>
      <c r="O1629" t="str">
        <f>TEXT(UnusedDays[[#This Row],[discharge_date]],"mmmm")</f>
        <v>February</v>
      </c>
    </row>
    <row r="1630" spans="1:15" x14ac:dyDescent="0.3">
      <c r="A1630" t="s">
        <v>212</v>
      </c>
      <c r="B1630">
        <v>880</v>
      </c>
      <c r="C1630" t="s">
        <v>191</v>
      </c>
      <c r="D1630">
        <v>4</v>
      </c>
      <c r="E1630" s="1">
        <v>45734</v>
      </c>
      <c r="F1630" t="s">
        <v>19</v>
      </c>
      <c r="G1630" t="s">
        <v>104</v>
      </c>
      <c r="H1630" t="s">
        <v>226</v>
      </c>
      <c r="I1630">
        <v>0</v>
      </c>
      <c r="J1630">
        <v>0</v>
      </c>
      <c r="K1630">
        <v>0</v>
      </c>
      <c r="L1630">
        <v>4</v>
      </c>
      <c r="M1630">
        <v>0</v>
      </c>
      <c r="N1630" s="3">
        <f>IFERROR(D1630/L1630,0)</f>
        <v>1</v>
      </c>
      <c r="O1630" t="str">
        <f>TEXT(UnusedDays[[#This Row],[discharge_date]],"mmmm")</f>
        <v>March</v>
      </c>
    </row>
    <row r="1631" spans="1:15" x14ac:dyDescent="0.3">
      <c r="A1631" t="s">
        <v>212</v>
      </c>
      <c r="B1631">
        <v>439</v>
      </c>
      <c r="C1631" t="s">
        <v>197</v>
      </c>
      <c r="D1631">
        <v>7</v>
      </c>
      <c r="E1631" s="1">
        <v>45711</v>
      </c>
      <c r="F1631" t="s">
        <v>13</v>
      </c>
      <c r="G1631" t="s">
        <v>123</v>
      </c>
      <c r="H1631" t="s">
        <v>226</v>
      </c>
      <c r="I1631">
        <v>0</v>
      </c>
      <c r="J1631">
        <v>0</v>
      </c>
      <c r="K1631">
        <v>14</v>
      </c>
      <c r="L1631">
        <v>14</v>
      </c>
      <c r="M1631">
        <f>L1631-D1631</f>
        <v>7</v>
      </c>
      <c r="N1631" s="3">
        <f>IFERROR(D1631/L1631,0)</f>
        <v>0.5</v>
      </c>
      <c r="O1631" t="str">
        <f>TEXT(UnusedDays[[#This Row],[discharge_date]],"mmmm")</f>
        <v>February</v>
      </c>
    </row>
    <row r="1632" spans="1:15" x14ac:dyDescent="0.3">
      <c r="A1632" t="s">
        <v>212</v>
      </c>
      <c r="B1632">
        <v>2390</v>
      </c>
      <c r="C1632" t="s">
        <v>197</v>
      </c>
      <c r="D1632">
        <v>17</v>
      </c>
      <c r="E1632" s="1">
        <v>45710</v>
      </c>
      <c r="F1632" t="s">
        <v>11</v>
      </c>
      <c r="G1632" t="s">
        <v>123</v>
      </c>
      <c r="H1632" t="s">
        <v>226</v>
      </c>
      <c r="I1632">
        <v>0</v>
      </c>
      <c r="J1632">
        <v>0</v>
      </c>
      <c r="K1632">
        <v>20</v>
      </c>
      <c r="L1632">
        <v>20</v>
      </c>
      <c r="M1632">
        <f>L1632-D1632</f>
        <v>3</v>
      </c>
      <c r="N1632" s="3">
        <f>IFERROR(D1632/L1632,0)</f>
        <v>0.85</v>
      </c>
      <c r="O1632" t="str">
        <f>TEXT(UnusedDays[[#This Row],[discharge_date]],"mmmm")</f>
        <v>February</v>
      </c>
    </row>
    <row r="1633" spans="1:15" x14ac:dyDescent="0.3">
      <c r="A1633" t="s">
        <v>212</v>
      </c>
      <c r="B1633">
        <v>2514</v>
      </c>
      <c r="C1633" t="s">
        <v>197</v>
      </c>
      <c r="D1633">
        <v>21</v>
      </c>
      <c r="E1633" s="1">
        <v>45715</v>
      </c>
      <c r="F1633" t="s">
        <v>8</v>
      </c>
      <c r="G1633" t="s">
        <v>123</v>
      </c>
      <c r="H1633" t="s">
        <v>226</v>
      </c>
      <c r="I1633">
        <v>0</v>
      </c>
      <c r="J1633">
        <v>14</v>
      </c>
      <c r="K1633">
        <v>6</v>
      </c>
      <c r="L1633">
        <v>20</v>
      </c>
      <c r="M1633">
        <f>L1633-D1633</f>
        <v>-1</v>
      </c>
      <c r="N1633" s="3">
        <f>IFERROR(D1633/L1633,0)</f>
        <v>1.05</v>
      </c>
      <c r="O1633" t="str">
        <f>TEXT(UnusedDays[[#This Row],[discharge_date]],"mmmm")</f>
        <v>February</v>
      </c>
    </row>
    <row r="1634" spans="1:15" x14ac:dyDescent="0.3">
      <c r="A1634" t="s">
        <v>212</v>
      </c>
      <c r="B1634">
        <v>247</v>
      </c>
      <c r="C1634" t="s">
        <v>197</v>
      </c>
      <c r="D1634">
        <v>31</v>
      </c>
      <c r="E1634" s="1">
        <v>45705</v>
      </c>
      <c r="F1634" t="s">
        <v>8</v>
      </c>
      <c r="G1634" t="s">
        <v>123</v>
      </c>
      <c r="H1634" t="s">
        <v>226</v>
      </c>
      <c r="I1634">
        <v>0</v>
      </c>
      <c r="J1634">
        <v>12</v>
      </c>
      <c r="K1634">
        <v>20</v>
      </c>
      <c r="L1634">
        <v>32</v>
      </c>
      <c r="M1634">
        <f>L1634-D1634</f>
        <v>1</v>
      </c>
      <c r="N1634" s="3">
        <f>IFERROR(D1634/L1634,0)</f>
        <v>0.96875</v>
      </c>
      <c r="O1634" t="str">
        <f>TEXT(UnusedDays[[#This Row],[discharge_date]],"mmmm")</f>
        <v>February</v>
      </c>
    </row>
    <row r="1635" spans="1:15" x14ac:dyDescent="0.3">
      <c r="A1635" t="s">
        <v>212</v>
      </c>
      <c r="B1635">
        <v>1826</v>
      </c>
      <c r="C1635" t="s">
        <v>197</v>
      </c>
      <c r="D1635">
        <v>15</v>
      </c>
      <c r="E1635" s="1">
        <v>45694</v>
      </c>
      <c r="F1635" t="s">
        <v>8</v>
      </c>
      <c r="G1635" t="s">
        <v>123</v>
      </c>
      <c r="H1635" t="s">
        <v>226</v>
      </c>
      <c r="I1635">
        <v>0</v>
      </c>
      <c r="J1635">
        <v>0</v>
      </c>
      <c r="K1635">
        <v>20</v>
      </c>
      <c r="L1635">
        <v>20</v>
      </c>
      <c r="M1635">
        <f>L1635-D1635</f>
        <v>5</v>
      </c>
      <c r="N1635" s="3">
        <f>IFERROR(D1635/L1635,0)</f>
        <v>0.75</v>
      </c>
      <c r="O1635" t="str">
        <f>TEXT(UnusedDays[[#This Row],[discharge_date]],"mmmm")</f>
        <v>February</v>
      </c>
    </row>
    <row r="1636" spans="1:15" x14ac:dyDescent="0.3">
      <c r="A1636" t="s">
        <v>212</v>
      </c>
      <c r="B1636">
        <v>2886</v>
      </c>
      <c r="C1636" t="s">
        <v>197</v>
      </c>
      <c r="D1636">
        <v>3</v>
      </c>
      <c r="E1636" s="1">
        <v>45694</v>
      </c>
      <c r="F1636" t="s">
        <v>11</v>
      </c>
      <c r="G1636" t="s">
        <v>123</v>
      </c>
      <c r="H1636" t="s">
        <v>226</v>
      </c>
      <c r="I1636">
        <v>0</v>
      </c>
      <c r="J1636">
        <v>2</v>
      </c>
      <c r="K1636">
        <v>0</v>
      </c>
      <c r="L1636">
        <v>2</v>
      </c>
      <c r="M1636">
        <f>L1636-D1636</f>
        <v>-1</v>
      </c>
      <c r="N1636" s="3">
        <f>IFERROR(D1636/L1636,0)</f>
        <v>1.5</v>
      </c>
      <c r="O1636" t="str">
        <f>TEXT(UnusedDays[[#This Row],[discharge_date]],"mmmm")</f>
        <v>February</v>
      </c>
    </row>
    <row r="1637" spans="1:15" x14ac:dyDescent="0.3">
      <c r="A1637" t="s">
        <v>212</v>
      </c>
      <c r="B1637">
        <v>1064</v>
      </c>
      <c r="C1637" t="s">
        <v>197</v>
      </c>
      <c r="D1637">
        <v>31</v>
      </c>
      <c r="E1637" s="1">
        <v>45691</v>
      </c>
      <c r="F1637" t="s">
        <v>8</v>
      </c>
      <c r="G1637" t="s">
        <v>123</v>
      </c>
      <c r="H1637" t="s">
        <v>226</v>
      </c>
      <c r="I1637">
        <v>0</v>
      </c>
      <c r="J1637">
        <v>0</v>
      </c>
      <c r="K1637">
        <v>22</v>
      </c>
      <c r="L1637">
        <v>22</v>
      </c>
      <c r="M1637">
        <f>L1637-D1637</f>
        <v>-9</v>
      </c>
      <c r="N1637" s="3">
        <f>IFERROR(D1637/L1637,0)</f>
        <v>1.4090909090909092</v>
      </c>
      <c r="O1637" t="str">
        <f>TEXT(UnusedDays[[#This Row],[discharge_date]],"mmmm")</f>
        <v>February</v>
      </c>
    </row>
    <row r="1638" spans="1:15" x14ac:dyDescent="0.3">
      <c r="A1638" t="s">
        <v>212</v>
      </c>
      <c r="B1638">
        <v>1644</v>
      </c>
      <c r="C1638" t="s">
        <v>197</v>
      </c>
      <c r="D1638">
        <v>31</v>
      </c>
      <c r="E1638" s="1">
        <v>45691</v>
      </c>
      <c r="F1638" t="s">
        <v>8</v>
      </c>
      <c r="G1638" t="s">
        <v>123</v>
      </c>
      <c r="H1638" t="s">
        <v>226</v>
      </c>
      <c r="I1638">
        <v>0</v>
      </c>
      <c r="J1638">
        <v>0</v>
      </c>
      <c r="K1638">
        <v>22</v>
      </c>
      <c r="L1638">
        <v>22</v>
      </c>
      <c r="M1638">
        <f>L1638-D1638</f>
        <v>-9</v>
      </c>
      <c r="N1638" s="3">
        <f>IFERROR(D1638/L1638,0)</f>
        <v>1.4090909090909092</v>
      </c>
      <c r="O1638" t="str">
        <f>TEXT(UnusedDays[[#This Row],[discharge_date]],"mmmm")</f>
        <v>February</v>
      </c>
    </row>
    <row r="1639" spans="1:15" x14ac:dyDescent="0.3">
      <c r="A1639" t="s">
        <v>212</v>
      </c>
      <c r="B1639">
        <v>117</v>
      </c>
      <c r="C1639" t="s">
        <v>197</v>
      </c>
      <c r="D1639">
        <v>29</v>
      </c>
      <c r="E1639" s="1">
        <v>45681</v>
      </c>
      <c r="F1639" t="s">
        <v>8</v>
      </c>
      <c r="G1639" t="s">
        <v>123</v>
      </c>
      <c r="H1639" t="s">
        <v>226</v>
      </c>
      <c r="I1639">
        <v>0</v>
      </c>
      <c r="J1639">
        <v>14</v>
      </c>
      <c r="K1639">
        <v>12</v>
      </c>
      <c r="L1639">
        <v>26</v>
      </c>
      <c r="M1639">
        <f>L1639-D1639</f>
        <v>-3</v>
      </c>
      <c r="N1639" s="3">
        <f>IFERROR(D1639/L1639,0)</f>
        <v>1.1153846153846154</v>
      </c>
      <c r="O1639" t="str">
        <f>TEXT(UnusedDays[[#This Row],[discharge_date]],"mmmm")</f>
        <v>January</v>
      </c>
    </row>
    <row r="1640" spans="1:15" x14ac:dyDescent="0.3">
      <c r="A1640" t="s">
        <v>212</v>
      </c>
      <c r="B1640">
        <v>906</v>
      </c>
      <c r="C1640" t="s">
        <v>197</v>
      </c>
      <c r="D1640">
        <v>4</v>
      </c>
      <c r="E1640" s="1">
        <v>45674</v>
      </c>
      <c r="F1640" t="s">
        <v>13</v>
      </c>
      <c r="G1640" t="s">
        <v>123</v>
      </c>
      <c r="H1640" t="s">
        <v>226</v>
      </c>
      <c r="I1640">
        <v>0</v>
      </c>
      <c r="J1640">
        <v>0</v>
      </c>
      <c r="K1640">
        <v>20</v>
      </c>
      <c r="L1640">
        <v>20</v>
      </c>
      <c r="M1640">
        <f>L1640-D1640</f>
        <v>16</v>
      </c>
      <c r="N1640" s="3">
        <f>IFERROR(D1640/L1640,0)</f>
        <v>0.2</v>
      </c>
      <c r="O1640" t="str">
        <f>TEXT(UnusedDays[[#This Row],[discharge_date]],"mmmm")</f>
        <v>January</v>
      </c>
    </row>
    <row r="1641" spans="1:15" x14ac:dyDescent="0.3">
      <c r="A1641" t="s">
        <v>212</v>
      </c>
      <c r="B1641">
        <v>295</v>
      </c>
      <c r="C1641" t="s">
        <v>197</v>
      </c>
      <c r="D1641">
        <v>6</v>
      </c>
      <c r="E1641" s="1">
        <v>45674</v>
      </c>
      <c r="F1641" t="s">
        <v>11</v>
      </c>
      <c r="G1641" t="s">
        <v>170</v>
      </c>
      <c r="H1641" t="s">
        <v>226</v>
      </c>
      <c r="I1641">
        <v>0</v>
      </c>
      <c r="J1641">
        <v>14</v>
      </c>
      <c r="K1641">
        <v>0</v>
      </c>
      <c r="L1641">
        <v>14</v>
      </c>
      <c r="M1641">
        <f>L1641-D1641</f>
        <v>8</v>
      </c>
      <c r="N1641" s="3">
        <f>IFERROR(D1641/L1641,0)</f>
        <v>0.42857142857142855</v>
      </c>
      <c r="O1641" t="str">
        <f>TEXT(UnusedDays[[#This Row],[discharge_date]],"mmmm")</f>
        <v>January</v>
      </c>
    </row>
    <row r="1642" spans="1:15" x14ac:dyDescent="0.3">
      <c r="A1642" t="s">
        <v>212</v>
      </c>
      <c r="B1642">
        <v>290</v>
      </c>
      <c r="C1642" t="s">
        <v>197</v>
      </c>
      <c r="D1642">
        <v>6</v>
      </c>
      <c r="E1642" s="1">
        <v>45671</v>
      </c>
      <c r="F1642" t="s">
        <v>11</v>
      </c>
      <c r="G1642" t="s">
        <v>170</v>
      </c>
      <c r="H1642" t="s">
        <v>226</v>
      </c>
      <c r="I1642">
        <v>0</v>
      </c>
      <c r="J1642">
        <v>14</v>
      </c>
      <c r="K1642">
        <v>0</v>
      </c>
      <c r="L1642">
        <v>14</v>
      </c>
      <c r="M1642">
        <f>L1642-D1642</f>
        <v>8</v>
      </c>
      <c r="N1642" s="3">
        <f>IFERROR(D1642/L1642,0)</f>
        <v>0.42857142857142855</v>
      </c>
      <c r="O1642" t="str">
        <f>TEXT(UnusedDays[[#This Row],[discharge_date]],"mmmm")</f>
        <v>January</v>
      </c>
    </row>
    <row r="1643" spans="1:15" x14ac:dyDescent="0.3">
      <c r="A1643" t="s">
        <v>212</v>
      </c>
      <c r="B1643">
        <v>1336</v>
      </c>
      <c r="C1643" t="s">
        <v>197</v>
      </c>
      <c r="D1643">
        <v>6</v>
      </c>
      <c r="E1643" s="1">
        <v>45673</v>
      </c>
      <c r="F1643" t="s">
        <v>11</v>
      </c>
      <c r="G1643" t="s">
        <v>170</v>
      </c>
      <c r="H1643" t="s">
        <v>226</v>
      </c>
      <c r="I1643">
        <v>0</v>
      </c>
      <c r="J1643">
        <v>14</v>
      </c>
      <c r="K1643">
        <v>0</v>
      </c>
      <c r="L1643">
        <v>14</v>
      </c>
      <c r="M1643">
        <f>L1643-D1643</f>
        <v>8</v>
      </c>
      <c r="N1643" s="3">
        <f>IFERROR(D1643/L1643,0)</f>
        <v>0.42857142857142855</v>
      </c>
      <c r="O1643" t="str">
        <f>TEXT(UnusedDays[[#This Row],[discharge_date]],"mmmm")</f>
        <v>January</v>
      </c>
    </row>
    <row r="1644" spans="1:15" x14ac:dyDescent="0.3">
      <c r="A1644" t="s">
        <v>212</v>
      </c>
      <c r="B1644">
        <v>647</v>
      </c>
      <c r="C1644" t="s">
        <v>197</v>
      </c>
      <c r="D1644">
        <v>29</v>
      </c>
      <c r="E1644" s="1">
        <v>45661</v>
      </c>
      <c r="F1644" t="s">
        <v>8</v>
      </c>
      <c r="G1644" t="s">
        <v>170</v>
      </c>
      <c r="H1644" t="s">
        <v>226</v>
      </c>
      <c r="I1644">
        <v>0</v>
      </c>
      <c r="J1644">
        <v>0</v>
      </c>
      <c r="K1644">
        <v>20</v>
      </c>
      <c r="L1644">
        <v>20</v>
      </c>
      <c r="M1644">
        <f>L1644-D1644</f>
        <v>-9</v>
      </c>
      <c r="N1644" s="3">
        <f>IFERROR(D1644/L1644,0)</f>
        <v>1.45</v>
      </c>
      <c r="O1644" t="str">
        <f>TEXT(UnusedDays[[#This Row],[discharge_date]],"mmmm")</f>
        <v>January</v>
      </c>
    </row>
    <row r="1645" spans="1:15" x14ac:dyDescent="0.3">
      <c r="A1645" t="s">
        <v>212</v>
      </c>
      <c r="B1645">
        <v>1544</v>
      </c>
      <c r="C1645" t="s">
        <v>197</v>
      </c>
      <c r="D1645">
        <v>31</v>
      </c>
      <c r="E1645" s="1">
        <v>45709</v>
      </c>
      <c r="F1645" t="s">
        <v>8</v>
      </c>
      <c r="G1645" t="s">
        <v>127</v>
      </c>
      <c r="H1645" t="s">
        <v>226</v>
      </c>
      <c r="I1645">
        <v>0</v>
      </c>
      <c r="J1645">
        <v>14</v>
      </c>
      <c r="K1645">
        <v>20</v>
      </c>
      <c r="L1645">
        <v>34</v>
      </c>
      <c r="M1645">
        <f>L1645-D1645</f>
        <v>3</v>
      </c>
      <c r="N1645" s="3">
        <f>IFERROR(D1645/L1645,0)</f>
        <v>0.91176470588235292</v>
      </c>
      <c r="O1645" t="str">
        <f>TEXT(UnusedDays[[#This Row],[discharge_date]],"mmmm")</f>
        <v>February</v>
      </c>
    </row>
    <row r="1646" spans="1:15" x14ac:dyDescent="0.3">
      <c r="A1646" t="s">
        <v>212</v>
      </c>
      <c r="B1646">
        <v>1559</v>
      </c>
      <c r="C1646" t="s">
        <v>197</v>
      </c>
      <c r="D1646">
        <v>31</v>
      </c>
      <c r="E1646" s="1">
        <v>45706</v>
      </c>
      <c r="F1646" t="s">
        <v>8</v>
      </c>
      <c r="G1646" t="s">
        <v>127</v>
      </c>
      <c r="H1646" t="s">
        <v>226</v>
      </c>
      <c r="I1646">
        <v>0</v>
      </c>
      <c r="J1646">
        <v>15</v>
      </c>
      <c r="K1646">
        <v>20</v>
      </c>
      <c r="L1646">
        <v>35</v>
      </c>
      <c r="M1646">
        <f>L1646-D1646</f>
        <v>4</v>
      </c>
      <c r="N1646" s="3">
        <f>IFERROR(D1646/L1646,0)</f>
        <v>0.88571428571428568</v>
      </c>
      <c r="O1646" t="str">
        <f>TEXT(UnusedDays[[#This Row],[discharge_date]],"mmmm")</f>
        <v>February</v>
      </c>
    </row>
    <row r="1647" spans="1:15" x14ac:dyDescent="0.3">
      <c r="A1647" t="s">
        <v>212</v>
      </c>
      <c r="B1647">
        <v>2684</v>
      </c>
      <c r="C1647" t="s">
        <v>197</v>
      </c>
      <c r="D1647">
        <v>15</v>
      </c>
      <c r="E1647" s="1">
        <v>45706</v>
      </c>
      <c r="F1647" t="s">
        <v>14</v>
      </c>
      <c r="G1647" t="s">
        <v>127</v>
      </c>
      <c r="H1647" t="s">
        <v>226</v>
      </c>
      <c r="I1647">
        <v>0</v>
      </c>
      <c r="J1647">
        <v>15</v>
      </c>
      <c r="K1647">
        <v>0</v>
      </c>
      <c r="L1647">
        <v>15</v>
      </c>
      <c r="M1647">
        <f>L1647-D1647</f>
        <v>0</v>
      </c>
      <c r="N1647" s="3">
        <f>IFERROR(D1647/L1647,0)</f>
        <v>1</v>
      </c>
      <c r="O1647" t="str">
        <f>TEXT(UnusedDays[[#This Row],[discharge_date]],"mmmm")</f>
        <v>February</v>
      </c>
    </row>
    <row r="1648" spans="1:15" x14ac:dyDescent="0.3">
      <c r="A1648" t="s">
        <v>212</v>
      </c>
      <c r="B1648">
        <v>398</v>
      </c>
      <c r="C1648" t="s">
        <v>197</v>
      </c>
      <c r="D1648">
        <v>29</v>
      </c>
      <c r="E1648" s="1">
        <v>45702</v>
      </c>
      <c r="F1648" t="s">
        <v>8</v>
      </c>
      <c r="G1648" t="s">
        <v>127</v>
      </c>
      <c r="H1648" t="s">
        <v>226</v>
      </c>
      <c r="I1648">
        <v>0</v>
      </c>
      <c r="J1648">
        <v>14</v>
      </c>
      <c r="K1648">
        <v>14</v>
      </c>
      <c r="L1648">
        <v>28</v>
      </c>
      <c r="M1648">
        <f>L1648-D1648</f>
        <v>-1</v>
      </c>
      <c r="N1648" s="3">
        <f>IFERROR(D1648/L1648,0)</f>
        <v>1.0357142857142858</v>
      </c>
      <c r="O1648" t="str">
        <f>TEXT(UnusedDays[[#This Row],[discharge_date]],"mmmm")</f>
        <v>February</v>
      </c>
    </row>
    <row r="1649" spans="1:15" x14ac:dyDescent="0.3">
      <c r="A1649" t="s">
        <v>212</v>
      </c>
      <c r="B1649">
        <v>2259</v>
      </c>
      <c r="C1649" t="s">
        <v>197</v>
      </c>
      <c r="D1649">
        <v>19</v>
      </c>
      <c r="E1649" s="1">
        <v>45688</v>
      </c>
      <c r="F1649" t="s">
        <v>8</v>
      </c>
      <c r="G1649" t="s">
        <v>122</v>
      </c>
      <c r="H1649" t="s">
        <v>226</v>
      </c>
      <c r="I1649">
        <v>0</v>
      </c>
      <c r="J1649">
        <v>0</v>
      </c>
      <c r="K1649">
        <v>19</v>
      </c>
      <c r="L1649">
        <v>19</v>
      </c>
      <c r="M1649">
        <f>L1649-D1649</f>
        <v>0</v>
      </c>
      <c r="N1649" s="3">
        <f>IFERROR(D1649/L1649,0)</f>
        <v>1</v>
      </c>
      <c r="O1649" t="str">
        <f>TEXT(UnusedDays[[#This Row],[discharge_date]],"mmmm")</f>
        <v>January</v>
      </c>
    </row>
    <row r="1650" spans="1:15" x14ac:dyDescent="0.3">
      <c r="A1650" t="s">
        <v>212</v>
      </c>
      <c r="B1650">
        <v>1295</v>
      </c>
      <c r="C1650" t="s">
        <v>197</v>
      </c>
      <c r="D1650">
        <v>31</v>
      </c>
      <c r="E1650" s="1">
        <v>45670</v>
      </c>
      <c r="F1650" t="s">
        <v>8</v>
      </c>
      <c r="G1650" t="s">
        <v>171</v>
      </c>
      <c r="H1650" t="s">
        <v>226</v>
      </c>
      <c r="I1650">
        <v>0</v>
      </c>
      <c r="J1650">
        <v>0</v>
      </c>
      <c r="K1650">
        <v>21</v>
      </c>
      <c r="L1650">
        <v>21</v>
      </c>
      <c r="M1650">
        <f>L1650-D1650</f>
        <v>-10</v>
      </c>
      <c r="N1650" s="3">
        <f>IFERROR(D1650/L1650,0)</f>
        <v>1.4761904761904763</v>
      </c>
      <c r="O1650" t="str">
        <f>TEXT(UnusedDays[[#This Row],[discharge_date]],"mmmm")</f>
        <v>January</v>
      </c>
    </row>
    <row r="1651" spans="1:15" x14ac:dyDescent="0.3">
      <c r="A1651" t="s">
        <v>212</v>
      </c>
      <c r="B1651">
        <v>200</v>
      </c>
      <c r="C1651" t="s">
        <v>197</v>
      </c>
      <c r="D1651">
        <v>15</v>
      </c>
      <c r="E1651" s="1">
        <v>45744</v>
      </c>
      <c r="F1651" t="s">
        <v>13</v>
      </c>
      <c r="G1651" t="s">
        <v>127</v>
      </c>
      <c r="H1651" t="s">
        <v>226</v>
      </c>
      <c r="I1651">
        <v>0</v>
      </c>
      <c r="J1651">
        <v>0</v>
      </c>
      <c r="K1651">
        <v>20</v>
      </c>
      <c r="L1651">
        <v>20</v>
      </c>
      <c r="M1651" s="2">
        <f>L1651-D1651</f>
        <v>5</v>
      </c>
      <c r="N1651" s="3">
        <f>IFERROR(D1651/L1651,0)</f>
        <v>0.75</v>
      </c>
      <c r="O1651" t="str">
        <f>TEXT(UnusedDays[[#This Row],[discharge_date]],"mmmm")</f>
        <v>March</v>
      </c>
    </row>
    <row r="1652" spans="1:15" x14ac:dyDescent="0.3">
      <c r="A1652" t="s">
        <v>212</v>
      </c>
      <c r="B1652">
        <v>1848</v>
      </c>
      <c r="C1652" t="s">
        <v>197</v>
      </c>
      <c r="D1652">
        <v>8</v>
      </c>
      <c r="E1652" s="1">
        <v>45744</v>
      </c>
      <c r="F1652" t="s">
        <v>11</v>
      </c>
      <c r="G1652" t="s">
        <v>127</v>
      </c>
      <c r="H1652" t="s">
        <v>226</v>
      </c>
      <c r="I1652">
        <v>0</v>
      </c>
      <c r="J1652">
        <v>14</v>
      </c>
      <c r="K1652">
        <v>0</v>
      </c>
      <c r="L1652">
        <v>14</v>
      </c>
      <c r="M1652" s="2">
        <f>L1652-D1652</f>
        <v>6</v>
      </c>
      <c r="N1652" s="3">
        <f>IFERROR(D1652/L1652,0)</f>
        <v>0.5714285714285714</v>
      </c>
      <c r="O1652" t="str">
        <f>TEXT(UnusedDays[[#This Row],[discharge_date]],"mmmm")</f>
        <v>March</v>
      </c>
    </row>
    <row r="1653" spans="1:15" x14ac:dyDescent="0.3">
      <c r="A1653" t="s">
        <v>212</v>
      </c>
      <c r="B1653">
        <v>2070</v>
      </c>
      <c r="C1653" t="s">
        <v>197</v>
      </c>
      <c r="D1653">
        <v>3</v>
      </c>
      <c r="E1653" s="1">
        <v>45719</v>
      </c>
      <c r="F1653" t="s">
        <v>11</v>
      </c>
      <c r="G1653" t="s">
        <v>127</v>
      </c>
      <c r="H1653" t="s">
        <v>226</v>
      </c>
      <c r="I1653">
        <v>0</v>
      </c>
      <c r="J1653">
        <v>14</v>
      </c>
      <c r="K1653">
        <v>0</v>
      </c>
      <c r="L1653">
        <v>14</v>
      </c>
      <c r="M1653" s="2">
        <f>L1653-D1653</f>
        <v>11</v>
      </c>
      <c r="N1653" s="3">
        <f>IFERROR(D1653/L1653,0)</f>
        <v>0.21428571428571427</v>
      </c>
      <c r="O1653" t="str">
        <f>TEXT(UnusedDays[[#This Row],[discharge_date]],"mmmm")</f>
        <v>March</v>
      </c>
    </row>
    <row r="1654" spans="1:15" x14ac:dyDescent="0.3">
      <c r="A1654" t="s">
        <v>212</v>
      </c>
      <c r="B1654">
        <v>458</v>
      </c>
      <c r="C1654" t="s">
        <v>197</v>
      </c>
      <c r="D1654">
        <v>14</v>
      </c>
      <c r="E1654" s="1">
        <v>45730</v>
      </c>
      <c r="F1654" t="s">
        <v>14</v>
      </c>
      <c r="G1654" t="s">
        <v>127</v>
      </c>
      <c r="H1654" t="s">
        <v>226</v>
      </c>
      <c r="I1654">
        <v>0</v>
      </c>
      <c r="J1654">
        <v>0</v>
      </c>
      <c r="K1654">
        <v>10</v>
      </c>
      <c r="L1654">
        <v>11</v>
      </c>
      <c r="M1654">
        <f>L1654-D1654</f>
        <v>-3</v>
      </c>
      <c r="N1654" s="3">
        <f>IFERROR(D1654/L1654,0)</f>
        <v>1.2727272727272727</v>
      </c>
      <c r="O1654" t="str">
        <f>TEXT(UnusedDays[[#This Row],[discharge_date]],"mmmm")</f>
        <v>March</v>
      </c>
    </row>
    <row r="1655" spans="1:15" x14ac:dyDescent="0.3">
      <c r="A1655" t="s">
        <v>212</v>
      </c>
      <c r="B1655">
        <v>1820</v>
      </c>
      <c r="C1655" t="s">
        <v>197</v>
      </c>
      <c r="D1655">
        <v>16</v>
      </c>
      <c r="E1655" s="1">
        <v>45743</v>
      </c>
      <c r="F1655" t="s">
        <v>18</v>
      </c>
      <c r="G1655" t="s">
        <v>127</v>
      </c>
      <c r="H1655" t="s">
        <v>226</v>
      </c>
      <c r="I1655">
        <v>0</v>
      </c>
      <c r="J1655">
        <v>0</v>
      </c>
      <c r="K1655">
        <v>15</v>
      </c>
      <c r="L1655">
        <v>15</v>
      </c>
      <c r="M1655">
        <f>L1655-D1655</f>
        <v>-1</v>
      </c>
      <c r="N1655" s="3">
        <f>IFERROR(D1655/L1655,0)</f>
        <v>1.0666666666666667</v>
      </c>
      <c r="O1655" t="str">
        <f>TEXT(UnusedDays[[#This Row],[discharge_date]],"mmmm")</f>
        <v>March</v>
      </c>
    </row>
    <row r="1656" spans="1:15" x14ac:dyDescent="0.3">
      <c r="A1656" t="s">
        <v>212</v>
      </c>
      <c r="B1656">
        <v>2258</v>
      </c>
      <c r="C1656" t="s">
        <v>197</v>
      </c>
      <c r="D1656">
        <v>30</v>
      </c>
      <c r="E1656" s="1">
        <v>45733</v>
      </c>
      <c r="F1656" t="s">
        <v>8</v>
      </c>
      <c r="G1656" t="s">
        <v>127</v>
      </c>
      <c r="H1656" t="s">
        <v>226</v>
      </c>
      <c r="I1656">
        <v>0</v>
      </c>
      <c r="J1656">
        <v>0</v>
      </c>
      <c r="K1656">
        <v>21</v>
      </c>
      <c r="L1656">
        <v>21</v>
      </c>
      <c r="M1656">
        <f>L1656-D1656</f>
        <v>-9</v>
      </c>
      <c r="N1656" s="3">
        <f>IFERROR(D1656/L1656,0)</f>
        <v>1.4285714285714286</v>
      </c>
      <c r="O1656" t="str">
        <f>TEXT(UnusedDays[[#This Row],[discharge_date]],"mmmm")</f>
        <v>March</v>
      </c>
    </row>
    <row r="1657" spans="1:15" x14ac:dyDescent="0.3">
      <c r="A1657" t="s">
        <v>212</v>
      </c>
      <c r="B1657">
        <v>2183</v>
      </c>
      <c r="C1657" t="s">
        <v>197</v>
      </c>
      <c r="D1657">
        <v>31</v>
      </c>
      <c r="E1657" s="1">
        <v>45740</v>
      </c>
      <c r="F1657" t="s">
        <v>8</v>
      </c>
      <c r="G1657" t="s">
        <v>127</v>
      </c>
      <c r="H1657" t="s">
        <v>226</v>
      </c>
      <c r="I1657">
        <v>0</v>
      </c>
      <c r="J1657">
        <v>0</v>
      </c>
      <c r="K1657">
        <v>22</v>
      </c>
      <c r="L1657">
        <v>22</v>
      </c>
      <c r="M1657">
        <f>L1657-D1657</f>
        <v>-9</v>
      </c>
      <c r="N1657" s="3">
        <f>IFERROR(D1657/L1657,0)</f>
        <v>1.4090909090909092</v>
      </c>
      <c r="O1657" t="str">
        <f>TEXT(UnusedDays[[#This Row],[discharge_date]],"mmmm")</f>
        <v>March</v>
      </c>
    </row>
    <row r="1658" spans="1:15" x14ac:dyDescent="0.3">
      <c r="A1658" t="s">
        <v>212</v>
      </c>
      <c r="B1658">
        <v>1071</v>
      </c>
      <c r="C1658" t="s">
        <v>197</v>
      </c>
      <c r="D1658">
        <v>29</v>
      </c>
      <c r="E1658" s="1">
        <v>45744</v>
      </c>
      <c r="F1658" t="s">
        <v>8</v>
      </c>
      <c r="G1658" t="s">
        <v>127</v>
      </c>
      <c r="H1658" t="s">
        <v>226</v>
      </c>
      <c r="I1658">
        <v>0</v>
      </c>
      <c r="J1658">
        <v>0</v>
      </c>
      <c r="K1658">
        <v>21</v>
      </c>
      <c r="L1658">
        <v>21</v>
      </c>
      <c r="M1658">
        <f>L1658-D1658</f>
        <v>-8</v>
      </c>
      <c r="N1658" s="3">
        <f>IFERROR(D1658/L1658,0)</f>
        <v>1.3809523809523809</v>
      </c>
      <c r="O1658" t="str">
        <f>TEXT(UnusedDays[[#This Row],[discharge_date]],"mmmm")</f>
        <v>March</v>
      </c>
    </row>
    <row r="1659" spans="1:15" x14ac:dyDescent="0.3">
      <c r="A1659" t="s">
        <v>212</v>
      </c>
      <c r="B1659">
        <v>2827</v>
      </c>
      <c r="C1659" t="s">
        <v>197</v>
      </c>
      <c r="D1659">
        <v>31</v>
      </c>
      <c r="E1659" s="1">
        <v>45719</v>
      </c>
      <c r="F1659" t="s">
        <v>8</v>
      </c>
      <c r="G1659" t="s">
        <v>127</v>
      </c>
      <c r="H1659" t="s">
        <v>226</v>
      </c>
      <c r="I1659">
        <v>0</v>
      </c>
      <c r="J1659">
        <v>14</v>
      </c>
      <c r="K1659">
        <v>12</v>
      </c>
      <c r="L1659">
        <v>26</v>
      </c>
      <c r="M1659">
        <f>L1659-D1659</f>
        <v>-5</v>
      </c>
      <c r="N1659" s="3">
        <f>IFERROR(D1659/L1659,0)</f>
        <v>1.1923076923076923</v>
      </c>
      <c r="O1659" t="str">
        <f>TEXT(UnusedDays[[#This Row],[discharge_date]],"mmmm")</f>
        <v>March</v>
      </c>
    </row>
    <row r="1660" spans="1:15" x14ac:dyDescent="0.3">
      <c r="A1660" t="s">
        <v>212</v>
      </c>
      <c r="B1660">
        <v>1854</v>
      </c>
      <c r="C1660" t="s">
        <v>197</v>
      </c>
      <c r="D1660">
        <v>29</v>
      </c>
      <c r="E1660" s="1">
        <v>45744</v>
      </c>
      <c r="F1660" t="s">
        <v>8</v>
      </c>
      <c r="G1660" t="s">
        <v>127</v>
      </c>
      <c r="H1660" t="s">
        <v>226</v>
      </c>
      <c r="I1660">
        <v>0</v>
      </c>
      <c r="J1660">
        <v>14</v>
      </c>
      <c r="K1660">
        <v>20</v>
      </c>
      <c r="L1660">
        <v>34</v>
      </c>
      <c r="M1660" s="2">
        <f>L1660-D1660</f>
        <v>5</v>
      </c>
      <c r="N1660" s="3">
        <f>IFERROR(D1660/L1660,0)</f>
        <v>0.8529411764705882</v>
      </c>
      <c r="O1660" t="str">
        <f>TEXT(UnusedDays[[#This Row],[discharge_date]],"mmmm")</f>
        <v>March</v>
      </c>
    </row>
    <row r="1661" spans="1:15" x14ac:dyDescent="0.3">
      <c r="A1661" t="s">
        <v>212</v>
      </c>
      <c r="B1661">
        <v>1972</v>
      </c>
      <c r="C1661" t="s">
        <v>197</v>
      </c>
      <c r="D1661">
        <v>25</v>
      </c>
      <c r="E1661" s="1">
        <v>45695</v>
      </c>
      <c r="F1661" t="s">
        <v>13</v>
      </c>
      <c r="G1661" t="s">
        <v>172</v>
      </c>
      <c r="H1661" t="s">
        <v>226</v>
      </c>
      <c r="I1661">
        <v>0</v>
      </c>
      <c r="J1661">
        <v>15</v>
      </c>
      <c r="K1661">
        <v>12</v>
      </c>
      <c r="L1661">
        <v>27</v>
      </c>
      <c r="M1661">
        <f>L1661-D1661</f>
        <v>2</v>
      </c>
      <c r="N1661" s="3">
        <f>IFERROR(D1661/L1661,0)</f>
        <v>0.92592592592592593</v>
      </c>
      <c r="O1661" t="str">
        <f>TEXT(UnusedDays[[#This Row],[discharge_date]],"mmmm")</f>
        <v>February</v>
      </c>
    </row>
    <row r="1662" spans="1:15" x14ac:dyDescent="0.3">
      <c r="A1662" t="s">
        <v>212</v>
      </c>
      <c r="B1662">
        <v>474</v>
      </c>
      <c r="C1662" t="s">
        <v>197</v>
      </c>
      <c r="D1662">
        <v>29</v>
      </c>
      <c r="E1662" s="1">
        <v>45693</v>
      </c>
      <c r="F1662" t="s">
        <v>8</v>
      </c>
      <c r="G1662" t="s">
        <v>172</v>
      </c>
      <c r="H1662" t="s">
        <v>226</v>
      </c>
      <c r="I1662">
        <v>0</v>
      </c>
      <c r="J1662">
        <v>0</v>
      </c>
      <c r="K1662">
        <v>26</v>
      </c>
      <c r="L1662">
        <v>26</v>
      </c>
      <c r="M1662">
        <f>L1662-D1662</f>
        <v>-3</v>
      </c>
      <c r="N1662" s="3">
        <f>IFERROR(D1662/L1662,0)</f>
        <v>1.1153846153846154</v>
      </c>
      <c r="O1662" t="str">
        <f>TEXT(UnusedDays[[#This Row],[discharge_date]],"mmmm")</f>
        <v>February</v>
      </c>
    </row>
    <row r="1663" spans="1:15" x14ac:dyDescent="0.3">
      <c r="A1663" t="s">
        <v>212</v>
      </c>
      <c r="B1663">
        <v>232</v>
      </c>
      <c r="C1663" t="s">
        <v>197</v>
      </c>
      <c r="D1663">
        <v>19</v>
      </c>
      <c r="E1663" s="1">
        <v>45688</v>
      </c>
      <c r="F1663" t="s">
        <v>8</v>
      </c>
      <c r="G1663" t="s">
        <v>172</v>
      </c>
      <c r="H1663" t="s">
        <v>226</v>
      </c>
      <c r="I1663">
        <v>0</v>
      </c>
      <c r="J1663">
        <v>0</v>
      </c>
      <c r="K1663">
        <v>15</v>
      </c>
      <c r="L1663">
        <v>15</v>
      </c>
      <c r="M1663">
        <f>L1663-D1663</f>
        <v>-4</v>
      </c>
      <c r="N1663" s="3">
        <f>IFERROR(D1663/L1663,0)</f>
        <v>1.2666666666666666</v>
      </c>
      <c r="O1663" t="str">
        <f>TEXT(UnusedDays[[#This Row],[discharge_date]],"mmmm")</f>
        <v>January</v>
      </c>
    </row>
    <row r="1664" spans="1:15" x14ac:dyDescent="0.3">
      <c r="A1664" t="s">
        <v>212</v>
      </c>
      <c r="B1664">
        <v>764</v>
      </c>
      <c r="C1664" t="s">
        <v>197</v>
      </c>
      <c r="D1664">
        <v>14</v>
      </c>
      <c r="E1664" s="1">
        <v>45699</v>
      </c>
      <c r="F1664" t="s">
        <v>13</v>
      </c>
      <c r="G1664" t="s">
        <v>173</v>
      </c>
      <c r="H1664" t="s">
        <v>226</v>
      </c>
      <c r="I1664">
        <v>0</v>
      </c>
      <c r="J1664">
        <v>14</v>
      </c>
      <c r="K1664">
        <v>0</v>
      </c>
      <c r="L1664">
        <v>14</v>
      </c>
      <c r="M1664">
        <f>L1664-D1664</f>
        <v>0</v>
      </c>
      <c r="N1664" s="3">
        <f>IFERROR(D1664/L1664,0)</f>
        <v>1</v>
      </c>
      <c r="O1664" t="str">
        <f>TEXT(UnusedDays[[#This Row],[discharge_date]],"mmmm")</f>
        <v>February</v>
      </c>
    </row>
    <row r="1665" spans="1:15" x14ac:dyDescent="0.3">
      <c r="A1665" t="s">
        <v>212</v>
      </c>
      <c r="B1665">
        <v>1896</v>
      </c>
      <c r="C1665" t="s">
        <v>197</v>
      </c>
      <c r="D1665">
        <v>8</v>
      </c>
      <c r="E1665" s="1">
        <v>45710</v>
      </c>
      <c r="F1665" t="s">
        <v>11</v>
      </c>
      <c r="G1665" t="s">
        <v>173</v>
      </c>
      <c r="H1665" t="s">
        <v>226</v>
      </c>
      <c r="I1665">
        <v>0</v>
      </c>
      <c r="J1665">
        <v>14</v>
      </c>
      <c r="K1665">
        <v>0</v>
      </c>
      <c r="L1665">
        <v>14</v>
      </c>
      <c r="M1665">
        <f>L1665-D1665</f>
        <v>6</v>
      </c>
      <c r="N1665" s="3">
        <f>IFERROR(D1665/L1665,0)</f>
        <v>0.5714285714285714</v>
      </c>
      <c r="O1665" t="str">
        <f>TEXT(UnusedDays[[#This Row],[discharge_date]],"mmmm")</f>
        <v>February</v>
      </c>
    </row>
    <row r="1666" spans="1:15" x14ac:dyDescent="0.3">
      <c r="A1666" t="s">
        <v>212</v>
      </c>
      <c r="B1666">
        <v>2488</v>
      </c>
      <c r="C1666" t="s">
        <v>197</v>
      </c>
      <c r="D1666">
        <v>14</v>
      </c>
      <c r="E1666" s="1">
        <v>45715</v>
      </c>
      <c r="F1666" t="s">
        <v>14</v>
      </c>
      <c r="G1666" t="s">
        <v>173</v>
      </c>
      <c r="H1666" t="s">
        <v>226</v>
      </c>
      <c r="I1666">
        <v>0</v>
      </c>
      <c r="J1666">
        <v>7</v>
      </c>
      <c r="K1666">
        <v>20</v>
      </c>
      <c r="L1666">
        <v>27</v>
      </c>
      <c r="M1666">
        <f>L1666-D1666</f>
        <v>13</v>
      </c>
      <c r="N1666" s="3">
        <f>IFERROR(D1666/L1666,0)</f>
        <v>0.51851851851851849</v>
      </c>
      <c r="O1666" t="str">
        <f>TEXT(UnusedDays[[#This Row],[discharge_date]],"mmmm")</f>
        <v>February</v>
      </c>
    </row>
    <row r="1667" spans="1:15" x14ac:dyDescent="0.3">
      <c r="A1667" t="s">
        <v>212</v>
      </c>
      <c r="B1667">
        <v>104</v>
      </c>
      <c r="C1667" t="s">
        <v>197</v>
      </c>
      <c r="D1667">
        <v>3</v>
      </c>
      <c r="E1667" s="1">
        <v>45711</v>
      </c>
      <c r="F1667" t="s">
        <v>18</v>
      </c>
      <c r="G1667" t="s">
        <v>173</v>
      </c>
      <c r="H1667" t="s">
        <v>226</v>
      </c>
      <c r="I1667">
        <v>0</v>
      </c>
      <c r="J1667">
        <v>0</v>
      </c>
      <c r="K1667">
        <v>0</v>
      </c>
      <c r="L1667">
        <v>0</v>
      </c>
      <c r="M1667">
        <f>L1667-D1667</f>
        <v>-3</v>
      </c>
      <c r="N1667" s="3">
        <f>IFERROR(D1667/L1667,0)</f>
        <v>0</v>
      </c>
      <c r="O1667" t="str">
        <f>TEXT(UnusedDays[[#This Row],[discharge_date]],"mmmm")</f>
        <v>February</v>
      </c>
    </row>
    <row r="1668" spans="1:15" x14ac:dyDescent="0.3">
      <c r="A1668" t="s">
        <v>212</v>
      </c>
      <c r="B1668">
        <v>1655</v>
      </c>
      <c r="C1668" t="s">
        <v>197</v>
      </c>
      <c r="D1668">
        <v>31</v>
      </c>
      <c r="E1668" s="1">
        <v>45712</v>
      </c>
      <c r="F1668" t="s">
        <v>8</v>
      </c>
      <c r="G1668" t="s">
        <v>173</v>
      </c>
      <c r="H1668" t="s">
        <v>226</v>
      </c>
      <c r="I1668">
        <v>0</v>
      </c>
      <c r="J1668">
        <v>7</v>
      </c>
      <c r="K1668">
        <v>17</v>
      </c>
      <c r="L1668">
        <v>24</v>
      </c>
      <c r="M1668">
        <f>L1668-D1668</f>
        <v>-7</v>
      </c>
      <c r="N1668" s="3">
        <f>IFERROR(D1668/L1668,0)</f>
        <v>1.2916666666666667</v>
      </c>
      <c r="O1668" t="str">
        <f>TEXT(UnusedDays[[#This Row],[discharge_date]],"mmmm")</f>
        <v>February</v>
      </c>
    </row>
    <row r="1669" spans="1:15" x14ac:dyDescent="0.3">
      <c r="A1669" t="s">
        <v>212</v>
      </c>
      <c r="B1669">
        <v>430</v>
      </c>
      <c r="C1669" t="s">
        <v>197</v>
      </c>
      <c r="D1669">
        <v>8</v>
      </c>
      <c r="E1669" s="1">
        <v>45708</v>
      </c>
      <c r="F1669" t="s">
        <v>11</v>
      </c>
      <c r="G1669" t="s">
        <v>173</v>
      </c>
      <c r="H1669" t="s">
        <v>226</v>
      </c>
      <c r="I1669">
        <v>0</v>
      </c>
      <c r="J1669">
        <v>0</v>
      </c>
      <c r="K1669">
        <v>15</v>
      </c>
      <c r="L1669">
        <v>15</v>
      </c>
      <c r="M1669">
        <f>L1669-D1669</f>
        <v>7</v>
      </c>
      <c r="N1669" s="3">
        <f>IFERROR(D1669/L1669,0)</f>
        <v>0.53333333333333333</v>
      </c>
      <c r="O1669" t="str">
        <f>TEXT(UnusedDays[[#This Row],[discharge_date]],"mmmm")</f>
        <v>February</v>
      </c>
    </row>
    <row r="1670" spans="1:15" x14ac:dyDescent="0.3">
      <c r="A1670" t="s">
        <v>212</v>
      </c>
      <c r="B1670">
        <v>2963</v>
      </c>
      <c r="C1670" t="s">
        <v>197</v>
      </c>
      <c r="D1670">
        <v>0</v>
      </c>
      <c r="E1670" s="1">
        <v>45705</v>
      </c>
      <c r="F1670" t="s">
        <v>11</v>
      </c>
      <c r="G1670" t="s">
        <v>173</v>
      </c>
      <c r="H1670" t="s">
        <v>226</v>
      </c>
      <c r="I1670">
        <v>0</v>
      </c>
      <c r="J1670">
        <v>0</v>
      </c>
      <c r="K1670">
        <v>1</v>
      </c>
      <c r="L1670">
        <v>1</v>
      </c>
      <c r="M1670">
        <f>L1670-D1670</f>
        <v>1</v>
      </c>
      <c r="N1670" s="3">
        <f>IFERROR(D1670/L1670,0)</f>
        <v>0</v>
      </c>
      <c r="O1670" t="str">
        <f>TEXT(UnusedDays[[#This Row],[discharge_date]],"mmmm")</f>
        <v>February</v>
      </c>
    </row>
    <row r="1671" spans="1:15" x14ac:dyDescent="0.3">
      <c r="A1671" t="s">
        <v>212</v>
      </c>
      <c r="B1671">
        <v>1975</v>
      </c>
      <c r="C1671" t="s">
        <v>197</v>
      </c>
      <c r="D1671">
        <v>32</v>
      </c>
      <c r="E1671" s="1">
        <v>45705</v>
      </c>
      <c r="F1671" t="s">
        <v>8</v>
      </c>
      <c r="G1671" t="s">
        <v>173</v>
      </c>
      <c r="H1671" t="s">
        <v>226</v>
      </c>
      <c r="I1671">
        <v>0</v>
      </c>
      <c r="J1671">
        <v>14</v>
      </c>
      <c r="K1671">
        <v>14</v>
      </c>
      <c r="L1671">
        <v>28</v>
      </c>
      <c r="M1671">
        <f>L1671-D1671</f>
        <v>-4</v>
      </c>
      <c r="N1671" s="3">
        <f>IFERROR(D1671/L1671,0)</f>
        <v>1.1428571428571428</v>
      </c>
      <c r="O1671" t="str">
        <f>TEXT(UnusedDays[[#This Row],[discharge_date]],"mmmm")</f>
        <v>February</v>
      </c>
    </row>
    <row r="1672" spans="1:15" x14ac:dyDescent="0.3">
      <c r="A1672" t="s">
        <v>212</v>
      </c>
      <c r="B1672">
        <v>2735</v>
      </c>
      <c r="C1672" t="s">
        <v>197</v>
      </c>
      <c r="D1672">
        <v>30</v>
      </c>
      <c r="E1672" s="1">
        <v>45686</v>
      </c>
      <c r="F1672" t="s">
        <v>8</v>
      </c>
      <c r="G1672" t="s">
        <v>173</v>
      </c>
      <c r="H1672" t="s">
        <v>226</v>
      </c>
      <c r="I1672">
        <v>0</v>
      </c>
      <c r="J1672">
        <v>15</v>
      </c>
      <c r="K1672">
        <v>20</v>
      </c>
      <c r="L1672">
        <v>35</v>
      </c>
      <c r="M1672">
        <f>L1672-D1672</f>
        <v>5</v>
      </c>
      <c r="N1672" s="3">
        <f>IFERROR(D1672/L1672,0)</f>
        <v>0.8571428571428571</v>
      </c>
      <c r="O1672" t="str">
        <f>TEXT(UnusedDays[[#This Row],[discharge_date]],"mmmm")</f>
        <v>January</v>
      </c>
    </row>
    <row r="1673" spans="1:15" x14ac:dyDescent="0.3">
      <c r="A1673" t="s">
        <v>212</v>
      </c>
      <c r="B1673">
        <v>879</v>
      </c>
      <c r="C1673" t="s">
        <v>197</v>
      </c>
      <c r="D1673">
        <v>2</v>
      </c>
      <c r="E1673" s="1">
        <v>45679</v>
      </c>
      <c r="F1673" t="s">
        <v>11</v>
      </c>
      <c r="G1673" t="s">
        <v>173</v>
      </c>
      <c r="H1673" t="s">
        <v>226</v>
      </c>
      <c r="I1673">
        <v>0</v>
      </c>
      <c r="J1673">
        <v>15</v>
      </c>
      <c r="K1673">
        <v>0</v>
      </c>
      <c r="L1673">
        <v>15</v>
      </c>
      <c r="M1673">
        <f>L1673-D1673</f>
        <v>13</v>
      </c>
      <c r="N1673" s="3">
        <f>IFERROR(D1673/L1673,0)</f>
        <v>0.13333333333333333</v>
      </c>
      <c r="O1673" t="str">
        <f>TEXT(UnusedDays[[#This Row],[discharge_date]],"mmmm")</f>
        <v>January</v>
      </c>
    </row>
    <row r="1674" spans="1:15" x14ac:dyDescent="0.3">
      <c r="A1674" t="s">
        <v>212</v>
      </c>
      <c r="B1674">
        <v>1715</v>
      </c>
      <c r="C1674" t="s">
        <v>197</v>
      </c>
      <c r="D1674">
        <v>30</v>
      </c>
      <c r="E1674" s="1">
        <v>45677</v>
      </c>
      <c r="F1674" t="s">
        <v>8</v>
      </c>
      <c r="G1674" t="s">
        <v>121</v>
      </c>
      <c r="H1674" t="s">
        <v>226</v>
      </c>
      <c r="I1674">
        <v>0</v>
      </c>
      <c r="J1674">
        <v>0</v>
      </c>
      <c r="K1674">
        <v>15</v>
      </c>
      <c r="L1674">
        <v>15</v>
      </c>
      <c r="M1674">
        <f>L1674-D1674</f>
        <v>-15</v>
      </c>
      <c r="N1674" s="3">
        <f>IFERROR(D1674/L1674,0)</f>
        <v>2</v>
      </c>
      <c r="O1674" t="str">
        <f>TEXT(UnusedDays[[#This Row],[discharge_date]],"mmmm")</f>
        <v>January</v>
      </c>
    </row>
    <row r="1675" spans="1:15" x14ac:dyDescent="0.3">
      <c r="A1675" t="s">
        <v>212</v>
      </c>
      <c r="B1675">
        <v>2801</v>
      </c>
      <c r="C1675" t="s">
        <v>197</v>
      </c>
      <c r="D1675">
        <v>30</v>
      </c>
      <c r="E1675" s="1">
        <v>45673</v>
      </c>
      <c r="F1675" t="s">
        <v>8</v>
      </c>
      <c r="G1675" t="s">
        <v>121</v>
      </c>
      <c r="H1675" t="s">
        <v>226</v>
      </c>
      <c r="I1675">
        <v>0</v>
      </c>
      <c r="J1675">
        <v>14</v>
      </c>
      <c r="K1675">
        <v>20</v>
      </c>
      <c r="L1675">
        <v>34</v>
      </c>
      <c r="M1675">
        <f>L1675-D1675</f>
        <v>4</v>
      </c>
      <c r="N1675" s="3">
        <f>IFERROR(D1675/L1675,0)</f>
        <v>0.88235294117647056</v>
      </c>
      <c r="O1675" t="str">
        <f>TEXT(UnusedDays[[#This Row],[discharge_date]],"mmmm")</f>
        <v>January</v>
      </c>
    </row>
    <row r="1676" spans="1:15" x14ac:dyDescent="0.3">
      <c r="A1676" t="s">
        <v>212</v>
      </c>
      <c r="B1676">
        <v>2929</v>
      </c>
      <c r="C1676" t="s">
        <v>197</v>
      </c>
      <c r="D1676">
        <v>1</v>
      </c>
      <c r="E1676" s="1">
        <v>45670</v>
      </c>
      <c r="F1676" t="s">
        <v>62</v>
      </c>
      <c r="G1676" t="s">
        <v>121</v>
      </c>
      <c r="H1676" t="s">
        <v>226</v>
      </c>
      <c r="I1676">
        <v>0</v>
      </c>
      <c r="J1676">
        <v>1</v>
      </c>
      <c r="K1676">
        <v>0</v>
      </c>
      <c r="L1676">
        <v>1</v>
      </c>
      <c r="M1676">
        <f>L1676-D1676</f>
        <v>0</v>
      </c>
      <c r="N1676" s="3">
        <f>IFERROR(D1676/L1676,0)</f>
        <v>1</v>
      </c>
      <c r="O1676" t="str">
        <f>TEXT(UnusedDays[[#This Row],[discharge_date]],"mmmm")</f>
        <v>January</v>
      </c>
    </row>
    <row r="1677" spans="1:15" x14ac:dyDescent="0.3">
      <c r="A1677" t="s">
        <v>212</v>
      </c>
      <c r="B1677">
        <v>1751</v>
      </c>
      <c r="C1677" t="s">
        <v>197</v>
      </c>
      <c r="D1677">
        <v>35</v>
      </c>
      <c r="E1677" s="1">
        <v>45740</v>
      </c>
      <c r="F1677" t="s">
        <v>8</v>
      </c>
      <c r="G1677" t="s">
        <v>121</v>
      </c>
      <c r="H1677" t="s">
        <v>226</v>
      </c>
      <c r="I1677">
        <v>0</v>
      </c>
      <c r="J1677">
        <v>15</v>
      </c>
      <c r="K1677">
        <v>14</v>
      </c>
      <c r="L1677">
        <v>29</v>
      </c>
      <c r="M1677">
        <f>L1677-D1677</f>
        <v>-6</v>
      </c>
      <c r="N1677" s="3">
        <f>IFERROR(D1677/L1677,0)</f>
        <v>1.2068965517241379</v>
      </c>
      <c r="O1677" t="str">
        <f>TEXT(UnusedDays[[#This Row],[discharge_date]],"mmmm")</f>
        <v>March</v>
      </c>
    </row>
    <row r="1678" spans="1:15" x14ac:dyDescent="0.3">
      <c r="A1678" t="s">
        <v>212</v>
      </c>
      <c r="B1678">
        <v>619</v>
      </c>
      <c r="C1678" t="s">
        <v>197</v>
      </c>
      <c r="D1678">
        <v>30</v>
      </c>
      <c r="E1678" s="1">
        <v>45719</v>
      </c>
      <c r="F1678" t="s">
        <v>8</v>
      </c>
      <c r="G1678" t="s">
        <v>121</v>
      </c>
      <c r="H1678" t="s">
        <v>226</v>
      </c>
      <c r="I1678">
        <v>0</v>
      </c>
      <c r="J1678">
        <v>10</v>
      </c>
      <c r="K1678">
        <v>15</v>
      </c>
      <c r="L1678">
        <v>25</v>
      </c>
      <c r="M1678">
        <f>L1678-D1678</f>
        <v>-5</v>
      </c>
      <c r="N1678" s="3">
        <f>IFERROR(D1678/L1678,0)</f>
        <v>1.2</v>
      </c>
      <c r="O1678" t="str">
        <f>TEXT(UnusedDays[[#This Row],[discharge_date]],"mmmm")</f>
        <v>March</v>
      </c>
    </row>
    <row r="1679" spans="1:15" x14ac:dyDescent="0.3">
      <c r="A1679" t="s">
        <v>212</v>
      </c>
      <c r="B1679">
        <v>2870</v>
      </c>
      <c r="C1679" t="s">
        <v>197</v>
      </c>
      <c r="D1679">
        <v>31</v>
      </c>
      <c r="E1679" s="1">
        <v>45733</v>
      </c>
      <c r="F1679" t="s">
        <v>8</v>
      </c>
      <c r="G1679" t="s">
        <v>121</v>
      </c>
      <c r="H1679" t="s">
        <v>226</v>
      </c>
      <c r="I1679">
        <v>0</v>
      </c>
      <c r="J1679">
        <v>14</v>
      </c>
      <c r="K1679">
        <v>20</v>
      </c>
      <c r="L1679">
        <v>34</v>
      </c>
      <c r="M1679" s="2">
        <f>L1679-D1679</f>
        <v>3</v>
      </c>
      <c r="N1679" s="3">
        <f>IFERROR(D1679/L1679,0)</f>
        <v>0.91176470588235292</v>
      </c>
      <c r="O1679" t="str">
        <f>TEXT(UnusedDays[[#This Row],[discharge_date]],"mmmm")</f>
        <v>March</v>
      </c>
    </row>
    <row r="1680" spans="1:15" x14ac:dyDescent="0.3">
      <c r="A1680" t="s">
        <v>212</v>
      </c>
      <c r="B1680">
        <v>2303</v>
      </c>
      <c r="C1680" t="s">
        <v>197</v>
      </c>
      <c r="D1680">
        <v>28</v>
      </c>
      <c r="E1680" s="1">
        <v>45737</v>
      </c>
      <c r="F1680" t="s">
        <v>8</v>
      </c>
      <c r="G1680" t="s">
        <v>124</v>
      </c>
      <c r="H1680" t="s">
        <v>226</v>
      </c>
      <c r="I1680">
        <v>0</v>
      </c>
      <c r="J1680">
        <v>0</v>
      </c>
      <c r="K1680">
        <v>19</v>
      </c>
      <c r="L1680">
        <v>19</v>
      </c>
      <c r="M1680">
        <f>L1680-D1680</f>
        <v>-9</v>
      </c>
      <c r="N1680" s="3">
        <f>IFERROR(D1680/L1680,0)</f>
        <v>1.4736842105263157</v>
      </c>
      <c r="O1680" t="str">
        <f>TEXT(UnusedDays[[#This Row],[discharge_date]],"mmmm")</f>
        <v>March</v>
      </c>
    </row>
    <row r="1681" spans="1:15" x14ac:dyDescent="0.3">
      <c r="A1681" t="s">
        <v>212</v>
      </c>
      <c r="B1681">
        <v>2054</v>
      </c>
      <c r="C1681" t="s">
        <v>197</v>
      </c>
      <c r="D1681">
        <v>30</v>
      </c>
      <c r="E1681" s="1">
        <v>45734</v>
      </c>
      <c r="F1681" t="s">
        <v>8</v>
      </c>
      <c r="G1681" t="s">
        <v>124</v>
      </c>
      <c r="H1681" t="s">
        <v>226</v>
      </c>
      <c r="I1681">
        <v>0</v>
      </c>
      <c r="J1681">
        <v>0</v>
      </c>
      <c r="K1681">
        <v>21</v>
      </c>
      <c r="L1681">
        <v>21</v>
      </c>
      <c r="M1681">
        <f>L1681-D1681</f>
        <v>-9</v>
      </c>
      <c r="N1681" s="3">
        <f>IFERROR(D1681/L1681,0)</f>
        <v>1.4285714285714286</v>
      </c>
      <c r="O1681" t="str">
        <f>TEXT(UnusedDays[[#This Row],[discharge_date]],"mmmm")</f>
        <v>March</v>
      </c>
    </row>
    <row r="1682" spans="1:15" x14ac:dyDescent="0.3">
      <c r="A1682" t="s">
        <v>212</v>
      </c>
      <c r="B1682">
        <v>2106</v>
      </c>
      <c r="C1682" t="s">
        <v>197</v>
      </c>
      <c r="D1682">
        <v>30</v>
      </c>
      <c r="E1682" s="1">
        <v>45723</v>
      </c>
      <c r="F1682" t="s">
        <v>8</v>
      </c>
      <c r="G1682" t="s">
        <v>124</v>
      </c>
      <c r="H1682" t="s">
        <v>226</v>
      </c>
      <c r="I1682">
        <v>0</v>
      </c>
      <c r="J1682">
        <v>14</v>
      </c>
      <c r="K1682">
        <v>13</v>
      </c>
      <c r="L1682">
        <v>27</v>
      </c>
      <c r="M1682">
        <f>L1682-D1682</f>
        <v>-3</v>
      </c>
      <c r="N1682" s="3">
        <f>IFERROR(D1682/L1682,0)</f>
        <v>1.1111111111111112</v>
      </c>
      <c r="O1682" t="str">
        <f>TEXT(UnusedDays[[#This Row],[discharge_date]],"mmmm")</f>
        <v>March</v>
      </c>
    </row>
    <row r="1683" spans="1:15" x14ac:dyDescent="0.3">
      <c r="A1683" t="s">
        <v>212</v>
      </c>
      <c r="B1683">
        <v>301</v>
      </c>
      <c r="C1683" t="s">
        <v>197</v>
      </c>
      <c r="D1683">
        <v>14</v>
      </c>
      <c r="E1683" s="1">
        <v>45744</v>
      </c>
      <c r="F1683" t="s">
        <v>14</v>
      </c>
      <c r="G1683" t="s">
        <v>122</v>
      </c>
      <c r="H1683" t="s">
        <v>226</v>
      </c>
      <c r="I1683">
        <v>0</v>
      </c>
      <c r="J1683">
        <v>14</v>
      </c>
      <c r="K1683">
        <v>0</v>
      </c>
      <c r="L1683">
        <v>14</v>
      </c>
      <c r="M1683">
        <f>L1683-D1683</f>
        <v>0</v>
      </c>
      <c r="N1683" s="3">
        <f>IFERROR(D1683/L1683,0)</f>
        <v>1</v>
      </c>
      <c r="O1683" t="str">
        <f>TEXT(UnusedDays[[#This Row],[discharge_date]],"mmmm")</f>
        <v>March</v>
      </c>
    </row>
    <row r="1684" spans="1:15" x14ac:dyDescent="0.3">
      <c r="A1684" t="s">
        <v>212</v>
      </c>
      <c r="B1684">
        <v>2104</v>
      </c>
      <c r="C1684" t="s">
        <v>197</v>
      </c>
      <c r="D1684">
        <v>14</v>
      </c>
      <c r="E1684" s="1">
        <v>45737</v>
      </c>
      <c r="F1684" t="s">
        <v>8</v>
      </c>
      <c r="G1684" t="s">
        <v>122</v>
      </c>
      <c r="H1684" t="s">
        <v>226</v>
      </c>
      <c r="I1684">
        <v>0</v>
      </c>
      <c r="J1684">
        <v>14</v>
      </c>
      <c r="K1684">
        <v>0</v>
      </c>
      <c r="L1684">
        <v>14</v>
      </c>
      <c r="M1684">
        <f>L1684-D1684</f>
        <v>0</v>
      </c>
      <c r="N1684" s="3">
        <f>IFERROR(D1684/L1684,0)</f>
        <v>1</v>
      </c>
      <c r="O1684" t="str">
        <f>TEXT(UnusedDays[[#This Row],[discharge_date]],"mmmm")</f>
        <v>March</v>
      </c>
    </row>
    <row r="1685" spans="1:15" x14ac:dyDescent="0.3">
      <c r="A1685" t="s">
        <v>212</v>
      </c>
      <c r="B1685">
        <v>300</v>
      </c>
      <c r="C1685" t="s">
        <v>197</v>
      </c>
      <c r="D1685">
        <v>8</v>
      </c>
      <c r="E1685" s="1">
        <v>45721</v>
      </c>
      <c r="F1685" t="s">
        <v>13</v>
      </c>
      <c r="G1685" t="s">
        <v>125</v>
      </c>
      <c r="H1685" t="s">
        <v>226</v>
      </c>
      <c r="I1685">
        <v>0</v>
      </c>
      <c r="J1685">
        <v>14</v>
      </c>
      <c r="K1685">
        <v>0</v>
      </c>
      <c r="L1685">
        <v>14</v>
      </c>
      <c r="M1685" s="2">
        <f>L1685-D1685</f>
        <v>6</v>
      </c>
      <c r="N1685" s="3">
        <f>IFERROR(D1685/L1685,0)</f>
        <v>0.5714285714285714</v>
      </c>
      <c r="O1685" t="str">
        <f>TEXT(UnusedDays[[#This Row],[discharge_date]],"mmmm")</f>
        <v>March</v>
      </c>
    </row>
    <row r="1686" spans="1:15" x14ac:dyDescent="0.3">
      <c r="A1686" t="s">
        <v>212</v>
      </c>
      <c r="B1686">
        <v>1135</v>
      </c>
      <c r="C1686" t="s">
        <v>197</v>
      </c>
      <c r="D1686">
        <v>1</v>
      </c>
      <c r="E1686" s="1">
        <v>45745</v>
      </c>
      <c r="F1686" t="s">
        <v>11</v>
      </c>
      <c r="G1686" t="s">
        <v>125</v>
      </c>
      <c r="H1686" t="s">
        <v>226</v>
      </c>
      <c r="I1686">
        <v>0</v>
      </c>
      <c r="J1686">
        <v>1</v>
      </c>
      <c r="K1686">
        <v>0</v>
      </c>
      <c r="L1686">
        <v>1</v>
      </c>
      <c r="M1686">
        <f>L1686-D1686</f>
        <v>0</v>
      </c>
      <c r="N1686" s="3">
        <f>IFERROR(D1686/L1686,0)</f>
        <v>1</v>
      </c>
      <c r="O1686" t="str">
        <f>TEXT(UnusedDays[[#This Row],[discharge_date]],"mmmm")</f>
        <v>March</v>
      </c>
    </row>
    <row r="1687" spans="1:15" x14ac:dyDescent="0.3">
      <c r="A1687" t="s">
        <v>212</v>
      </c>
      <c r="B1687">
        <v>2447</v>
      </c>
      <c r="C1687" t="s">
        <v>197</v>
      </c>
      <c r="D1687">
        <v>5</v>
      </c>
      <c r="E1687" s="1">
        <v>45737</v>
      </c>
      <c r="F1687" t="s">
        <v>11</v>
      </c>
      <c r="G1687" t="s">
        <v>125</v>
      </c>
      <c r="H1687" t="s">
        <v>226</v>
      </c>
      <c r="I1687">
        <v>0</v>
      </c>
      <c r="J1687">
        <v>14</v>
      </c>
      <c r="K1687">
        <v>0</v>
      </c>
      <c r="L1687">
        <v>14</v>
      </c>
      <c r="M1687" s="2">
        <f>L1687-D1687</f>
        <v>9</v>
      </c>
      <c r="N1687" s="3">
        <f>IFERROR(D1687/L1687,0)</f>
        <v>0.35714285714285715</v>
      </c>
      <c r="O1687" t="str">
        <f>TEXT(UnusedDays[[#This Row],[discharge_date]],"mmmm")</f>
        <v>March</v>
      </c>
    </row>
    <row r="1688" spans="1:15" x14ac:dyDescent="0.3">
      <c r="A1688" t="s">
        <v>212</v>
      </c>
      <c r="B1688">
        <v>588</v>
      </c>
      <c r="C1688" t="s">
        <v>197</v>
      </c>
      <c r="D1688">
        <v>3</v>
      </c>
      <c r="E1688" s="1">
        <v>45739</v>
      </c>
      <c r="F1688" t="s">
        <v>11</v>
      </c>
      <c r="G1688" t="s">
        <v>125</v>
      </c>
      <c r="H1688" t="s">
        <v>226</v>
      </c>
      <c r="I1688">
        <v>0</v>
      </c>
      <c r="J1688">
        <v>0</v>
      </c>
      <c r="K1688">
        <v>20</v>
      </c>
      <c r="L1688">
        <v>20</v>
      </c>
      <c r="M1688" s="2">
        <f>L1688-D1688</f>
        <v>17</v>
      </c>
      <c r="N1688" s="3">
        <f>IFERROR(D1688/L1688,0)</f>
        <v>0.15</v>
      </c>
      <c r="O1688" t="str">
        <f>TEXT(UnusedDays[[#This Row],[discharge_date]],"mmmm")</f>
        <v>March</v>
      </c>
    </row>
    <row r="1689" spans="1:15" x14ac:dyDescent="0.3">
      <c r="A1689" t="s">
        <v>212</v>
      </c>
      <c r="B1689">
        <v>423</v>
      </c>
      <c r="C1689" t="s">
        <v>197</v>
      </c>
      <c r="D1689">
        <v>24</v>
      </c>
      <c r="E1689" s="1">
        <v>45740</v>
      </c>
      <c r="F1689" t="s">
        <v>8</v>
      </c>
      <c r="G1689" t="s">
        <v>125</v>
      </c>
      <c r="H1689" t="s">
        <v>226</v>
      </c>
      <c r="I1689">
        <v>0</v>
      </c>
      <c r="J1689">
        <v>0</v>
      </c>
      <c r="K1689">
        <v>10</v>
      </c>
      <c r="L1689">
        <v>18</v>
      </c>
      <c r="M1689">
        <f>L1689-D1689</f>
        <v>-6</v>
      </c>
      <c r="N1689" s="3">
        <f>IFERROR(D1689/L1689,0)</f>
        <v>1.3333333333333333</v>
      </c>
      <c r="O1689" t="str">
        <f>TEXT(UnusedDays[[#This Row],[discharge_date]],"mmmm")</f>
        <v>March</v>
      </c>
    </row>
    <row r="1690" spans="1:15" x14ac:dyDescent="0.3">
      <c r="A1690" t="s">
        <v>212</v>
      </c>
      <c r="B1690">
        <v>1881</v>
      </c>
      <c r="C1690" t="s">
        <v>197</v>
      </c>
      <c r="D1690">
        <v>29</v>
      </c>
      <c r="E1690" s="1">
        <v>45721</v>
      </c>
      <c r="F1690" t="s">
        <v>8</v>
      </c>
      <c r="G1690" t="s">
        <v>125</v>
      </c>
      <c r="H1690" t="s">
        <v>226</v>
      </c>
      <c r="I1690">
        <v>0</v>
      </c>
      <c r="J1690">
        <v>14</v>
      </c>
      <c r="K1690">
        <v>12</v>
      </c>
      <c r="L1690">
        <v>26</v>
      </c>
      <c r="M1690">
        <f>L1690-D1690</f>
        <v>-3</v>
      </c>
      <c r="N1690" s="3">
        <f>IFERROR(D1690/L1690,0)</f>
        <v>1.1153846153846154</v>
      </c>
      <c r="O1690" t="str">
        <f>TEXT(UnusedDays[[#This Row],[discharge_date]],"mmmm")</f>
        <v>March</v>
      </c>
    </row>
    <row r="1691" spans="1:15" x14ac:dyDescent="0.3">
      <c r="A1691" t="s">
        <v>212</v>
      </c>
      <c r="B1691">
        <v>2170</v>
      </c>
      <c r="C1691" t="s">
        <v>197</v>
      </c>
      <c r="D1691">
        <v>31</v>
      </c>
      <c r="E1691" s="1">
        <v>45733</v>
      </c>
      <c r="F1691" t="s">
        <v>8</v>
      </c>
      <c r="G1691" t="s">
        <v>125</v>
      </c>
      <c r="H1691" t="s">
        <v>226</v>
      </c>
      <c r="I1691">
        <v>0</v>
      </c>
      <c r="J1691">
        <v>14</v>
      </c>
      <c r="K1691">
        <v>15</v>
      </c>
      <c r="L1691">
        <v>35</v>
      </c>
      <c r="M1691" s="2">
        <f>L1691-D1691</f>
        <v>4</v>
      </c>
      <c r="N1691" s="3">
        <f>IFERROR(D1691/L1691,0)</f>
        <v>0.88571428571428568</v>
      </c>
      <c r="O1691" t="str">
        <f>TEXT(UnusedDays[[#This Row],[discharge_date]],"mmmm")</f>
        <v>March</v>
      </c>
    </row>
    <row r="1692" spans="1:15" x14ac:dyDescent="0.3">
      <c r="A1692" t="s">
        <v>212</v>
      </c>
      <c r="B1692">
        <v>2593</v>
      </c>
      <c r="C1692" t="s">
        <v>197</v>
      </c>
      <c r="D1692">
        <v>7</v>
      </c>
      <c r="E1692" s="1">
        <v>45719</v>
      </c>
      <c r="F1692" t="s">
        <v>11</v>
      </c>
      <c r="G1692" t="s">
        <v>126</v>
      </c>
      <c r="H1692" t="s">
        <v>226</v>
      </c>
      <c r="I1692">
        <v>0</v>
      </c>
      <c r="J1692">
        <v>0</v>
      </c>
      <c r="K1692">
        <v>20</v>
      </c>
      <c r="L1692">
        <v>20</v>
      </c>
      <c r="M1692" s="2">
        <f>L1692-D1692</f>
        <v>13</v>
      </c>
      <c r="N1692" s="3">
        <f>IFERROR(D1692/L1692,0)</f>
        <v>0.35</v>
      </c>
      <c r="O1692" t="str">
        <f>TEXT(UnusedDays[[#This Row],[discharge_date]],"mmmm")</f>
        <v>March</v>
      </c>
    </row>
    <row r="1693" spans="1:15" x14ac:dyDescent="0.3">
      <c r="A1693" t="s">
        <v>212</v>
      </c>
      <c r="B1693">
        <v>2040</v>
      </c>
      <c r="C1693" t="s">
        <v>197</v>
      </c>
      <c r="D1693">
        <v>4</v>
      </c>
      <c r="E1693" s="1">
        <v>45725</v>
      </c>
      <c r="F1693" t="s">
        <v>11</v>
      </c>
      <c r="G1693" t="s">
        <v>126</v>
      </c>
      <c r="H1693" t="s">
        <v>226</v>
      </c>
      <c r="I1693">
        <v>0</v>
      </c>
      <c r="J1693">
        <v>0</v>
      </c>
      <c r="K1693">
        <v>20</v>
      </c>
      <c r="L1693">
        <v>20</v>
      </c>
      <c r="M1693" s="2">
        <f>L1693-D1693</f>
        <v>16</v>
      </c>
      <c r="N1693" s="3">
        <f>IFERROR(D1693/L1693,0)</f>
        <v>0.2</v>
      </c>
      <c r="O1693" t="str">
        <f>TEXT(UnusedDays[[#This Row],[discharge_date]],"mmmm")</f>
        <v>March</v>
      </c>
    </row>
    <row r="1694" spans="1:15" x14ac:dyDescent="0.3">
      <c r="A1694" t="s">
        <v>212</v>
      </c>
      <c r="B1694">
        <v>477</v>
      </c>
      <c r="C1694" t="s">
        <v>197</v>
      </c>
      <c r="D1694">
        <v>2</v>
      </c>
      <c r="E1694" s="1">
        <v>45728</v>
      </c>
      <c r="F1694" t="s">
        <v>11</v>
      </c>
      <c r="G1694" t="s">
        <v>126</v>
      </c>
      <c r="H1694" t="s">
        <v>226</v>
      </c>
      <c r="I1694">
        <v>0</v>
      </c>
      <c r="J1694">
        <v>15</v>
      </c>
      <c r="K1694">
        <v>0</v>
      </c>
      <c r="L1694">
        <v>15</v>
      </c>
      <c r="M1694" s="2">
        <f>L1694-D1694</f>
        <v>13</v>
      </c>
      <c r="N1694" s="3">
        <f>IFERROR(D1694/L1694,0)</f>
        <v>0.13333333333333333</v>
      </c>
      <c r="O1694" t="str">
        <f>TEXT(UnusedDays[[#This Row],[discharge_date]],"mmmm")</f>
        <v>March</v>
      </c>
    </row>
    <row r="1695" spans="1:15" x14ac:dyDescent="0.3">
      <c r="A1695" t="s">
        <v>212</v>
      </c>
      <c r="B1695">
        <v>2429</v>
      </c>
      <c r="C1695" t="s">
        <v>197</v>
      </c>
      <c r="D1695">
        <v>14</v>
      </c>
      <c r="E1695" s="1">
        <v>45729</v>
      </c>
      <c r="F1695" t="s">
        <v>14</v>
      </c>
      <c r="G1695" t="s">
        <v>126</v>
      </c>
      <c r="H1695" t="s">
        <v>226</v>
      </c>
      <c r="I1695">
        <v>0</v>
      </c>
      <c r="J1695">
        <v>0</v>
      </c>
      <c r="K1695">
        <v>12</v>
      </c>
      <c r="L1695">
        <v>12</v>
      </c>
      <c r="M1695">
        <f>L1695-D1695</f>
        <v>-2</v>
      </c>
      <c r="N1695" s="3">
        <f>IFERROR(D1695/L1695,0)</f>
        <v>1.1666666666666667</v>
      </c>
      <c r="O1695" t="str">
        <f>TEXT(UnusedDays[[#This Row],[discharge_date]],"mmmm")</f>
        <v>March</v>
      </c>
    </row>
    <row r="1696" spans="1:15" x14ac:dyDescent="0.3">
      <c r="A1696" t="s">
        <v>212</v>
      </c>
      <c r="B1696">
        <v>2518</v>
      </c>
      <c r="C1696" t="s">
        <v>197</v>
      </c>
      <c r="D1696">
        <v>31</v>
      </c>
      <c r="E1696" s="1">
        <v>45740</v>
      </c>
      <c r="F1696" t="s">
        <v>8</v>
      </c>
      <c r="G1696" t="s">
        <v>126</v>
      </c>
      <c r="H1696" t="s">
        <v>226</v>
      </c>
      <c r="I1696">
        <v>0</v>
      </c>
      <c r="J1696">
        <v>0</v>
      </c>
      <c r="K1696">
        <v>20</v>
      </c>
      <c r="L1696">
        <v>20</v>
      </c>
      <c r="M1696">
        <f>L1696-D1696</f>
        <v>-11</v>
      </c>
      <c r="N1696" s="3">
        <f>IFERROR(D1696/L1696,0)</f>
        <v>1.55</v>
      </c>
      <c r="O1696" t="str">
        <f>TEXT(UnusedDays[[#This Row],[discharge_date]],"mmmm")</f>
        <v>March</v>
      </c>
    </row>
    <row r="1697" spans="1:15" x14ac:dyDescent="0.3">
      <c r="A1697" t="s">
        <v>212</v>
      </c>
      <c r="B1697">
        <v>982</v>
      </c>
      <c r="C1697" t="s">
        <v>197</v>
      </c>
      <c r="D1697">
        <v>31</v>
      </c>
      <c r="E1697" s="1">
        <v>45737</v>
      </c>
      <c r="F1697" t="s">
        <v>8</v>
      </c>
      <c r="G1697" t="s">
        <v>126</v>
      </c>
      <c r="H1697" t="s">
        <v>226</v>
      </c>
      <c r="I1697">
        <v>0</v>
      </c>
      <c r="J1697">
        <v>0</v>
      </c>
      <c r="K1697">
        <v>22</v>
      </c>
      <c r="L1697">
        <v>22</v>
      </c>
      <c r="M1697">
        <f>L1697-D1697</f>
        <v>-9</v>
      </c>
      <c r="N1697" s="3">
        <f>IFERROR(D1697/L1697,0)</f>
        <v>1.4090909090909092</v>
      </c>
      <c r="O1697" t="str">
        <f>TEXT(UnusedDays[[#This Row],[discharge_date]],"mmmm")</f>
        <v>March</v>
      </c>
    </row>
    <row r="1698" spans="1:15" x14ac:dyDescent="0.3">
      <c r="A1698" t="s">
        <v>212</v>
      </c>
      <c r="B1698">
        <v>495</v>
      </c>
      <c r="C1698" t="s">
        <v>197</v>
      </c>
      <c r="D1698">
        <v>30</v>
      </c>
      <c r="E1698" s="1">
        <v>45742</v>
      </c>
      <c r="F1698" t="s">
        <v>8</v>
      </c>
      <c r="G1698" t="s">
        <v>126</v>
      </c>
      <c r="H1698" t="s">
        <v>226</v>
      </c>
      <c r="I1698">
        <v>0</v>
      </c>
      <c r="J1698">
        <v>15</v>
      </c>
      <c r="K1698">
        <v>13</v>
      </c>
      <c r="L1698">
        <v>28</v>
      </c>
      <c r="M1698">
        <f>L1698-D1698</f>
        <v>-2</v>
      </c>
      <c r="N1698" s="3">
        <f>IFERROR(D1698/L1698,0)</f>
        <v>1.0714285714285714</v>
      </c>
      <c r="O1698" t="str">
        <f>TEXT(UnusedDays[[#This Row],[discharge_date]],"mmmm")</f>
        <v>March</v>
      </c>
    </row>
    <row r="1699" spans="1:15" x14ac:dyDescent="0.3">
      <c r="A1699" t="s">
        <v>212</v>
      </c>
      <c r="B1699">
        <v>1315</v>
      </c>
      <c r="C1699" t="s">
        <v>197</v>
      </c>
      <c r="D1699">
        <v>31</v>
      </c>
      <c r="E1699" s="1">
        <v>45741</v>
      </c>
      <c r="F1699" t="s">
        <v>8</v>
      </c>
      <c r="G1699" t="s">
        <v>126</v>
      </c>
      <c r="H1699" t="s">
        <v>226</v>
      </c>
      <c r="I1699">
        <v>0</v>
      </c>
      <c r="J1699">
        <v>14</v>
      </c>
      <c r="K1699">
        <v>15</v>
      </c>
      <c r="L1699">
        <v>29</v>
      </c>
      <c r="M1699">
        <f>L1699-D1699</f>
        <v>-2</v>
      </c>
      <c r="N1699" s="3">
        <f>IFERROR(D1699/L1699,0)</f>
        <v>1.0689655172413792</v>
      </c>
      <c r="O1699" t="str">
        <f>TEXT(UnusedDays[[#This Row],[discharge_date]],"mmmm")</f>
        <v>March</v>
      </c>
    </row>
    <row r="1700" spans="1:15" x14ac:dyDescent="0.3">
      <c r="A1700" t="s">
        <v>212</v>
      </c>
      <c r="B1700">
        <v>1658</v>
      </c>
      <c r="C1700" t="s">
        <v>197</v>
      </c>
      <c r="D1700">
        <v>3</v>
      </c>
      <c r="E1700" s="1">
        <v>45719</v>
      </c>
      <c r="F1700" t="s">
        <v>13</v>
      </c>
      <c r="G1700" t="s">
        <v>128</v>
      </c>
      <c r="H1700" t="s">
        <v>226</v>
      </c>
      <c r="I1700">
        <v>0</v>
      </c>
      <c r="J1700">
        <v>0</v>
      </c>
      <c r="K1700">
        <v>0</v>
      </c>
      <c r="L1700">
        <v>1</v>
      </c>
      <c r="M1700">
        <f>L1700-D1700</f>
        <v>-2</v>
      </c>
      <c r="N1700" s="3">
        <f>IFERROR(D1700/L1700,0)</f>
        <v>3</v>
      </c>
      <c r="O1700" t="str">
        <f>TEXT(UnusedDays[[#This Row],[discharge_date]],"mmmm")</f>
        <v>March</v>
      </c>
    </row>
    <row r="1701" spans="1:15" x14ac:dyDescent="0.3">
      <c r="A1701" t="s">
        <v>212</v>
      </c>
      <c r="B1701">
        <v>161</v>
      </c>
      <c r="C1701" t="s">
        <v>197</v>
      </c>
      <c r="D1701">
        <v>14</v>
      </c>
      <c r="E1701" s="1">
        <v>45727</v>
      </c>
      <c r="F1701" t="s">
        <v>14</v>
      </c>
      <c r="G1701" t="s">
        <v>128</v>
      </c>
      <c r="H1701" t="s">
        <v>226</v>
      </c>
      <c r="I1701">
        <v>0</v>
      </c>
      <c r="J1701">
        <v>14</v>
      </c>
      <c r="K1701">
        <v>0</v>
      </c>
      <c r="L1701">
        <v>14</v>
      </c>
      <c r="M1701">
        <f>L1701-D1701</f>
        <v>0</v>
      </c>
      <c r="N1701" s="3">
        <f>IFERROR(D1701/L1701,0)</f>
        <v>1</v>
      </c>
      <c r="O1701" t="str">
        <f>TEXT(UnusedDays[[#This Row],[discharge_date]],"mmmm")</f>
        <v>March</v>
      </c>
    </row>
    <row r="1702" spans="1:15" x14ac:dyDescent="0.3">
      <c r="A1702" t="s">
        <v>212</v>
      </c>
      <c r="B1702">
        <v>2951</v>
      </c>
      <c r="C1702" t="s">
        <v>197</v>
      </c>
      <c r="D1702">
        <v>33</v>
      </c>
      <c r="E1702" s="1">
        <v>45733</v>
      </c>
      <c r="F1702" t="s">
        <v>8</v>
      </c>
      <c r="G1702" t="s">
        <v>128</v>
      </c>
      <c r="H1702" t="s">
        <v>226</v>
      </c>
      <c r="I1702">
        <v>0</v>
      </c>
      <c r="J1702">
        <v>0</v>
      </c>
      <c r="K1702">
        <v>24</v>
      </c>
      <c r="L1702">
        <v>24</v>
      </c>
      <c r="M1702">
        <f>L1702-D1702</f>
        <v>-9</v>
      </c>
      <c r="N1702" s="3">
        <f>IFERROR(D1702/L1702,0)</f>
        <v>1.375</v>
      </c>
      <c r="O1702" t="str">
        <f>TEXT(UnusedDays[[#This Row],[discharge_date]],"mmmm")</f>
        <v>March</v>
      </c>
    </row>
    <row r="1703" spans="1:15" x14ac:dyDescent="0.3">
      <c r="A1703" t="s">
        <v>212</v>
      </c>
      <c r="B1703">
        <v>29</v>
      </c>
      <c r="C1703" t="s">
        <v>197</v>
      </c>
      <c r="D1703">
        <v>31</v>
      </c>
      <c r="E1703" s="1">
        <v>45716</v>
      </c>
      <c r="F1703" t="s">
        <v>8</v>
      </c>
      <c r="G1703" t="s">
        <v>128</v>
      </c>
      <c r="H1703" t="s">
        <v>226</v>
      </c>
      <c r="I1703">
        <v>0</v>
      </c>
      <c r="J1703">
        <v>14</v>
      </c>
      <c r="K1703">
        <v>14</v>
      </c>
      <c r="L1703">
        <v>28</v>
      </c>
      <c r="M1703">
        <f>L1703-D1703</f>
        <v>-3</v>
      </c>
      <c r="N1703" s="3">
        <f>IFERROR(D1703/L1703,0)</f>
        <v>1.1071428571428572</v>
      </c>
      <c r="O1703" t="str">
        <f>TEXT(UnusedDays[[#This Row],[discharge_date]],"mmmm")</f>
        <v>February</v>
      </c>
    </row>
    <row r="1704" spans="1:15" x14ac:dyDescent="0.3">
      <c r="A1704" t="s">
        <v>212</v>
      </c>
      <c r="B1704">
        <v>1831</v>
      </c>
      <c r="C1704" t="s">
        <v>197</v>
      </c>
      <c r="D1704">
        <v>30</v>
      </c>
      <c r="E1704" s="1">
        <v>45709</v>
      </c>
      <c r="F1704" t="s">
        <v>8</v>
      </c>
      <c r="G1704" t="s">
        <v>128</v>
      </c>
      <c r="H1704" t="s">
        <v>226</v>
      </c>
      <c r="I1704">
        <v>0</v>
      </c>
      <c r="J1704">
        <v>14</v>
      </c>
      <c r="K1704">
        <v>12</v>
      </c>
      <c r="L1704">
        <v>26</v>
      </c>
      <c r="M1704">
        <f>L1704-D1704</f>
        <v>-4</v>
      </c>
      <c r="N1704" s="3">
        <f>IFERROR(D1704/L1704,0)</f>
        <v>1.1538461538461537</v>
      </c>
      <c r="O1704" t="str">
        <f>TEXT(UnusedDays[[#This Row],[discharge_date]],"mmmm")</f>
        <v>February</v>
      </c>
    </row>
    <row r="1705" spans="1:15" x14ac:dyDescent="0.3">
      <c r="A1705" t="s">
        <v>212</v>
      </c>
      <c r="B1705">
        <v>61</v>
      </c>
      <c r="C1705" t="s">
        <v>197</v>
      </c>
      <c r="D1705">
        <v>33</v>
      </c>
      <c r="E1705" s="1">
        <v>45698</v>
      </c>
      <c r="F1705" t="s">
        <v>8</v>
      </c>
      <c r="G1705" t="s">
        <v>128</v>
      </c>
      <c r="H1705" t="s">
        <v>226</v>
      </c>
      <c r="I1705">
        <v>0</v>
      </c>
      <c r="J1705">
        <v>0</v>
      </c>
      <c r="K1705">
        <v>23</v>
      </c>
      <c r="L1705">
        <v>23</v>
      </c>
      <c r="M1705">
        <f>L1705-D1705</f>
        <v>-10</v>
      </c>
      <c r="N1705" s="3">
        <f>IFERROR(D1705/L1705,0)</f>
        <v>1.4347826086956521</v>
      </c>
      <c r="O1705" t="str">
        <f>TEXT(UnusedDays[[#This Row],[discharge_date]],"mmmm")</f>
        <v>February</v>
      </c>
    </row>
    <row r="1706" spans="1:15" x14ac:dyDescent="0.3">
      <c r="A1706" t="s">
        <v>212</v>
      </c>
      <c r="B1706">
        <v>2174</v>
      </c>
      <c r="C1706" t="s">
        <v>197</v>
      </c>
      <c r="D1706">
        <v>3</v>
      </c>
      <c r="E1706" s="1">
        <v>45694</v>
      </c>
      <c r="F1706" t="s">
        <v>18</v>
      </c>
      <c r="G1706" t="s">
        <v>128</v>
      </c>
      <c r="H1706" t="s">
        <v>226</v>
      </c>
      <c r="I1706">
        <v>0</v>
      </c>
      <c r="J1706">
        <v>0</v>
      </c>
      <c r="K1706">
        <v>20</v>
      </c>
      <c r="L1706">
        <v>20</v>
      </c>
      <c r="M1706">
        <f>L1706-D1706</f>
        <v>17</v>
      </c>
      <c r="N1706" s="3">
        <f>IFERROR(D1706/L1706,0)</f>
        <v>0.15</v>
      </c>
      <c r="O1706" t="str">
        <f>TEXT(UnusedDays[[#This Row],[discharge_date]],"mmmm")</f>
        <v>February</v>
      </c>
    </row>
    <row r="1707" spans="1:15" x14ac:dyDescent="0.3">
      <c r="A1707" t="s">
        <v>212</v>
      </c>
      <c r="B1707">
        <v>26</v>
      </c>
      <c r="C1707" t="s">
        <v>197</v>
      </c>
      <c r="D1707">
        <v>6</v>
      </c>
      <c r="E1707" s="1">
        <v>45694</v>
      </c>
      <c r="F1707" t="s">
        <v>11</v>
      </c>
      <c r="G1707" t="s">
        <v>128</v>
      </c>
      <c r="H1707" t="s">
        <v>226</v>
      </c>
      <c r="I1707">
        <v>0</v>
      </c>
      <c r="J1707">
        <v>0</v>
      </c>
      <c r="K1707">
        <v>15</v>
      </c>
      <c r="L1707">
        <v>15</v>
      </c>
      <c r="M1707">
        <f>L1707-D1707</f>
        <v>9</v>
      </c>
      <c r="N1707" s="3">
        <f>IFERROR(D1707/L1707,0)</f>
        <v>0.4</v>
      </c>
      <c r="O1707" t="str">
        <f>TEXT(UnusedDays[[#This Row],[discharge_date]],"mmmm")</f>
        <v>February</v>
      </c>
    </row>
    <row r="1708" spans="1:15" x14ac:dyDescent="0.3">
      <c r="A1708" t="s">
        <v>212</v>
      </c>
      <c r="B1708">
        <v>337</v>
      </c>
      <c r="C1708" t="s">
        <v>197</v>
      </c>
      <c r="D1708">
        <v>19</v>
      </c>
      <c r="E1708" s="1">
        <v>45678</v>
      </c>
      <c r="F1708" t="s">
        <v>13</v>
      </c>
      <c r="G1708" t="s">
        <v>174</v>
      </c>
      <c r="H1708" t="s">
        <v>226</v>
      </c>
      <c r="I1708">
        <v>0</v>
      </c>
      <c r="J1708">
        <v>14</v>
      </c>
      <c r="K1708">
        <v>12</v>
      </c>
      <c r="L1708">
        <v>26</v>
      </c>
      <c r="M1708">
        <f>L1708-D1708</f>
        <v>7</v>
      </c>
      <c r="N1708" s="3">
        <f>IFERROR(D1708/L1708,0)</f>
        <v>0.73076923076923073</v>
      </c>
      <c r="O1708" t="str">
        <f>TEXT(UnusedDays[[#This Row],[discharge_date]],"mmmm")</f>
        <v>January</v>
      </c>
    </row>
    <row r="1709" spans="1:15" x14ac:dyDescent="0.3">
      <c r="A1709" t="s">
        <v>212</v>
      </c>
      <c r="B1709">
        <v>161</v>
      </c>
      <c r="C1709" t="s">
        <v>197</v>
      </c>
      <c r="D1709">
        <v>1</v>
      </c>
      <c r="E1709" s="1">
        <v>45674</v>
      </c>
      <c r="F1709" t="s">
        <v>13</v>
      </c>
      <c r="G1709" t="s">
        <v>174</v>
      </c>
      <c r="H1709" t="s">
        <v>226</v>
      </c>
      <c r="I1709">
        <v>0</v>
      </c>
      <c r="J1709">
        <v>1</v>
      </c>
      <c r="K1709">
        <v>0</v>
      </c>
      <c r="L1709">
        <v>1</v>
      </c>
      <c r="M1709">
        <f>L1709-D1709</f>
        <v>0</v>
      </c>
      <c r="N1709" s="3">
        <f>IFERROR(D1709/L1709,0)</f>
        <v>1</v>
      </c>
      <c r="O1709" t="str">
        <f>TEXT(UnusedDays[[#This Row],[discharge_date]],"mmmm")</f>
        <v>January</v>
      </c>
    </row>
    <row r="1710" spans="1:15" x14ac:dyDescent="0.3">
      <c r="A1710" t="s">
        <v>212</v>
      </c>
      <c r="B1710">
        <v>2684</v>
      </c>
      <c r="C1710" t="s">
        <v>197</v>
      </c>
      <c r="D1710">
        <v>30</v>
      </c>
      <c r="E1710" s="1">
        <v>45674</v>
      </c>
      <c r="F1710" t="s">
        <v>8</v>
      </c>
      <c r="G1710" t="s">
        <v>174</v>
      </c>
      <c r="H1710" t="s">
        <v>226</v>
      </c>
      <c r="I1710">
        <v>0</v>
      </c>
      <c r="J1710">
        <v>16</v>
      </c>
      <c r="K1710">
        <v>14</v>
      </c>
      <c r="L1710">
        <v>30</v>
      </c>
      <c r="M1710">
        <f>L1710-D1710</f>
        <v>0</v>
      </c>
      <c r="N1710" s="3">
        <f>IFERROR(D1710/L1710,0)</f>
        <v>1</v>
      </c>
      <c r="O1710" t="str">
        <f>TEXT(UnusedDays[[#This Row],[discharge_date]],"mmmm")</f>
        <v>January</v>
      </c>
    </row>
    <row r="1711" spans="1:15" x14ac:dyDescent="0.3">
      <c r="A1711" t="s">
        <v>212</v>
      </c>
      <c r="B1711">
        <v>46</v>
      </c>
      <c r="C1711" t="s">
        <v>197</v>
      </c>
      <c r="D1711">
        <v>30</v>
      </c>
      <c r="E1711" s="1">
        <v>45665</v>
      </c>
      <c r="F1711" t="s">
        <v>8</v>
      </c>
      <c r="G1711" t="s">
        <v>174</v>
      </c>
      <c r="H1711" t="s">
        <v>226</v>
      </c>
      <c r="I1711">
        <v>0</v>
      </c>
      <c r="J1711">
        <v>0</v>
      </c>
      <c r="K1711">
        <v>22</v>
      </c>
      <c r="L1711">
        <v>22</v>
      </c>
      <c r="M1711">
        <f>L1711-D1711</f>
        <v>-8</v>
      </c>
      <c r="N1711" s="3">
        <f>IFERROR(D1711/L1711,0)</f>
        <v>1.3636363636363635</v>
      </c>
      <c r="O1711" t="str">
        <f>TEXT(UnusedDays[[#This Row],[discharge_date]],"mmmm")</f>
        <v>January</v>
      </c>
    </row>
    <row r="1712" spans="1:15" x14ac:dyDescent="0.3">
      <c r="A1712" t="s">
        <v>212</v>
      </c>
      <c r="B1712">
        <v>1422</v>
      </c>
      <c r="C1712" t="s">
        <v>197</v>
      </c>
      <c r="D1712">
        <v>14</v>
      </c>
      <c r="E1712" s="1">
        <v>45716</v>
      </c>
      <c r="F1712" t="s">
        <v>14</v>
      </c>
      <c r="G1712" t="s">
        <v>174</v>
      </c>
      <c r="H1712" t="s">
        <v>226</v>
      </c>
      <c r="I1712">
        <v>0</v>
      </c>
      <c r="J1712">
        <v>14</v>
      </c>
      <c r="K1712">
        <v>0</v>
      </c>
      <c r="L1712">
        <v>14</v>
      </c>
      <c r="M1712">
        <f>L1712-D1712</f>
        <v>0</v>
      </c>
      <c r="N1712" s="3">
        <f>IFERROR(D1712/L1712,0)</f>
        <v>1</v>
      </c>
      <c r="O1712" t="str">
        <f>TEXT(UnusedDays[[#This Row],[discharge_date]],"mmmm")</f>
        <v>February</v>
      </c>
    </row>
    <row r="1713" spans="1:15" x14ac:dyDescent="0.3">
      <c r="A1713" t="s">
        <v>212</v>
      </c>
      <c r="B1713">
        <v>1950</v>
      </c>
      <c r="C1713" t="s">
        <v>197</v>
      </c>
      <c r="D1713">
        <v>1</v>
      </c>
      <c r="E1713" s="1">
        <v>45710</v>
      </c>
      <c r="F1713" t="s">
        <v>18</v>
      </c>
      <c r="G1713" t="s">
        <v>174</v>
      </c>
      <c r="H1713" t="s">
        <v>226</v>
      </c>
      <c r="I1713">
        <v>0</v>
      </c>
      <c r="J1713">
        <v>14</v>
      </c>
      <c r="K1713">
        <v>0</v>
      </c>
      <c r="L1713">
        <v>14</v>
      </c>
      <c r="M1713">
        <f>L1713-D1713</f>
        <v>13</v>
      </c>
      <c r="N1713" s="3">
        <f>IFERROR(D1713/L1713,0)</f>
        <v>7.1428571428571425E-2</v>
      </c>
      <c r="O1713" t="str">
        <f>TEXT(UnusedDays[[#This Row],[discharge_date]],"mmmm")</f>
        <v>February</v>
      </c>
    </row>
    <row r="1714" spans="1:15" x14ac:dyDescent="0.3">
      <c r="A1714" t="s">
        <v>212</v>
      </c>
      <c r="B1714">
        <v>1493</v>
      </c>
      <c r="C1714" t="s">
        <v>197</v>
      </c>
      <c r="D1714">
        <v>29</v>
      </c>
      <c r="E1714" s="1">
        <v>45688</v>
      </c>
      <c r="F1714" t="s">
        <v>8</v>
      </c>
      <c r="G1714" t="s">
        <v>175</v>
      </c>
      <c r="H1714" t="s">
        <v>226</v>
      </c>
      <c r="I1714">
        <v>0</v>
      </c>
      <c r="J1714">
        <v>12</v>
      </c>
      <c r="K1714">
        <v>12</v>
      </c>
      <c r="L1714">
        <v>24</v>
      </c>
      <c r="M1714">
        <f>L1714-D1714</f>
        <v>-5</v>
      </c>
      <c r="N1714" s="3">
        <f>IFERROR(D1714/L1714,0)</f>
        <v>1.2083333333333333</v>
      </c>
      <c r="O1714" t="str">
        <f>TEXT(UnusedDays[[#This Row],[discharge_date]],"mmmm")</f>
        <v>January</v>
      </c>
    </row>
    <row r="1715" spans="1:15" x14ac:dyDescent="0.3">
      <c r="A1715" t="s">
        <v>212</v>
      </c>
      <c r="B1715">
        <v>2796</v>
      </c>
      <c r="C1715" t="s">
        <v>197</v>
      </c>
      <c r="D1715">
        <v>9</v>
      </c>
      <c r="E1715" s="1">
        <v>45683</v>
      </c>
      <c r="F1715" t="s">
        <v>13</v>
      </c>
      <c r="G1715" t="s">
        <v>175</v>
      </c>
      <c r="H1715" t="s">
        <v>226</v>
      </c>
      <c r="I1715">
        <v>0</v>
      </c>
      <c r="J1715">
        <v>12</v>
      </c>
      <c r="K1715">
        <v>0</v>
      </c>
      <c r="L1715">
        <v>12</v>
      </c>
      <c r="M1715">
        <f>L1715-D1715</f>
        <v>3</v>
      </c>
      <c r="N1715" s="3">
        <f>IFERROR(D1715/L1715,0)</f>
        <v>0.75</v>
      </c>
      <c r="O1715" t="str">
        <f>TEXT(UnusedDays[[#This Row],[discharge_date]],"mmmm")</f>
        <v>January</v>
      </c>
    </row>
    <row r="1716" spans="1:15" x14ac:dyDescent="0.3">
      <c r="A1716" t="s">
        <v>212</v>
      </c>
      <c r="B1716">
        <v>1011</v>
      </c>
      <c r="C1716" t="s">
        <v>197</v>
      </c>
      <c r="D1716">
        <v>25</v>
      </c>
      <c r="E1716" s="1">
        <v>45681</v>
      </c>
      <c r="F1716" t="s">
        <v>8</v>
      </c>
      <c r="G1716" t="s">
        <v>175</v>
      </c>
      <c r="H1716" t="s">
        <v>226</v>
      </c>
      <c r="I1716">
        <v>0</v>
      </c>
      <c r="J1716">
        <v>0</v>
      </c>
      <c r="K1716">
        <v>23</v>
      </c>
      <c r="L1716">
        <v>23</v>
      </c>
      <c r="M1716">
        <f>L1716-D1716</f>
        <v>-2</v>
      </c>
      <c r="N1716" s="3">
        <f>IFERROR(D1716/L1716,0)</f>
        <v>1.0869565217391304</v>
      </c>
      <c r="O1716" t="str">
        <f>TEXT(UnusedDays[[#This Row],[discharge_date]],"mmmm")</f>
        <v>January</v>
      </c>
    </row>
    <row r="1717" spans="1:15" x14ac:dyDescent="0.3">
      <c r="A1717" t="s">
        <v>212</v>
      </c>
      <c r="B1717">
        <v>296</v>
      </c>
      <c r="C1717" t="s">
        <v>197</v>
      </c>
      <c r="D1717">
        <v>30</v>
      </c>
      <c r="E1717" s="1">
        <v>45674</v>
      </c>
      <c r="F1717" t="s">
        <v>8</v>
      </c>
      <c r="G1717" t="s">
        <v>175</v>
      </c>
      <c r="H1717" t="s">
        <v>226</v>
      </c>
      <c r="I1717">
        <v>0</v>
      </c>
      <c r="J1717">
        <v>16</v>
      </c>
      <c r="K1717">
        <v>20</v>
      </c>
      <c r="L1717">
        <v>36</v>
      </c>
      <c r="M1717">
        <f>L1717-D1717</f>
        <v>6</v>
      </c>
      <c r="N1717" s="3">
        <f>IFERROR(D1717/L1717,0)</f>
        <v>0.83333333333333337</v>
      </c>
      <c r="O1717" t="str">
        <f>TEXT(UnusedDays[[#This Row],[discharge_date]],"mmmm")</f>
        <v>January</v>
      </c>
    </row>
    <row r="1718" spans="1:15" x14ac:dyDescent="0.3">
      <c r="A1718" t="s">
        <v>212</v>
      </c>
      <c r="B1718">
        <v>1114</v>
      </c>
      <c r="C1718" t="s">
        <v>197</v>
      </c>
      <c r="D1718">
        <v>32</v>
      </c>
      <c r="E1718" s="1">
        <v>45671</v>
      </c>
      <c r="F1718" t="s">
        <v>8</v>
      </c>
      <c r="G1718" t="s">
        <v>175</v>
      </c>
      <c r="H1718" t="s">
        <v>226</v>
      </c>
      <c r="I1718">
        <v>0</v>
      </c>
      <c r="J1718">
        <v>0</v>
      </c>
      <c r="K1718">
        <v>22</v>
      </c>
      <c r="L1718">
        <v>22</v>
      </c>
      <c r="M1718">
        <f>L1718-D1718</f>
        <v>-10</v>
      </c>
      <c r="N1718" s="3">
        <f>IFERROR(D1718/L1718,0)</f>
        <v>1.4545454545454546</v>
      </c>
      <c r="O1718" t="str">
        <f>TEXT(UnusedDays[[#This Row],[discharge_date]],"mmmm")</f>
        <v>January</v>
      </c>
    </row>
    <row r="1719" spans="1:15" x14ac:dyDescent="0.3">
      <c r="A1719" t="s">
        <v>212</v>
      </c>
      <c r="B1719">
        <v>1673</v>
      </c>
      <c r="C1719" t="s">
        <v>197</v>
      </c>
      <c r="D1719">
        <v>2</v>
      </c>
      <c r="E1719" s="1">
        <v>45676</v>
      </c>
      <c r="F1719" t="s">
        <v>11</v>
      </c>
      <c r="G1719" t="s">
        <v>17</v>
      </c>
      <c r="H1719" t="s">
        <v>226</v>
      </c>
      <c r="I1719">
        <v>0</v>
      </c>
      <c r="J1719">
        <v>7</v>
      </c>
      <c r="K1719">
        <v>0</v>
      </c>
      <c r="L1719">
        <v>7</v>
      </c>
      <c r="M1719">
        <f>L1719-D1719</f>
        <v>5</v>
      </c>
      <c r="N1719" s="3">
        <f>IFERROR(D1719/L1719,0)</f>
        <v>0.2857142857142857</v>
      </c>
      <c r="O1719" t="str">
        <f>TEXT(UnusedDays[[#This Row],[discharge_date]],"mmmm")</f>
        <v>January</v>
      </c>
    </row>
    <row r="1720" spans="1:15" x14ac:dyDescent="0.3">
      <c r="A1720" t="s">
        <v>212</v>
      </c>
      <c r="B1720">
        <v>1611</v>
      </c>
      <c r="C1720" t="s">
        <v>203</v>
      </c>
      <c r="D1720">
        <v>13</v>
      </c>
      <c r="E1720" s="1">
        <v>45701</v>
      </c>
      <c r="F1720" t="s">
        <v>14</v>
      </c>
      <c r="G1720" t="s">
        <v>181</v>
      </c>
      <c r="H1720" t="s">
        <v>226</v>
      </c>
      <c r="I1720">
        <v>0</v>
      </c>
      <c r="J1720">
        <v>14</v>
      </c>
      <c r="K1720">
        <v>0</v>
      </c>
      <c r="L1720">
        <v>14</v>
      </c>
      <c r="M1720">
        <f>L1720-D1720</f>
        <v>1</v>
      </c>
      <c r="N1720" s="3">
        <f>IFERROR(D1720/L1720,0)</f>
        <v>0.9285714285714286</v>
      </c>
      <c r="O1720" t="str">
        <f>TEXT(UnusedDays[[#This Row],[discharge_date]],"mmmm")</f>
        <v>February</v>
      </c>
    </row>
    <row r="1721" spans="1:15" x14ac:dyDescent="0.3">
      <c r="A1721" t="s">
        <v>212</v>
      </c>
      <c r="B1721">
        <v>2438</v>
      </c>
      <c r="C1721" t="s">
        <v>203</v>
      </c>
      <c r="D1721">
        <v>28</v>
      </c>
      <c r="E1721" s="1">
        <v>45719</v>
      </c>
      <c r="F1721" t="s">
        <v>8</v>
      </c>
      <c r="G1721" t="s">
        <v>133</v>
      </c>
      <c r="H1721" t="s">
        <v>226</v>
      </c>
      <c r="I1721">
        <v>0</v>
      </c>
      <c r="J1721">
        <v>14</v>
      </c>
      <c r="K1721">
        <v>14</v>
      </c>
      <c r="L1721">
        <v>28</v>
      </c>
      <c r="M1721">
        <f>L1721-D1721</f>
        <v>0</v>
      </c>
      <c r="N1721" s="3">
        <f>IFERROR(D1721/L1721,0)</f>
        <v>1</v>
      </c>
      <c r="O1721" t="str">
        <f>TEXT(UnusedDays[[#This Row],[discharge_date]],"mmmm")</f>
        <v>March</v>
      </c>
    </row>
    <row r="1722" spans="1:15" x14ac:dyDescent="0.3">
      <c r="A1722" t="s">
        <v>212</v>
      </c>
      <c r="B1722">
        <v>818</v>
      </c>
      <c r="C1722" t="s">
        <v>185</v>
      </c>
      <c r="D1722">
        <v>45</v>
      </c>
      <c r="E1722" s="1">
        <v>45724</v>
      </c>
      <c r="F1722" t="s">
        <v>8</v>
      </c>
      <c r="G1722" t="s">
        <v>94</v>
      </c>
      <c r="H1722" t="s">
        <v>227</v>
      </c>
      <c r="I1722">
        <v>0</v>
      </c>
      <c r="J1722">
        <v>45</v>
      </c>
      <c r="K1722">
        <v>0</v>
      </c>
      <c r="L1722">
        <v>45</v>
      </c>
      <c r="M1722">
        <f>L1722-D1722</f>
        <v>0</v>
      </c>
      <c r="N1722" s="3">
        <f>IFERROR(D1722/L1722,0)</f>
        <v>1</v>
      </c>
      <c r="O1722" t="str">
        <f>TEXT(UnusedDays[[#This Row],[discharge_date]],"mmmm")</f>
        <v>March</v>
      </c>
    </row>
    <row r="1723" spans="1:15" x14ac:dyDescent="0.3">
      <c r="A1723" t="s">
        <v>212</v>
      </c>
      <c r="B1723">
        <v>2356</v>
      </c>
      <c r="C1723" t="s">
        <v>185</v>
      </c>
      <c r="D1723">
        <v>30</v>
      </c>
      <c r="E1723" s="1">
        <v>45725</v>
      </c>
      <c r="F1723" t="s">
        <v>8</v>
      </c>
      <c r="G1723" t="s">
        <v>94</v>
      </c>
      <c r="H1723" t="s">
        <v>227</v>
      </c>
      <c r="I1723">
        <v>0</v>
      </c>
      <c r="J1723">
        <v>30</v>
      </c>
      <c r="K1723">
        <v>0</v>
      </c>
      <c r="L1723">
        <v>30</v>
      </c>
      <c r="M1723">
        <f>L1723-D1723</f>
        <v>0</v>
      </c>
      <c r="N1723" s="3">
        <f>IFERROR(D1723/L1723,0)</f>
        <v>1</v>
      </c>
      <c r="O1723" t="str">
        <f>TEXT(UnusedDays[[#This Row],[discharge_date]],"mmmm")</f>
        <v>March</v>
      </c>
    </row>
    <row r="1724" spans="1:15" x14ac:dyDescent="0.3">
      <c r="A1724" t="s">
        <v>212</v>
      </c>
      <c r="B1724">
        <v>1348</v>
      </c>
      <c r="C1724" t="s">
        <v>188</v>
      </c>
      <c r="D1724">
        <v>41</v>
      </c>
      <c r="E1724" s="1">
        <v>45682</v>
      </c>
      <c r="F1724" t="s">
        <v>8</v>
      </c>
      <c r="G1724" t="s">
        <v>102</v>
      </c>
      <c r="H1724" t="s">
        <v>227</v>
      </c>
      <c r="I1724">
        <v>0</v>
      </c>
      <c r="J1724">
        <v>45</v>
      </c>
      <c r="K1724">
        <v>0</v>
      </c>
      <c r="L1724">
        <v>45</v>
      </c>
      <c r="M1724">
        <f>L1724-D1724</f>
        <v>4</v>
      </c>
      <c r="N1724" s="3">
        <f>IFERROR(D1724/L1724,0)</f>
        <v>0.91111111111111109</v>
      </c>
      <c r="O1724" t="str">
        <f>TEXT(UnusedDays[[#This Row],[discharge_date]],"mmmm")</f>
        <v>January</v>
      </c>
    </row>
    <row r="1725" spans="1:15" x14ac:dyDescent="0.3">
      <c r="A1725" t="s">
        <v>212</v>
      </c>
      <c r="B1725">
        <v>2511</v>
      </c>
      <c r="C1725" t="s">
        <v>188</v>
      </c>
      <c r="D1725">
        <v>45</v>
      </c>
      <c r="E1725" s="1">
        <v>45738</v>
      </c>
      <c r="F1725" t="s">
        <v>8</v>
      </c>
      <c r="G1725" t="s">
        <v>101</v>
      </c>
      <c r="H1725" t="s">
        <v>227</v>
      </c>
      <c r="I1725">
        <v>0</v>
      </c>
      <c r="J1725">
        <v>45</v>
      </c>
      <c r="K1725">
        <v>0</v>
      </c>
      <c r="L1725">
        <v>45</v>
      </c>
      <c r="M1725">
        <f>L1725-D1725</f>
        <v>0</v>
      </c>
      <c r="N1725" s="3">
        <f>IFERROR(D1725/L1725,0)</f>
        <v>1</v>
      </c>
      <c r="O1725" t="str">
        <f>TEXT(UnusedDays[[#This Row],[discharge_date]],"mmmm")</f>
        <v>March</v>
      </c>
    </row>
    <row r="1726" spans="1:15" x14ac:dyDescent="0.3">
      <c r="A1726" t="s">
        <v>212</v>
      </c>
      <c r="B1726">
        <v>747</v>
      </c>
      <c r="C1726" t="s">
        <v>191</v>
      </c>
      <c r="D1726">
        <v>45</v>
      </c>
      <c r="E1726" s="1">
        <v>45691</v>
      </c>
      <c r="F1726" t="s">
        <v>8</v>
      </c>
      <c r="G1726" t="s">
        <v>149</v>
      </c>
      <c r="H1726" t="s">
        <v>227</v>
      </c>
      <c r="I1726">
        <v>0</v>
      </c>
      <c r="J1726">
        <v>45</v>
      </c>
      <c r="K1726">
        <v>0</v>
      </c>
      <c r="L1726">
        <v>45</v>
      </c>
      <c r="M1726">
        <f>L1726-D1726</f>
        <v>0</v>
      </c>
      <c r="N1726" s="3">
        <f>IFERROR(D1726/L1726,0)</f>
        <v>1</v>
      </c>
      <c r="O1726" t="str">
        <f>TEXT(UnusedDays[[#This Row],[discharge_date]],"mmmm")</f>
        <v>February</v>
      </c>
    </row>
    <row r="1727" spans="1:15" x14ac:dyDescent="0.3">
      <c r="A1727" t="s">
        <v>212</v>
      </c>
      <c r="B1727">
        <v>2330</v>
      </c>
      <c r="C1727" t="s">
        <v>191</v>
      </c>
      <c r="D1727">
        <v>44</v>
      </c>
      <c r="E1727" s="1">
        <v>45701</v>
      </c>
      <c r="F1727" t="s">
        <v>8</v>
      </c>
      <c r="G1727" t="s">
        <v>151</v>
      </c>
      <c r="H1727" t="s">
        <v>227</v>
      </c>
      <c r="I1727">
        <v>0</v>
      </c>
      <c r="J1727">
        <v>45</v>
      </c>
      <c r="K1727">
        <v>0</v>
      </c>
      <c r="L1727">
        <v>45</v>
      </c>
      <c r="M1727">
        <f>L1727-D1727</f>
        <v>1</v>
      </c>
      <c r="N1727" s="3">
        <f>IFERROR(D1727/L1727,0)</f>
        <v>0.97777777777777775</v>
      </c>
      <c r="O1727" t="str">
        <f>TEXT(UnusedDays[[#This Row],[discharge_date]],"mmmm")</f>
        <v>February</v>
      </c>
    </row>
    <row r="1728" spans="1:15" x14ac:dyDescent="0.3">
      <c r="A1728" t="s">
        <v>212</v>
      </c>
      <c r="B1728">
        <v>653</v>
      </c>
      <c r="C1728" t="s">
        <v>191</v>
      </c>
      <c r="D1728">
        <v>35</v>
      </c>
      <c r="E1728" s="1">
        <v>45693</v>
      </c>
      <c r="F1728" t="s">
        <v>8</v>
      </c>
      <c r="G1728" t="s">
        <v>151</v>
      </c>
      <c r="H1728" t="s">
        <v>227</v>
      </c>
      <c r="I1728">
        <v>0</v>
      </c>
      <c r="J1728">
        <v>45</v>
      </c>
      <c r="K1728">
        <v>0</v>
      </c>
      <c r="L1728">
        <v>45</v>
      </c>
      <c r="M1728">
        <f>L1728-D1728</f>
        <v>10</v>
      </c>
      <c r="N1728" s="3">
        <f>IFERROR(D1728/L1728,0)</f>
        <v>0.77777777777777779</v>
      </c>
      <c r="O1728" t="str">
        <f>TEXT(UnusedDays[[#This Row],[discharge_date]],"mmmm")</f>
        <v>February</v>
      </c>
    </row>
    <row r="1729" spans="1:15" x14ac:dyDescent="0.3">
      <c r="A1729" t="s">
        <v>212</v>
      </c>
      <c r="B1729">
        <v>1153</v>
      </c>
      <c r="C1729" t="s">
        <v>191</v>
      </c>
      <c r="D1729">
        <v>42</v>
      </c>
      <c r="E1729" s="1">
        <v>45688</v>
      </c>
      <c r="F1729" t="s">
        <v>8</v>
      </c>
      <c r="G1729" t="s">
        <v>151</v>
      </c>
      <c r="H1729" t="s">
        <v>227</v>
      </c>
      <c r="I1729">
        <v>0</v>
      </c>
      <c r="J1729">
        <v>45</v>
      </c>
      <c r="K1729">
        <v>0</v>
      </c>
      <c r="L1729">
        <v>45</v>
      </c>
      <c r="M1729">
        <f>L1729-D1729</f>
        <v>3</v>
      </c>
      <c r="N1729" s="3">
        <f>IFERROR(D1729/L1729,0)</f>
        <v>0.93333333333333335</v>
      </c>
      <c r="O1729" t="str">
        <f>TEXT(UnusedDays[[#This Row],[discharge_date]],"mmmm")</f>
        <v>January</v>
      </c>
    </row>
    <row r="1730" spans="1:15" x14ac:dyDescent="0.3">
      <c r="A1730" t="s">
        <v>212</v>
      </c>
      <c r="B1730">
        <v>2212</v>
      </c>
      <c r="C1730" t="s">
        <v>191</v>
      </c>
      <c r="D1730">
        <v>45</v>
      </c>
      <c r="E1730" s="1">
        <v>45691</v>
      </c>
      <c r="F1730" t="s">
        <v>8</v>
      </c>
      <c r="G1730" t="s">
        <v>151</v>
      </c>
      <c r="H1730" t="s">
        <v>227</v>
      </c>
      <c r="I1730">
        <v>0</v>
      </c>
      <c r="J1730">
        <v>45</v>
      </c>
      <c r="K1730">
        <v>0</v>
      </c>
      <c r="L1730">
        <v>45</v>
      </c>
      <c r="M1730">
        <f>L1730-D1730</f>
        <v>0</v>
      </c>
      <c r="N1730" s="3">
        <f>IFERROR(D1730/L1730,0)</f>
        <v>1</v>
      </c>
      <c r="O1730" t="str">
        <f>TEXT(UnusedDays[[#This Row],[discharge_date]],"mmmm")</f>
        <v>February</v>
      </c>
    </row>
    <row r="1731" spans="1:15" x14ac:dyDescent="0.3">
      <c r="A1731" t="s">
        <v>212</v>
      </c>
      <c r="B1731">
        <v>2773</v>
      </c>
      <c r="C1731" t="s">
        <v>191</v>
      </c>
      <c r="D1731">
        <v>39</v>
      </c>
      <c r="E1731" s="1">
        <v>45682</v>
      </c>
      <c r="F1731" t="s">
        <v>8</v>
      </c>
      <c r="G1731" t="s">
        <v>151</v>
      </c>
      <c r="H1731" t="s">
        <v>227</v>
      </c>
      <c r="I1731">
        <v>0</v>
      </c>
      <c r="J1731">
        <v>45</v>
      </c>
      <c r="K1731">
        <v>0</v>
      </c>
      <c r="L1731">
        <v>45</v>
      </c>
      <c r="M1731">
        <f>L1731-D1731</f>
        <v>6</v>
      </c>
      <c r="N1731" s="3">
        <f>IFERROR(D1731/L1731,0)</f>
        <v>0.8666666666666667</v>
      </c>
      <c r="O1731" t="str">
        <f>TEXT(UnusedDays[[#This Row],[discharge_date]],"mmmm")</f>
        <v>January</v>
      </c>
    </row>
    <row r="1732" spans="1:15" x14ac:dyDescent="0.3">
      <c r="A1732" t="s">
        <v>212</v>
      </c>
      <c r="B1732">
        <v>1056</v>
      </c>
      <c r="C1732" t="s">
        <v>191</v>
      </c>
      <c r="D1732">
        <v>43</v>
      </c>
      <c r="E1732" s="1">
        <v>45686</v>
      </c>
      <c r="F1732" t="s">
        <v>11</v>
      </c>
      <c r="G1732" t="s">
        <v>151</v>
      </c>
      <c r="H1732" t="s">
        <v>227</v>
      </c>
      <c r="I1732">
        <v>0</v>
      </c>
      <c r="J1732">
        <v>45</v>
      </c>
      <c r="K1732">
        <v>0</v>
      </c>
      <c r="L1732">
        <v>45</v>
      </c>
      <c r="M1732">
        <f>L1732-D1732</f>
        <v>2</v>
      </c>
      <c r="N1732" s="3">
        <f>IFERROR(D1732/L1732,0)</f>
        <v>0.9555555555555556</v>
      </c>
      <c r="O1732" t="str">
        <f>TEXT(UnusedDays[[#This Row],[discharge_date]],"mmmm")</f>
        <v>January</v>
      </c>
    </row>
    <row r="1733" spans="1:15" x14ac:dyDescent="0.3">
      <c r="A1733" t="s">
        <v>212</v>
      </c>
      <c r="B1733">
        <v>2915</v>
      </c>
      <c r="C1733" t="s">
        <v>191</v>
      </c>
      <c r="D1733">
        <v>23</v>
      </c>
      <c r="E1733" s="1">
        <v>45670</v>
      </c>
      <c r="F1733" t="s">
        <v>8</v>
      </c>
      <c r="G1733" t="s">
        <v>151</v>
      </c>
      <c r="H1733" t="s">
        <v>227</v>
      </c>
      <c r="I1733">
        <v>0</v>
      </c>
      <c r="J1733">
        <v>23</v>
      </c>
      <c r="K1733">
        <v>0</v>
      </c>
      <c r="L1733">
        <v>23</v>
      </c>
      <c r="M1733">
        <f>L1733-D1733</f>
        <v>0</v>
      </c>
      <c r="N1733" s="3">
        <f>IFERROR(D1733/L1733,0)</f>
        <v>1</v>
      </c>
      <c r="O1733" t="str">
        <f>TEXT(UnusedDays[[#This Row],[discharge_date]],"mmmm")</f>
        <v>January</v>
      </c>
    </row>
    <row r="1734" spans="1:15" x14ac:dyDescent="0.3">
      <c r="A1734" t="s">
        <v>212</v>
      </c>
      <c r="B1734">
        <v>300</v>
      </c>
      <c r="C1734" t="s">
        <v>191</v>
      </c>
      <c r="D1734">
        <v>42</v>
      </c>
      <c r="E1734" s="1">
        <v>45660</v>
      </c>
      <c r="F1734" t="s">
        <v>8</v>
      </c>
      <c r="G1734" t="s">
        <v>151</v>
      </c>
      <c r="H1734" t="s">
        <v>227</v>
      </c>
      <c r="I1734">
        <v>0</v>
      </c>
      <c r="J1734">
        <v>45</v>
      </c>
      <c r="K1734">
        <v>0</v>
      </c>
      <c r="L1734">
        <v>45</v>
      </c>
      <c r="M1734">
        <f>L1734-D1734</f>
        <v>3</v>
      </c>
      <c r="N1734" s="3">
        <f>IFERROR(D1734/L1734,0)</f>
        <v>0.93333333333333335</v>
      </c>
      <c r="O1734" t="str">
        <f>TEXT(UnusedDays[[#This Row],[discharge_date]],"mmmm")</f>
        <v>January</v>
      </c>
    </row>
    <row r="1735" spans="1:15" x14ac:dyDescent="0.3">
      <c r="A1735" t="s">
        <v>212</v>
      </c>
      <c r="B1735">
        <v>247</v>
      </c>
      <c r="C1735" t="s">
        <v>200</v>
      </c>
      <c r="D1735">
        <v>10</v>
      </c>
      <c r="E1735" s="1">
        <v>45743</v>
      </c>
      <c r="F1735" t="s">
        <v>8</v>
      </c>
      <c r="G1735" t="s">
        <v>132</v>
      </c>
      <c r="H1735" t="s">
        <v>227</v>
      </c>
      <c r="I1735">
        <v>10</v>
      </c>
      <c r="J1735">
        <v>0</v>
      </c>
      <c r="K1735">
        <v>0</v>
      </c>
      <c r="L1735">
        <v>10</v>
      </c>
      <c r="M1735">
        <f>L1735-D1735</f>
        <v>0</v>
      </c>
      <c r="N1735" s="3">
        <f>IFERROR(D1735/L1735,0)</f>
        <v>1</v>
      </c>
      <c r="O1735" t="str">
        <f>TEXT(UnusedDays[[#This Row],[discharge_date]],"mmmm")</f>
        <v>March</v>
      </c>
    </row>
    <row r="1736" spans="1:15" x14ac:dyDescent="0.3">
      <c r="A1736" t="s">
        <v>212</v>
      </c>
      <c r="B1736">
        <v>2887</v>
      </c>
      <c r="C1736" t="s">
        <v>200</v>
      </c>
      <c r="D1736">
        <v>10</v>
      </c>
      <c r="E1736" s="1">
        <v>45743</v>
      </c>
      <c r="F1736" t="s">
        <v>8</v>
      </c>
      <c r="G1736" t="s">
        <v>132</v>
      </c>
      <c r="H1736" t="s">
        <v>227</v>
      </c>
      <c r="I1736">
        <v>10</v>
      </c>
      <c r="J1736">
        <v>0</v>
      </c>
      <c r="K1736">
        <v>0</v>
      </c>
      <c r="L1736">
        <v>10</v>
      </c>
      <c r="M1736">
        <v>0</v>
      </c>
      <c r="N1736" s="3">
        <f>IFERROR(D1736/L1736,0)</f>
        <v>1</v>
      </c>
      <c r="O1736" t="str">
        <f>TEXT(UnusedDays[[#This Row],[discharge_date]],"mmmm")</f>
        <v>March</v>
      </c>
    </row>
    <row r="1737" spans="1:15" x14ac:dyDescent="0.3">
      <c r="A1737" t="s">
        <v>212</v>
      </c>
      <c r="B1737">
        <v>2328</v>
      </c>
      <c r="C1737" t="s">
        <v>200</v>
      </c>
      <c r="D1737">
        <v>8</v>
      </c>
      <c r="E1737" s="1">
        <v>45743</v>
      </c>
      <c r="F1737" t="s">
        <v>8</v>
      </c>
      <c r="G1737" t="s">
        <v>130</v>
      </c>
      <c r="H1737" t="s">
        <v>227</v>
      </c>
      <c r="I1737">
        <v>10</v>
      </c>
      <c r="J1737">
        <v>0</v>
      </c>
      <c r="K1737">
        <v>0</v>
      </c>
      <c r="L1737">
        <v>10</v>
      </c>
      <c r="M1737" s="2">
        <f>L1737-D1737</f>
        <v>2</v>
      </c>
      <c r="N1737" s="3">
        <f>IFERROR(D1737/L1737,0)</f>
        <v>0.8</v>
      </c>
      <c r="O1737" t="str">
        <f>TEXT(UnusedDays[[#This Row],[discharge_date]],"mmmm")</f>
        <v>March</v>
      </c>
    </row>
    <row r="1738" spans="1:15" x14ac:dyDescent="0.3">
      <c r="A1738" t="s">
        <v>212</v>
      </c>
      <c r="B1738">
        <v>1370</v>
      </c>
      <c r="C1738" t="s">
        <v>200</v>
      </c>
      <c r="D1738">
        <v>8</v>
      </c>
      <c r="E1738" s="1">
        <v>45743</v>
      </c>
      <c r="F1738" t="s">
        <v>8</v>
      </c>
      <c r="G1738" t="s">
        <v>130</v>
      </c>
      <c r="H1738" t="s">
        <v>227</v>
      </c>
      <c r="I1738">
        <v>10</v>
      </c>
      <c r="J1738">
        <v>0</v>
      </c>
      <c r="K1738">
        <v>0</v>
      </c>
      <c r="L1738">
        <v>10</v>
      </c>
      <c r="M1738">
        <v>0</v>
      </c>
      <c r="N1738" s="3">
        <f>IFERROR(D1738/L1738,0)</f>
        <v>0.8</v>
      </c>
      <c r="O1738" t="str">
        <f>TEXT(UnusedDays[[#This Row],[discharge_date]],"mmmm")</f>
        <v>March</v>
      </c>
    </row>
    <row r="1739" spans="1:15" x14ac:dyDescent="0.3">
      <c r="A1739" t="s">
        <v>212</v>
      </c>
      <c r="B1739">
        <v>1076</v>
      </c>
      <c r="C1739" t="s">
        <v>200</v>
      </c>
      <c r="D1739">
        <v>8</v>
      </c>
      <c r="E1739" s="1">
        <v>45723</v>
      </c>
      <c r="F1739" t="s">
        <v>18</v>
      </c>
      <c r="G1739" t="s">
        <v>131</v>
      </c>
      <c r="H1739" t="s">
        <v>227</v>
      </c>
      <c r="I1739">
        <v>10</v>
      </c>
      <c r="J1739">
        <v>0</v>
      </c>
      <c r="K1739">
        <v>0</v>
      </c>
      <c r="L1739">
        <v>10</v>
      </c>
      <c r="M1739" s="2">
        <f>L1739-D1739</f>
        <v>2</v>
      </c>
      <c r="N1739" s="3">
        <f>IFERROR(D1739/L1739,0)</f>
        <v>0.8</v>
      </c>
      <c r="O1739" t="str">
        <f>TEXT(UnusedDays[[#This Row],[discharge_date]],"mmmm")</f>
        <v>March</v>
      </c>
    </row>
    <row r="1740" spans="1:15" x14ac:dyDescent="0.3">
      <c r="A1740" t="s">
        <v>212</v>
      </c>
      <c r="B1740">
        <v>1783</v>
      </c>
      <c r="C1740" t="s">
        <v>200</v>
      </c>
      <c r="D1740">
        <v>7</v>
      </c>
      <c r="E1740" s="1">
        <v>45734</v>
      </c>
      <c r="F1740" t="s">
        <v>8</v>
      </c>
      <c r="G1740" t="s">
        <v>131</v>
      </c>
      <c r="H1740" t="s">
        <v>227</v>
      </c>
      <c r="I1740">
        <v>10</v>
      </c>
      <c r="J1740">
        <v>0</v>
      </c>
      <c r="K1740">
        <v>0</v>
      </c>
      <c r="L1740">
        <v>10</v>
      </c>
      <c r="M1740" s="2">
        <f>L1740-D1740</f>
        <v>3</v>
      </c>
      <c r="N1740" s="3">
        <f>IFERROR(D1740/L1740,0)</f>
        <v>0.7</v>
      </c>
      <c r="O1740" t="str">
        <f>TEXT(UnusedDays[[#This Row],[discharge_date]],"mmmm")</f>
        <v>March</v>
      </c>
    </row>
    <row r="1741" spans="1:15" x14ac:dyDescent="0.3">
      <c r="A1741" t="s">
        <v>212</v>
      </c>
      <c r="B1741">
        <v>2176</v>
      </c>
      <c r="C1741" t="s">
        <v>200</v>
      </c>
      <c r="D1741">
        <v>7</v>
      </c>
      <c r="E1741" s="1">
        <v>45734</v>
      </c>
      <c r="F1741" t="s">
        <v>8</v>
      </c>
      <c r="G1741" t="s">
        <v>131</v>
      </c>
      <c r="H1741" t="s">
        <v>227</v>
      </c>
      <c r="I1741">
        <v>10</v>
      </c>
      <c r="J1741">
        <v>0</v>
      </c>
      <c r="K1741">
        <v>0</v>
      </c>
      <c r="L1741">
        <v>10</v>
      </c>
      <c r="M1741">
        <v>0</v>
      </c>
      <c r="N1741" s="3">
        <f>IFERROR(D1741/L1741,0)</f>
        <v>0.7</v>
      </c>
      <c r="O1741" t="str">
        <f>TEXT(UnusedDays[[#This Row],[discharge_date]],"mmmm")</f>
        <v>March</v>
      </c>
    </row>
    <row r="1742" spans="1:15" x14ac:dyDescent="0.3">
      <c r="A1742" t="s">
        <v>212</v>
      </c>
      <c r="B1742">
        <v>1217</v>
      </c>
      <c r="C1742" t="s">
        <v>188</v>
      </c>
      <c r="D1742">
        <v>45</v>
      </c>
      <c r="E1742" s="1">
        <v>45746</v>
      </c>
      <c r="F1742" t="s">
        <v>8</v>
      </c>
      <c r="G1742" t="s">
        <v>100</v>
      </c>
      <c r="H1742" t="s">
        <v>227</v>
      </c>
      <c r="I1742">
        <v>0</v>
      </c>
      <c r="J1742">
        <v>45</v>
      </c>
      <c r="K1742">
        <v>0</v>
      </c>
      <c r="L1742">
        <v>45</v>
      </c>
      <c r="M1742">
        <f>L1742-D1742</f>
        <v>0</v>
      </c>
      <c r="N1742" s="3">
        <f>IFERROR(D1742/L1742,0)</f>
        <v>1</v>
      </c>
      <c r="O1742" t="str">
        <f>TEXT(UnusedDays[[#This Row],[discharge_date]],"mmmm")</f>
        <v>March</v>
      </c>
    </row>
    <row r="1743" spans="1:15" x14ac:dyDescent="0.3">
      <c r="A1743" t="s">
        <v>212</v>
      </c>
      <c r="B1743">
        <v>829</v>
      </c>
      <c r="C1743" t="s">
        <v>185</v>
      </c>
      <c r="D1743">
        <v>47</v>
      </c>
      <c r="E1743" s="1">
        <v>45712</v>
      </c>
      <c r="F1743" t="s">
        <v>8</v>
      </c>
      <c r="G1743" t="s">
        <v>140</v>
      </c>
      <c r="H1743" t="s">
        <v>227</v>
      </c>
      <c r="I1743">
        <v>0</v>
      </c>
      <c r="J1743">
        <v>45</v>
      </c>
      <c r="K1743">
        <v>0</v>
      </c>
      <c r="L1743">
        <v>47</v>
      </c>
      <c r="M1743">
        <f>L1743-D1743</f>
        <v>0</v>
      </c>
      <c r="N1743" s="3">
        <f>IFERROR(D1743/L1743,0)</f>
        <v>1</v>
      </c>
      <c r="O1743" t="str">
        <f>TEXT(UnusedDays[[#This Row],[discharge_date]],"mmmm")</f>
        <v>February</v>
      </c>
    </row>
    <row r="1744" spans="1:15" x14ac:dyDescent="0.3">
      <c r="A1744" t="s">
        <v>212</v>
      </c>
      <c r="B1744">
        <v>2562</v>
      </c>
      <c r="C1744" t="s">
        <v>185</v>
      </c>
      <c r="D1744">
        <v>45</v>
      </c>
      <c r="E1744" s="1">
        <v>45701</v>
      </c>
      <c r="F1744" t="s">
        <v>8</v>
      </c>
      <c r="G1744" t="s">
        <v>140</v>
      </c>
      <c r="H1744" t="s">
        <v>227</v>
      </c>
      <c r="I1744">
        <v>0</v>
      </c>
      <c r="J1744">
        <v>45</v>
      </c>
      <c r="K1744">
        <v>0</v>
      </c>
      <c r="L1744">
        <v>45</v>
      </c>
      <c r="M1744">
        <f>L1744-D1744</f>
        <v>0</v>
      </c>
      <c r="N1744" s="3">
        <f>IFERROR(D1744/L1744,0)</f>
        <v>1</v>
      </c>
      <c r="O1744" t="str">
        <f>TEXT(UnusedDays[[#This Row],[discharge_date]],"mmmm")</f>
        <v>February</v>
      </c>
    </row>
    <row r="1745" spans="1:15" x14ac:dyDescent="0.3">
      <c r="A1745" t="s">
        <v>212</v>
      </c>
      <c r="B1745">
        <v>2564</v>
      </c>
      <c r="C1745" t="s">
        <v>185</v>
      </c>
      <c r="D1745">
        <v>3</v>
      </c>
      <c r="E1745" s="1">
        <v>45684</v>
      </c>
      <c r="F1745" t="s">
        <v>18</v>
      </c>
      <c r="G1745" t="s">
        <v>140</v>
      </c>
      <c r="H1745" t="s">
        <v>227</v>
      </c>
      <c r="I1745">
        <v>0</v>
      </c>
      <c r="J1745">
        <v>3</v>
      </c>
      <c r="K1745">
        <v>0</v>
      </c>
      <c r="L1745">
        <v>3</v>
      </c>
      <c r="M1745">
        <f>L1745-D1745</f>
        <v>0</v>
      </c>
      <c r="N1745" s="3">
        <f>IFERROR(D1745/L1745,0)</f>
        <v>1</v>
      </c>
      <c r="O1745" t="str">
        <f>TEXT(UnusedDays[[#This Row],[discharge_date]],"mmmm")</f>
        <v>January</v>
      </c>
    </row>
    <row r="1746" spans="1:15" x14ac:dyDescent="0.3">
      <c r="A1746" t="s">
        <v>212</v>
      </c>
      <c r="B1746">
        <v>1499</v>
      </c>
      <c r="C1746" t="s">
        <v>185</v>
      </c>
      <c r="D1746">
        <v>31</v>
      </c>
      <c r="E1746" s="1">
        <v>45665</v>
      </c>
      <c r="F1746" t="s">
        <v>8</v>
      </c>
      <c r="G1746" t="s">
        <v>140</v>
      </c>
      <c r="H1746" t="s">
        <v>227</v>
      </c>
      <c r="I1746">
        <v>45</v>
      </c>
      <c r="J1746">
        <v>0</v>
      </c>
      <c r="K1746">
        <v>0</v>
      </c>
      <c r="L1746">
        <v>45</v>
      </c>
      <c r="M1746">
        <f>L1746-D1746</f>
        <v>14</v>
      </c>
      <c r="N1746" s="3">
        <f>IFERROR(D1746/L1746,0)</f>
        <v>0.68888888888888888</v>
      </c>
      <c r="O1746" t="str">
        <f>TEXT(UnusedDays[[#This Row],[discharge_date]],"mmmm")</f>
        <v>January</v>
      </c>
    </row>
    <row r="1747" spans="1:15" x14ac:dyDescent="0.3">
      <c r="A1747" t="s">
        <v>212</v>
      </c>
      <c r="B1747">
        <v>1508</v>
      </c>
      <c r="C1747" t="s">
        <v>191</v>
      </c>
      <c r="D1747">
        <v>7</v>
      </c>
      <c r="E1747" s="1">
        <v>45743</v>
      </c>
      <c r="F1747" t="s">
        <v>18</v>
      </c>
      <c r="G1747" t="s">
        <v>105</v>
      </c>
      <c r="H1747" t="s">
        <v>227</v>
      </c>
      <c r="I1747">
        <v>0</v>
      </c>
      <c r="J1747">
        <v>45</v>
      </c>
      <c r="K1747">
        <v>0</v>
      </c>
      <c r="L1747">
        <v>45</v>
      </c>
      <c r="M1747" s="2">
        <v>38</v>
      </c>
      <c r="N1747" s="3">
        <f>IFERROR(D1747/L1747,0)</f>
        <v>0.15555555555555556</v>
      </c>
      <c r="O1747" t="str">
        <f>TEXT(UnusedDays[[#This Row],[discharge_date]],"mmmm")</f>
        <v>March</v>
      </c>
    </row>
    <row r="1748" spans="1:15" x14ac:dyDescent="0.3">
      <c r="A1748" t="s">
        <v>212</v>
      </c>
      <c r="B1748">
        <v>2473</v>
      </c>
      <c r="C1748" t="s">
        <v>191</v>
      </c>
      <c r="D1748">
        <v>45</v>
      </c>
      <c r="E1748" s="1">
        <v>45732</v>
      </c>
      <c r="F1748" t="s">
        <v>8</v>
      </c>
      <c r="G1748" t="s">
        <v>105</v>
      </c>
      <c r="H1748" t="s">
        <v>227</v>
      </c>
      <c r="I1748">
        <v>0</v>
      </c>
      <c r="J1748">
        <v>45</v>
      </c>
      <c r="K1748">
        <v>0</v>
      </c>
      <c r="L1748">
        <v>45</v>
      </c>
      <c r="M1748">
        <v>0</v>
      </c>
      <c r="N1748" s="3">
        <f>IFERROR(D1748/L1748,0)</f>
        <v>1</v>
      </c>
      <c r="O1748" t="str">
        <f>TEXT(UnusedDays[[#This Row],[discharge_date]],"mmmm")</f>
        <v>March</v>
      </c>
    </row>
    <row r="1749" spans="1:15" x14ac:dyDescent="0.3">
      <c r="A1749" t="s">
        <v>212</v>
      </c>
      <c r="B1749">
        <v>1006</v>
      </c>
      <c r="C1749" t="s">
        <v>191</v>
      </c>
      <c r="D1749">
        <v>44</v>
      </c>
      <c r="E1749" s="1">
        <v>45740</v>
      </c>
      <c r="F1749" t="s">
        <v>8</v>
      </c>
      <c r="G1749" t="s">
        <v>105</v>
      </c>
      <c r="H1749" t="s">
        <v>227</v>
      </c>
      <c r="I1749">
        <v>0</v>
      </c>
      <c r="J1749">
        <v>45</v>
      </c>
      <c r="K1749">
        <v>0</v>
      </c>
      <c r="L1749">
        <v>45</v>
      </c>
      <c r="M1749">
        <v>1</v>
      </c>
      <c r="N1749" s="3">
        <f>IFERROR(D1749/L1749,0)</f>
        <v>0.97777777777777775</v>
      </c>
      <c r="O1749" t="str">
        <f>TEXT(UnusedDays[[#This Row],[discharge_date]],"mmmm")</f>
        <v>March</v>
      </c>
    </row>
    <row r="1750" spans="1:15" x14ac:dyDescent="0.3">
      <c r="A1750" t="s">
        <v>212</v>
      </c>
      <c r="B1750">
        <v>927</v>
      </c>
      <c r="C1750" t="s">
        <v>191</v>
      </c>
      <c r="D1750">
        <v>42</v>
      </c>
      <c r="E1750" s="1">
        <v>45726</v>
      </c>
      <c r="F1750" t="s">
        <v>8</v>
      </c>
      <c r="G1750" t="s">
        <v>105</v>
      </c>
      <c r="H1750" t="s">
        <v>227</v>
      </c>
      <c r="I1750">
        <v>0</v>
      </c>
      <c r="J1750">
        <v>45</v>
      </c>
      <c r="K1750">
        <v>0</v>
      </c>
      <c r="L1750">
        <v>45</v>
      </c>
      <c r="M1750" s="2">
        <v>3</v>
      </c>
      <c r="N1750" s="3">
        <f>IFERROR(D1750/L1750,0)</f>
        <v>0.93333333333333335</v>
      </c>
      <c r="O1750" t="str">
        <f>TEXT(UnusedDays[[#This Row],[discharge_date]],"mmmm")</f>
        <v>March</v>
      </c>
    </row>
    <row r="1751" spans="1:15" x14ac:dyDescent="0.3">
      <c r="A1751" t="s">
        <v>212</v>
      </c>
      <c r="B1751">
        <v>158</v>
      </c>
      <c r="C1751" t="s">
        <v>185</v>
      </c>
      <c r="D1751">
        <v>25</v>
      </c>
      <c r="E1751" s="1">
        <v>45698</v>
      </c>
      <c r="F1751" t="s">
        <v>8</v>
      </c>
      <c r="G1751" t="s">
        <v>140</v>
      </c>
      <c r="H1751" t="s">
        <v>228</v>
      </c>
      <c r="I1751">
        <v>0</v>
      </c>
      <c r="J1751">
        <v>25</v>
      </c>
      <c r="K1751">
        <v>0</v>
      </c>
      <c r="L1751">
        <v>25</v>
      </c>
      <c r="M1751">
        <f>L1751-D1751</f>
        <v>0</v>
      </c>
      <c r="N1751" s="3">
        <f>IFERROR(D1751/L1751,0)</f>
        <v>1</v>
      </c>
      <c r="O1751" t="str">
        <f>TEXT(UnusedDays[[#This Row],[discharge_date]],"mmmm")</f>
        <v>February</v>
      </c>
    </row>
    <row r="1752" spans="1:15" x14ac:dyDescent="0.3">
      <c r="A1752" t="s">
        <v>212</v>
      </c>
      <c r="B1752">
        <v>2578</v>
      </c>
      <c r="C1752" t="s">
        <v>203</v>
      </c>
      <c r="D1752">
        <v>4</v>
      </c>
      <c r="E1752" s="1">
        <v>45715</v>
      </c>
      <c r="F1752" t="s">
        <v>18</v>
      </c>
      <c r="G1752" t="s">
        <v>17</v>
      </c>
      <c r="H1752" t="s">
        <v>228</v>
      </c>
      <c r="I1752">
        <v>0</v>
      </c>
      <c r="J1752">
        <v>0</v>
      </c>
      <c r="K1752">
        <v>0</v>
      </c>
      <c r="L1752">
        <v>4</v>
      </c>
      <c r="M1752">
        <f>L1752-D1752</f>
        <v>0</v>
      </c>
      <c r="N1752" s="3">
        <f>IFERROR(D1752/L1752,0)</f>
        <v>1</v>
      </c>
      <c r="O1752" t="str">
        <f>TEXT(UnusedDays[[#This Row],[discharge_date]],"mmmm")</f>
        <v>February</v>
      </c>
    </row>
  </sheetData>
  <conditionalFormatting sqref="F1:F646 F667:F1048576">
    <cfRule type="cellIs" dxfId="1" priority="1" operator="equal">
      <formula>"Against Treatment Advice (ATA)"</formula>
    </cfRule>
  </conditionalFormatting>
  <conditionalFormatting sqref="Q3">
    <cfRule type="cellIs" dxfId="0" priority="3" operator="equal">
      <formula>"Against Treatment Advice (ATA)"</formula>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FE30A-FFCC-4FED-972F-429A360C16E4}">
  <dimension ref="A1:S132"/>
  <sheetViews>
    <sheetView workbookViewId="0">
      <selection activeCell="S36" sqref="S36"/>
    </sheetView>
  </sheetViews>
  <sheetFormatPr defaultRowHeight="14.4" x14ac:dyDescent="0.3"/>
  <cols>
    <col min="1" max="1" width="31.44140625" customWidth="1"/>
    <col min="2" max="2" width="20.109375" customWidth="1"/>
    <col min="3" max="3" width="12.109375" bestFit="1" customWidth="1"/>
    <col min="5" max="5" width="14.33203125" customWidth="1"/>
    <col min="6" max="6" width="13.77734375" customWidth="1"/>
    <col min="8" max="8" width="26.109375" customWidth="1"/>
    <col min="9" max="9" width="19.44140625" customWidth="1"/>
    <col min="11" max="11" width="20.88671875" customWidth="1"/>
    <col min="12" max="12" width="18.33203125" customWidth="1"/>
    <col min="13" max="13" width="11.109375" customWidth="1"/>
    <col min="14" max="14" width="18.5546875" customWidth="1"/>
    <col min="15" max="15" width="10" customWidth="1"/>
  </cols>
  <sheetData>
    <row r="1" spans="1:19" ht="18" x14ac:dyDescent="0.35">
      <c r="A1" s="4" t="s">
        <v>25</v>
      </c>
      <c r="B1" s="4"/>
      <c r="C1" s="4"/>
      <c r="D1" s="4"/>
      <c r="E1" s="10" t="s">
        <v>32</v>
      </c>
      <c r="F1" s="11"/>
      <c r="H1" s="6" t="s">
        <v>35</v>
      </c>
      <c r="I1" s="6"/>
      <c r="K1" s="6"/>
      <c r="L1" s="6"/>
    </row>
    <row r="2" spans="1:19" x14ac:dyDescent="0.3">
      <c r="A2" s="5" t="s">
        <v>26</v>
      </c>
      <c r="B2" s="5" t="s">
        <v>27</v>
      </c>
      <c r="C2" s="5" t="s">
        <v>69</v>
      </c>
      <c r="D2" s="5" t="s">
        <v>28</v>
      </c>
      <c r="E2" s="12" t="s">
        <v>33</v>
      </c>
      <c r="F2" s="13" t="str">
        <f>Dashboard!A6</f>
        <v>March</v>
      </c>
      <c r="H2" s="7" t="s">
        <v>23</v>
      </c>
      <c r="I2" s="7" t="s">
        <v>16</v>
      </c>
      <c r="K2" s="7"/>
    </row>
    <row r="3" spans="1:19" x14ac:dyDescent="0.3">
      <c r="A3" t="s">
        <v>197</v>
      </c>
      <c r="B3" t="s">
        <v>198</v>
      </c>
      <c r="C3" t="s">
        <v>199</v>
      </c>
      <c r="D3" t="s">
        <v>187</v>
      </c>
      <c r="E3" s="14" t="str" cm="1">
        <f t="array" ref="E3:E5">_xlfn.UNIQUE(UnusedDays[Month])</f>
        <v>February</v>
      </c>
      <c r="F3" s="15"/>
      <c r="H3" t="s">
        <v>210</v>
      </c>
      <c r="I3">
        <f>SUMIFS(UnusedDays[Unused Days],UnusedDays[Unused Days],"&gt;1",UnusedDays[service_facility],_xlfn.XLOOKUP($H3,$B$3:$B$11,$A$3:$A$11,"Not Found"),UnusedDays[Month],$F$2)</f>
        <v>19</v>
      </c>
      <c r="K3" s="7"/>
    </row>
    <row r="4" spans="1:19" x14ac:dyDescent="0.3">
      <c r="A4" t="s">
        <v>194</v>
      </c>
      <c r="B4" t="s">
        <v>195</v>
      </c>
      <c r="C4" t="s">
        <v>196</v>
      </c>
      <c r="E4" s="16" t="str">
        <v>January</v>
      </c>
      <c r="F4" s="15"/>
      <c r="H4" t="s">
        <v>207</v>
      </c>
      <c r="I4">
        <f>SUMIFS(UnusedDays[Unused Days],UnusedDays[Unused Days],"&gt;1",UnusedDays[service_facility],_xlfn.XLOOKUP($H4,$B$3:$B$11,$A$3:$A$11,"Not Found"),UnusedDays[Month],$F$2)</f>
        <v>39</v>
      </c>
    </row>
    <row r="5" spans="1:19" x14ac:dyDescent="0.3">
      <c r="A5" t="s">
        <v>203</v>
      </c>
      <c r="B5" t="s">
        <v>204</v>
      </c>
      <c r="C5" t="s">
        <v>205</v>
      </c>
      <c r="E5" s="16" t="str">
        <v>March</v>
      </c>
      <c r="F5" s="15"/>
      <c r="H5" t="s">
        <v>189</v>
      </c>
      <c r="I5">
        <f>SUMIFS(UnusedDays[Unused Days],UnusedDays[Unused Days],"&gt;1",UnusedDays[service_facility],_xlfn.XLOOKUP($H5,$B$3:$B$11,$A$3:$A$11,"Not Found"),UnusedDays[Month],$F$2)</f>
        <v>113</v>
      </c>
    </row>
    <row r="6" spans="1:19" ht="18" x14ac:dyDescent="0.35">
      <c r="A6" t="s">
        <v>206</v>
      </c>
      <c r="B6" t="s">
        <v>207</v>
      </c>
      <c r="C6" t="s">
        <v>208</v>
      </c>
      <c r="E6" s="16"/>
      <c r="F6" s="15"/>
      <c r="H6" t="s">
        <v>201</v>
      </c>
      <c r="I6">
        <f>SUMIFS(UnusedDays[Unused Days],UnusedDays[Unused Days],"&gt;1",UnusedDays[service_facility],_xlfn.XLOOKUP($H6,$B$3:$B$11,$A$3:$A$11,"Not Found"),UnusedDays[Month],$F$2)</f>
        <v>122</v>
      </c>
      <c r="K6" s="6" t="s">
        <v>66</v>
      </c>
      <c r="L6" s="6"/>
    </row>
    <row r="7" spans="1:19" x14ac:dyDescent="0.3">
      <c r="A7" t="s">
        <v>191</v>
      </c>
      <c r="B7" t="s">
        <v>192</v>
      </c>
      <c r="C7" t="s">
        <v>193</v>
      </c>
      <c r="E7" s="16"/>
      <c r="F7" s="15"/>
      <c r="H7" t="s">
        <v>204</v>
      </c>
      <c r="I7">
        <f>SUMIFS(UnusedDays[Unused Days],UnusedDays[Unused Days],"&gt;1",UnusedDays[service_facility],_xlfn.XLOOKUP($H7,$B$3:$B$11,$A$3:$A$11,"Not Found"),UnusedDays[Month],$F$2)</f>
        <v>127</v>
      </c>
      <c r="K7" s="7" t="s">
        <v>67</v>
      </c>
      <c r="L7" s="7">
        <f>SUMIFS(UnusedDays[Unused Days],UnusedDays[Unused Days],"&gt;1",UnusedDays[Month],$F$2)</f>
        <v>1452</v>
      </c>
    </row>
    <row r="8" spans="1:19" x14ac:dyDescent="0.3">
      <c r="A8" t="s">
        <v>185</v>
      </c>
      <c r="B8" t="s">
        <v>187</v>
      </c>
      <c r="C8" t="s">
        <v>186</v>
      </c>
      <c r="E8" s="16"/>
      <c r="F8" s="15"/>
      <c r="H8" t="s">
        <v>192</v>
      </c>
      <c r="I8">
        <f>SUMIFS(UnusedDays[Unused Days],UnusedDays[Unused Days],"&gt;1",UnusedDays[service_facility],_xlfn.XLOOKUP($H8,$B$3:$B$11,$A$3:$A$11,"Not Found"),UnusedDays[Month],$F$2)</f>
        <v>233</v>
      </c>
    </row>
    <row r="9" spans="1:19" x14ac:dyDescent="0.3">
      <c r="A9" t="s">
        <v>188</v>
      </c>
      <c r="B9" t="s">
        <v>189</v>
      </c>
      <c r="C9" t="s">
        <v>190</v>
      </c>
      <c r="E9" s="16"/>
      <c r="F9" s="15"/>
      <c r="H9" t="s">
        <v>195</v>
      </c>
      <c r="I9">
        <f>SUMIFS(UnusedDays[Unused Days],UnusedDays[Unused Days],"&gt;1",UnusedDays[service_facility],_xlfn.XLOOKUP($H9,$B$3:$B$11,$A$3:$A$11,"Not Found"),UnusedDays[Month],$F$2)</f>
        <v>245</v>
      </c>
    </row>
    <row r="10" spans="1:19" x14ac:dyDescent="0.3">
      <c r="A10" t="s">
        <v>200</v>
      </c>
      <c r="B10" t="s">
        <v>201</v>
      </c>
      <c r="C10" t="s">
        <v>202</v>
      </c>
      <c r="E10" s="17"/>
      <c r="F10" s="15"/>
      <c r="H10" t="s">
        <v>198</v>
      </c>
      <c r="I10">
        <f>SUMIFS(UnusedDays[Unused Days],UnusedDays[Unused Days],"&gt;1",UnusedDays[service_facility],_xlfn.XLOOKUP($H10,$B$3:$B$11,$A$3:$A$11,"Not Found"),UnusedDays[Month],$F$2)</f>
        <v>252</v>
      </c>
    </row>
    <row r="11" spans="1:19" x14ac:dyDescent="0.3">
      <c r="A11" t="s">
        <v>209</v>
      </c>
      <c r="B11" t="s">
        <v>210</v>
      </c>
      <c r="C11" t="s">
        <v>211</v>
      </c>
      <c r="E11" s="16"/>
      <c r="F11" s="15"/>
      <c r="H11" t="s">
        <v>187</v>
      </c>
      <c r="I11">
        <f>SUMIFS(UnusedDays[Unused Days],UnusedDays[Unused Days],"&gt;1",UnusedDays[service_facility],_xlfn.XLOOKUP($H11,$B$3:$B$11,$A$3:$A$11,"Not Found"),UnusedDays[Month],$F$2)</f>
        <v>302</v>
      </c>
    </row>
    <row r="12" spans="1:19" x14ac:dyDescent="0.3">
      <c r="E12" s="16"/>
      <c r="F12" s="15"/>
      <c r="S12" t="s">
        <v>31</v>
      </c>
    </row>
    <row r="13" spans="1:19" ht="18" x14ac:dyDescent="0.35">
      <c r="A13" s="4" t="s">
        <v>22</v>
      </c>
      <c r="B13" s="4"/>
      <c r="E13" s="16"/>
      <c r="F13" s="15"/>
      <c r="H13" s="6" t="s">
        <v>36</v>
      </c>
      <c r="I13" s="6"/>
    </row>
    <row r="14" spans="1:19" ht="15" thickBot="1" x14ac:dyDescent="0.35">
      <c r="A14" s="5" t="s">
        <v>24</v>
      </c>
      <c r="B14" s="5" t="s">
        <v>28</v>
      </c>
      <c r="E14" s="18"/>
      <c r="F14" s="19"/>
      <c r="H14" s="7" t="s">
        <v>24</v>
      </c>
      <c r="I14" s="7" t="s">
        <v>16</v>
      </c>
    </row>
    <row r="15" spans="1:19" x14ac:dyDescent="0.3">
      <c r="A15" t="str" cm="1">
        <f t="array" ref="A15:A25">_xlfn.UNIQUE(UnusedDays[discharge_type])</f>
        <v>Against Treatment Advice (ATA)</v>
      </c>
      <c r="B15" t="s">
        <v>8</v>
      </c>
      <c r="H15" t="s">
        <v>11</v>
      </c>
      <c r="I15">
        <f>SUMIFS(UnusedDays[Unused Days],UnusedDays[Unused Days],"&gt;0",UnusedDays[discharge_type],$H15,UnusedDays[Month],$F$2)</f>
        <v>674</v>
      </c>
    </row>
    <row r="16" spans="1:19" x14ac:dyDescent="0.3">
      <c r="A16" t="str">
        <v>Successful Completion</v>
      </c>
      <c r="H16" t="s">
        <v>8</v>
      </c>
      <c r="I16">
        <f>SUMIFS(UnusedDays[Unused Days],UnusedDays[Unused Days],"&gt;0",UnusedDays[discharge_type],$H16,UnusedDays[Month],$F$2)</f>
        <v>328</v>
      </c>
    </row>
    <row r="17" spans="1:15" x14ac:dyDescent="0.3">
      <c r="A17" t="str">
        <v>Completed Treatment - 2 week track</v>
      </c>
      <c r="H17" t="s">
        <v>13</v>
      </c>
      <c r="I17">
        <f>SUMIFS(UnusedDays[Unused Days],UnusedDays[Unused Days],"&gt;0",UnusedDays[discharge_type],$H17,UnusedDays[Month],$F$2)</f>
        <v>298</v>
      </c>
    </row>
    <row r="18" spans="1:15" x14ac:dyDescent="0.3">
      <c r="A18" t="str">
        <v>Administrative Discharge</v>
      </c>
      <c r="H18" t="s">
        <v>18</v>
      </c>
      <c r="I18">
        <f>SUMIFS(UnusedDays[Unused Days],UnusedDays[Unused Days],"&gt;0",UnusedDays[discharge_type],$H18,UnusedDays[Month],$F$2)</f>
        <v>174</v>
      </c>
    </row>
    <row r="19" spans="1:15" x14ac:dyDescent="0.3">
      <c r="A19" t="str">
        <v>External Transfer</v>
      </c>
      <c r="H19" t="s">
        <v>14</v>
      </c>
      <c r="I19">
        <f>SUMIFS(UnusedDays[Unused Days],UnusedDays[Unused Days],"&gt;0",UnusedDays[discharge_type],$H19,UnusedDays[Month],$F$2)</f>
        <v>27</v>
      </c>
    </row>
    <row r="20" spans="1:15" x14ac:dyDescent="0.3">
      <c r="A20" t="str">
        <v>Financial</v>
      </c>
      <c r="H20" t="s">
        <v>19</v>
      </c>
      <c r="I20">
        <f>SUMIFS(UnusedDays[Unused Days],UnusedDays[Unused Days],"&gt;0",UnusedDays[discharge_type],$H20,UnusedDays[Month],$F$2)</f>
        <v>0</v>
      </c>
    </row>
    <row r="21" spans="1:15" x14ac:dyDescent="0.3">
      <c r="A21" t="str">
        <v>Internal Transfer</v>
      </c>
      <c r="H21" t="s">
        <v>20</v>
      </c>
      <c r="I21">
        <f>SUMIFS(UnusedDays[Unused Days],UnusedDays[Unused Days],"&gt;0",UnusedDays[discharge_type],$H21,UnusedDays[Month],$F$2)</f>
        <v>0</v>
      </c>
    </row>
    <row r="22" spans="1:15" x14ac:dyDescent="0.3">
      <c r="A22" t="str">
        <v>Administrative Admission Error</v>
      </c>
    </row>
    <row r="23" spans="1:15" ht="18" x14ac:dyDescent="0.35">
      <c r="A23" t="str">
        <v>Inappropriate for Treatment</v>
      </c>
      <c r="H23" s="6" t="s">
        <v>38</v>
      </c>
      <c r="I23" s="6"/>
    </row>
    <row r="24" spans="1:15" x14ac:dyDescent="0.3">
      <c r="A24" t="str">
        <v>Patient Left Prior to Care</v>
      </c>
      <c r="H24" s="7" t="s">
        <v>23</v>
      </c>
      <c r="I24" s="7" t="s">
        <v>37</v>
      </c>
    </row>
    <row r="25" spans="1:15" ht="18" x14ac:dyDescent="0.35">
      <c r="A25" t="str">
        <v>Incarcerated</v>
      </c>
      <c r="G25" t="s">
        <v>31</v>
      </c>
      <c r="H25" t="s">
        <v>201</v>
      </c>
      <c r="I25" s="3">
        <f>AVERAGEIFS(UnusedDays[Utilized %],UnusedDays[Utilized %],"&gt;=0",UnusedDays[Utilized %],"&lt;=1",UnusedDays[service_facility],_xlfn.XLOOKUP($H25,'Data Prep'!$B$3:$B$11,$A$3:$A$11,"Not Found"),UnusedDays[Month],$F$2)</f>
        <v>0.86675151891696289</v>
      </c>
      <c r="K25" s="6" t="s">
        <v>71</v>
      </c>
      <c r="L25" s="6"/>
      <c r="M25" s="6"/>
      <c r="N25" s="6"/>
      <c r="O25" s="6"/>
    </row>
    <row r="26" spans="1:15" x14ac:dyDescent="0.3">
      <c r="H26" t="s">
        <v>189</v>
      </c>
      <c r="I26" s="3">
        <f>AVERAGEIFS(UnusedDays[Utilized %],UnusedDays[Utilized %],"&gt;=0",UnusedDays[Utilized %],"&lt;=1",UnusedDays[service_facility],_xlfn.XLOOKUP($H26,'Data Prep'!$B$3:$B$11,$A$3:$A$11,"Not Found"),UnusedDays[Month],$F$2)</f>
        <v>0.86292218472851712</v>
      </c>
      <c r="K26" s="7" t="s">
        <v>23</v>
      </c>
      <c r="L26" s="7" t="s">
        <v>70</v>
      </c>
      <c r="M26" s="7" t="s">
        <v>81</v>
      </c>
      <c r="N26" s="7" t="s">
        <v>82</v>
      </c>
      <c r="O26" s="7" t="s">
        <v>72</v>
      </c>
    </row>
    <row r="27" spans="1:15" x14ac:dyDescent="0.3">
      <c r="H27" t="s">
        <v>192</v>
      </c>
      <c r="I27" s="3">
        <f>AVERAGEIFS(UnusedDays[Utilized %],UnusedDays[Utilized %],"&gt;=0",UnusedDays[Utilized %],"&lt;=1",UnusedDays[service_facility],_xlfn.XLOOKUP($H27,'Data Prep'!$B$3:$B$11,$A$3:$A$11,"Not Found"),UnusedDays[Month],$F$2)</f>
        <v>0.85409475079098762</v>
      </c>
      <c r="K27" t="s">
        <v>196</v>
      </c>
      <c r="L27">
        <v>71</v>
      </c>
      <c r="M27">
        <v>104</v>
      </c>
      <c r="N27" s="3">
        <f t="shared" ref="N27:N32" si="0">L27/M27</f>
        <v>0.68269230769230771</v>
      </c>
      <c r="O27" s="3">
        <f>_xlfn.XLOOKUP(_xlfn.XLOOKUP(K27,$C$3:$C$11,$B$3:$B$11,"Not Found"),$E$41:$E$49,$F$41:$F$49,"Error with second lookup")</f>
        <v>0.26168224299065418</v>
      </c>
    </row>
    <row r="28" spans="1:15" x14ac:dyDescent="0.3">
      <c r="H28" t="s">
        <v>207</v>
      </c>
      <c r="I28" s="3">
        <f>AVERAGEIFS(UnusedDays[Utilized %],UnusedDays[Utilized %],"&gt;=0",UnusedDays[Utilized %],"&lt;=1",UnusedDays[service_facility],_xlfn.XLOOKUP($H28,'Data Prep'!$B$3:$B$11,$A$3:$A$11,"Not Found"),UnusedDays[Month],$F$2)</f>
        <v>0.8450091575091575</v>
      </c>
      <c r="K28" t="s">
        <v>205</v>
      </c>
      <c r="L28">
        <v>24.8</v>
      </c>
      <c r="M28">
        <v>57</v>
      </c>
      <c r="N28" s="3">
        <f t="shared" si="0"/>
        <v>0.43508771929824563</v>
      </c>
      <c r="O28" s="3">
        <f t="shared" ref="O28:O33" si="1">_xlfn.XLOOKUP(_xlfn.XLOOKUP(K28,$C$3:$C$11,$B$3:$B$11,"Not Found"),$E$41:$E$49,$F$41:$F$49,"Error with second lookup")</f>
        <v>0.26923076923076922</v>
      </c>
    </row>
    <row r="29" spans="1:15" x14ac:dyDescent="0.3">
      <c r="H29" t="s">
        <v>195</v>
      </c>
      <c r="I29" s="3">
        <f>AVERAGEIFS(UnusedDays[Utilized %],UnusedDays[Utilized %],"&gt;=0",UnusedDays[Utilized %],"&lt;=1",UnusedDays[service_facility],_xlfn.XLOOKUP($H29,'Data Prep'!$B$3:$B$11,$A$3:$A$11,"Not Found"),UnusedDays[Month],$F$2)</f>
        <v>0.82136687351943127</v>
      </c>
      <c r="K29" t="s">
        <v>202</v>
      </c>
      <c r="L29">
        <v>21</v>
      </c>
      <c r="M29">
        <v>26</v>
      </c>
      <c r="N29" s="3">
        <f t="shared" si="0"/>
        <v>0.80769230769230771</v>
      </c>
      <c r="O29" s="3">
        <f t="shared" si="1"/>
        <v>8.771929824561403E-2</v>
      </c>
    </row>
    <row r="30" spans="1:15" x14ac:dyDescent="0.3">
      <c r="H30" t="s">
        <v>204</v>
      </c>
      <c r="I30" s="3">
        <f>AVERAGEIFS(UnusedDays[Utilized %],UnusedDays[Utilized %],"&gt;=0",UnusedDays[Utilized %],"&lt;=1",UnusedDays[service_facility],_xlfn.XLOOKUP($H30,'Data Prep'!$B$3:$B$11,$A$3:$A$11,"Not Found"),UnusedDays[Month],$F$2)</f>
        <v>0.81586721645914617</v>
      </c>
      <c r="K30" t="s">
        <v>199</v>
      </c>
      <c r="L30">
        <v>51.3</v>
      </c>
      <c r="M30">
        <v>85</v>
      </c>
      <c r="N30" s="3">
        <f t="shared" si="0"/>
        <v>0.60352941176470587</v>
      </c>
      <c r="O30" s="3">
        <f t="shared" si="1"/>
        <v>0.18269230769230768</v>
      </c>
    </row>
    <row r="31" spans="1:15" x14ac:dyDescent="0.3">
      <c r="H31" t="s">
        <v>187</v>
      </c>
      <c r="I31" s="3">
        <f>AVERAGEIFS(UnusedDays[Utilized %],UnusedDays[Utilized %],"&gt;=0",UnusedDays[Utilized %],"&lt;=1",UnusedDays[service_facility],_xlfn.XLOOKUP($H31,'Data Prep'!$B$3:$B$11,$A$3:$A$11,"Not Found"),UnusedDays[Month],$F$2)</f>
        <v>0.80881002859005802</v>
      </c>
      <c r="K31" t="s">
        <v>190</v>
      </c>
      <c r="L31">
        <v>77.400000000000006</v>
      </c>
      <c r="M31">
        <v>100</v>
      </c>
      <c r="N31" s="3">
        <f t="shared" si="0"/>
        <v>0.77400000000000002</v>
      </c>
      <c r="O31" s="3">
        <f t="shared" si="1"/>
        <v>0.2</v>
      </c>
    </row>
    <row r="32" spans="1:15" x14ac:dyDescent="0.3">
      <c r="H32" t="s">
        <v>198</v>
      </c>
      <c r="I32" s="3">
        <f>AVERAGEIFS(UnusedDays[Utilized %],UnusedDays[Utilized %],"&gt;=0",UnusedDays[Utilized %],"&lt;=1",UnusedDays[service_facility],_xlfn.XLOOKUP($H32,'Data Prep'!$B$3:$B$11,$A$3:$A$11,"Not Found"),UnusedDays[Month],$F$2)</f>
        <v>0.63236383442265798</v>
      </c>
      <c r="K32" t="s">
        <v>186</v>
      </c>
      <c r="L32">
        <v>66.2</v>
      </c>
      <c r="M32">
        <v>84</v>
      </c>
      <c r="N32" s="3">
        <f t="shared" si="0"/>
        <v>0.78809523809523818</v>
      </c>
      <c r="O32" s="3">
        <f t="shared" si="1"/>
        <v>0.29032258064516131</v>
      </c>
    </row>
    <row r="33" spans="1:15" ht="18" x14ac:dyDescent="0.35">
      <c r="A33" s="4" t="s">
        <v>29</v>
      </c>
      <c r="B33" s="4"/>
      <c r="C33" s="4"/>
      <c r="H33" t="s">
        <v>210</v>
      </c>
      <c r="I33" s="3">
        <f>AVERAGEIFS(UnusedDays[Utilized %],UnusedDays[Utilized %],"&gt;=0",UnusedDays[Utilized %],"&lt;=1",UnusedDays[service_facility],_xlfn.XLOOKUP($H33,'Data Prep'!$B$3:$B$11,$A$3:$A$11,"Not Found"),UnusedDays[Month],$F$2)</f>
        <v>0.30952380952380948</v>
      </c>
      <c r="K33" t="s">
        <v>193</v>
      </c>
      <c r="L33">
        <v>92.9</v>
      </c>
      <c r="M33">
        <v>120</v>
      </c>
      <c r="N33" s="3">
        <f>L33/M33</f>
        <v>0.77416666666666667</v>
      </c>
      <c r="O33" s="3">
        <f t="shared" si="1"/>
        <v>0.19642857142857142</v>
      </c>
    </row>
    <row r="34" spans="1:15" x14ac:dyDescent="0.3">
      <c r="A34" s="5" t="s">
        <v>30</v>
      </c>
      <c r="B34" s="5" t="s">
        <v>23</v>
      </c>
      <c r="C34" s="5" t="s">
        <v>87</v>
      </c>
    </row>
    <row r="35" spans="1:15" ht="18" x14ac:dyDescent="0.35">
      <c r="A35" t="str" cm="1">
        <f t="array" ref="A35:A132">_xlfn.UNIQUE(UnusedDays[primary_counselor])</f>
        <v>Kevin Malone</v>
      </c>
      <c r="B35" t="str">
        <f>_xlfn.XLOOKUP(_xlfn.XLOOKUP(A35,'Unused Days Data'!G:G,'Unused Days Data'!C:C,"Not Found"),'Data Prep'!$A$3:$A$11,'Data Prep'!$B$3:$B$11,"No Alias")</f>
        <v>Silver Ridge</v>
      </c>
      <c r="C35" s="3">
        <f>COUNTIFS(UnusedDays[discharge_type],"Against Treatment Advice (ATA)",UnusedDays[primary_counselor],'Data Prep'!$A35)/COUNTIFS(UnusedDays[primary_counselor],$A35)</f>
        <v>0.41666666666666669</v>
      </c>
      <c r="H35" s="6" t="s">
        <v>51</v>
      </c>
      <c r="I35" s="6"/>
    </row>
    <row r="36" spans="1:15" x14ac:dyDescent="0.3">
      <c r="A36" t="str">
        <v>Kenny Bania</v>
      </c>
      <c r="B36" t="str">
        <f>_xlfn.XLOOKUP(_xlfn.XLOOKUP(A36,'Unused Days Data'!G:G,'Unused Days Data'!C:C,"Not Found"),'Data Prep'!$A$3:$A$11,'Data Prep'!$B$3:$B$11,"No Alias")</f>
        <v>Everlake</v>
      </c>
      <c r="C36" s="3">
        <f>COUNTIFS(UnusedDays[discharge_type],"Against Treatment Advice (ATA)",UnusedDays[primary_counselor],'Data Prep'!$A36)/COUNTIFS(UnusedDays[primary_counselor],$A36)</f>
        <v>3.3333333333333333E-2</v>
      </c>
      <c r="H36" s="7" t="s">
        <v>37</v>
      </c>
      <c r="I36" s="7" t="s">
        <v>52</v>
      </c>
    </row>
    <row r="37" spans="1:15" x14ac:dyDescent="0.3">
      <c r="A37" t="str">
        <v>V.M. Varga</v>
      </c>
      <c r="B37" t="str">
        <f>_xlfn.XLOOKUP(_xlfn.XLOOKUP(A37,'Unused Days Data'!G:G,'Unused Days Data'!C:C,"Not Found"),'Data Prep'!$A$3:$A$11,'Data Prep'!$B$3:$B$11,"No Alias")</f>
        <v>Horizon</v>
      </c>
      <c r="C37" s="3">
        <f>COUNTIFS(UnusedDays[discharge_type],"Against Treatment Advice (ATA)",UnusedDays[primary_counselor],'Data Prep'!$A37)/COUNTIFS(UnusedDays[primary_counselor],$A37)</f>
        <v>0.19047619047619047</v>
      </c>
      <c r="H37" s="3">
        <f>AVERAGEIFS(UnusedDays[Utilized %],UnusedDays[Utilized %],"&gt;=0",UnusedDays[Utilized %],"&lt;=1",UnusedDays[Month],$F$2,UnusedDays[Month],$F$2)</f>
        <v>0.8161244952251312</v>
      </c>
      <c r="I37" s="3">
        <f>100%-H37</f>
        <v>0.1838755047748688</v>
      </c>
    </row>
    <row r="38" spans="1:15" x14ac:dyDescent="0.3">
      <c r="A38" t="str">
        <v>Hanzee Dent</v>
      </c>
      <c r="B38" t="str">
        <f>_xlfn.XLOOKUP(_xlfn.XLOOKUP(A38,'Unused Days Data'!G:G,'Unused Days Data'!C:C,"Not Found"),'Data Prep'!$A$3:$A$11,'Data Prep'!$B$3:$B$11,"No Alias")</f>
        <v>Horizon</v>
      </c>
      <c r="C38" s="3">
        <f>COUNTIFS(UnusedDays[discharge_type],"Against Treatment Advice (ATA)",UnusedDays[primary_counselor],'Data Prep'!$A38)/COUNTIFS(UnusedDays[primary_counselor],$A38)</f>
        <v>0.46666666666666667</v>
      </c>
    </row>
    <row r="39" spans="1:15" ht="18" x14ac:dyDescent="0.35">
      <c r="A39" t="str">
        <v>Gloria Burgle</v>
      </c>
      <c r="B39" t="str">
        <f>_xlfn.XLOOKUP(_xlfn.XLOOKUP(A39,'Unused Days Data'!G:G,'Unused Days Data'!C:C,"Not Found"),'Data Prep'!$A$3:$A$11,'Data Prep'!$B$3:$B$11,"No Alias")</f>
        <v>Horizon</v>
      </c>
      <c r="C39" s="3">
        <f>COUNTIFS(UnusedDays[discharge_type],"Against Treatment Advice (ATA)",UnusedDays[primary_counselor],'Data Prep'!$A39)/COUNTIFS(UnusedDays[primary_counselor],$A39)</f>
        <v>0.16129032258064516</v>
      </c>
      <c r="E39" s="6" t="s">
        <v>59</v>
      </c>
      <c r="F39" s="6"/>
      <c r="H39" s="6" t="s">
        <v>53</v>
      </c>
      <c r="I39" s="6"/>
      <c r="K39" s="6" t="s">
        <v>68</v>
      </c>
      <c r="L39" s="6"/>
    </row>
    <row r="40" spans="1:15" x14ac:dyDescent="0.3">
      <c r="A40" t="str">
        <v>Molly Solverson</v>
      </c>
      <c r="B40" t="str">
        <f>_xlfn.XLOOKUP(_xlfn.XLOOKUP(A40,'Unused Days Data'!G:G,'Unused Days Data'!C:C,"Not Found"),'Data Prep'!$A$3:$A$11,'Data Prep'!$B$3:$B$11,"No Alias")</f>
        <v>Horizon</v>
      </c>
      <c r="C40" s="3">
        <f>COUNTIFS(UnusedDays[discharge_type],"Against Treatment Advice (ATA)",UnusedDays[primary_counselor],'Data Prep'!$A40)/COUNTIFS(UnusedDays[primary_counselor],$A40)</f>
        <v>0.2</v>
      </c>
      <c r="E40" s="7" t="s">
        <v>23</v>
      </c>
      <c r="F40" s="3" t="s">
        <v>54</v>
      </c>
      <c r="H40" s="7" t="s">
        <v>60</v>
      </c>
      <c r="I40" s="7" t="s">
        <v>54</v>
      </c>
      <c r="K40" s="7" t="s">
        <v>23</v>
      </c>
      <c r="L40" s="7" t="s">
        <v>60</v>
      </c>
    </row>
    <row r="41" spans="1:15" x14ac:dyDescent="0.3">
      <c r="A41" t="str">
        <v>Ed Blumquist</v>
      </c>
      <c r="B41" t="str">
        <f>_xlfn.XLOOKUP(_xlfn.XLOOKUP(A41,'Unused Days Data'!G:G,'Unused Days Data'!C:C,"Not Found"),'Data Prep'!$A$3:$A$11,'Data Prep'!$B$3:$B$11,"No Alias")</f>
        <v>Horizon</v>
      </c>
      <c r="C41" s="3">
        <f>COUNTIFS(UnusedDays[discharge_type],"Against Treatment Advice (ATA)",UnusedDays[primary_counselor],'Data Prep'!$A41)/COUNTIFS(UnusedDays[primary_counselor],$A41)</f>
        <v>0.22580645161290322</v>
      </c>
      <c r="E41" t="s">
        <v>201</v>
      </c>
      <c r="F41" s="3">
        <f>COUNTIFS(UnusedDays[discharge_type],"Against Treatment Advice (ATA)",UnusedDays[service_facility],_xlfn.XLOOKUP('Data Prep'!$E41,'Data Prep'!$B$3:$B$11,'Data Prep'!$A$3:$A$11),UnusedDays[Month],$F$2)/COUNTIFS(UnusedDays[service_facility],_xlfn.XLOOKUP('Data Prep'!$E41,'Data Prep'!$B$3:$B$11,'Data Prep'!$A$3:$A$11),UnusedDays[Month],$F$2)</f>
        <v>8.771929824561403E-2</v>
      </c>
      <c r="H41" s="3">
        <f>COUNTIFS(UnusedDays[discharge_type],"Against Treatment Advice (ATA)", UnusedDays[Month],$F$2) / COUNTIFS(UnusedDays[Month],$F$2)</f>
        <v>0.22350993377483444</v>
      </c>
      <c r="I41" s="3">
        <f>100%-H41</f>
        <v>0.77649006622516559</v>
      </c>
      <c r="K41" t="s">
        <v>201</v>
      </c>
      <c r="L41">
        <f>COUNTIFS(UnusedDays[discharge_type],"Against Treatment Advice (ATA)",UnusedDays[service_facility],_xlfn.XLOOKUP($K41,$B$3:$B$11,$A$3:$A$11,"Not Found"),UnusedDays[Month],$F$2)</f>
        <v>5</v>
      </c>
    </row>
    <row r="42" spans="1:15" x14ac:dyDescent="0.3">
      <c r="A42" t="str">
        <v>Rye Gerhardt</v>
      </c>
      <c r="B42" t="str">
        <f>_xlfn.XLOOKUP(_xlfn.XLOOKUP(A42,'Unused Days Data'!G:G,'Unused Days Data'!C:C,"Not Found"),'Data Prep'!$A$3:$A$11,'Data Prep'!$B$3:$B$11,"No Alias")</f>
        <v>Horizon</v>
      </c>
      <c r="C42" s="3">
        <f>COUNTIFS(UnusedDays[discharge_type],"Against Treatment Advice (ATA)",UnusedDays[primary_counselor],'Data Prep'!$A42)/COUNTIFS(UnusedDays[primary_counselor],$A42)</f>
        <v>0.29411764705882354</v>
      </c>
      <c r="E42" t="s">
        <v>189</v>
      </c>
      <c r="F42" s="3">
        <f>COUNTIFS(UnusedDays[discharge_type],"Against Treatment Advice (ATA)",UnusedDays[service_facility],_xlfn.XLOOKUP('Data Prep'!$E42,'Data Prep'!$B$3:$B$11,'Data Prep'!$A$3:$A$11),UnusedDays[Month],$F$2)/COUNTIFS(UnusedDays[service_facility],_xlfn.XLOOKUP('Data Prep'!$E42,'Data Prep'!$B$3:$B$11,'Data Prep'!$A$3:$A$11),UnusedDays[Month],$F$2)</f>
        <v>0.2</v>
      </c>
      <c r="K42" t="s">
        <v>189</v>
      </c>
      <c r="L42">
        <f>COUNTIFS(UnusedDays[discharge_type],"Against Treatment Advice (ATA)",UnusedDays[service_facility],_xlfn.XLOOKUP($K42,$B$3:$B$11,$A$3:$A$11,"Not Found"),UnusedDays[Month],$F$2)</f>
        <v>10</v>
      </c>
    </row>
    <row r="43" spans="1:15" ht="18" x14ac:dyDescent="0.35">
      <c r="A43" t="str">
        <v>Lester Nygaard</v>
      </c>
      <c r="B43" t="str">
        <f>_xlfn.XLOOKUP(_xlfn.XLOOKUP(A43,'Unused Days Data'!G:G,'Unused Days Data'!C:C,"Not Found"),'Data Prep'!$A$3:$A$11,'Data Prep'!$B$3:$B$11,"No Alias")</f>
        <v>Horizon</v>
      </c>
      <c r="C43" s="3">
        <f>COUNTIFS(UnusedDays[discharge_type],"Against Treatment Advice (ATA)",UnusedDays[primary_counselor],'Data Prep'!$A43)/COUNTIFS(UnusedDays[primary_counselor],$A43)</f>
        <v>0.16666666666666666</v>
      </c>
      <c r="E43" t="s">
        <v>192</v>
      </c>
      <c r="F43" s="3">
        <f>COUNTIFS(UnusedDays[discharge_type],"Against Treatment Advice (ATA)",UnusedDays[service_facility],_xlfn.XLOOKUP('Data Prep'!$E43,'Data Prep'!$B$3:$B$11,'Data Prep'!$A$3:$A$11),UnusedDays[Month],$F$2)/COUNTIFS(UnusedDays[service_facility],_xlfn.XLOOKUP('Data Prep'!$E43,'Data Prep'!$B$3:$B$11,'Data Prep'!$A$3:$A$11),UnusedDays[Month],$F$2)</f>
        <v>0.19642857142857142</v>
      </c>
      <c r="H43" s="6" t="s">
        <v>58</v>
      </c>
      <c r="I43" s="6"/>
      <c r="K43" t="s">
        <v>192</v>
      </c>
      <c r="L43">
        <f>COUNTIFS(UnusedDays[discharge_type],"Against Treatment Advice (ATA)",UnusedDays[service_facility],_xlfn.XLOOKUP($K43,$B$3:$B$11,$A$3:$A$11,"Not Found"),UnusedDays[Month],$F$2)</f>
        <v>22</v>
      </c>
    </row>
    <row r="44" spans="1:15" x14ac:dyDescent="0.3">
      <c r="A44" t="str">
        <v>Lorne Malvo</v>
      </c>
      <c r="B44" t="str">
        <f>_xlfn.XLOOKUP(_xlfn.XLOOKUP(A44,'Unused Days Data'!G:G,'Unused Days Data'!C:C,"Not Found"),'Data Prep'!$A$3:$A$11,'Data Prep'!$B$3:$B$11,"No Alias")</f>
        <v>Horizon</v>
      </c>
      <c r="C44" s="3">
        <f>COUNTIFS(UnusedDays[discharge_type],"Against Treatment Advice (ATA)",UnusedDays[primary_counselor],'Data Prep'!$A44)/COUNTIFS(UnusedDays[primary_counselor],$A44)</f>
        <v>0.16666666666666666</v>
      </c>
      <c r="E44" t="s">
        <v>207</v>
      </c>
      <c r="F44" s="3">
        <f>COUNTIFS(UnusedDays[discharge_type],"Against Treatment Advice (ATA)",UnusedDays[service_facility],_xlfn.XLOOKUP('Data Prep'!$E44,'Data Prep'!$B$3:$B$11,'Data Prep'!$A$3:$A$11),UnusedDays[Month],$F$2)/COUNTIFS(UnusedDays[service_facility],_xlfn.XLOOKUP('Data Prep'!$E44,'Data Prep'!$B$3:$B$11,'Data Prep'!$A$3:$A$11),UnusedDays[Month],$F$2)</f>
        <v>0.30769230769230771</v>
      </c>
      <c r="H44" s="7" t="s">
        <v>8</v>
      </c>
      <c r="I44" s="7" t="s">
        <v>54</v>
      </c>
      <c r="K44" t="s">
        <v>207</v>
      </c>
      <c r="L44">
        <f>COUNTIFS(UnusedDays[discharge_type],"Against Treatment Advice (ATA)",UnusedDays[service_facility],_xlfn.XLOOKUP($K44,$B$3:$B$11,$A$3:$A$11,"Not Found"),UnusedDays[Month],$F$2)</f>
        <v>8</v>
      </c>
    </row>
    <row r="45" spans="1:15" x14ac:dyDescent="0.3">
      <c r="A45" t="str">
        <v>Peggy Blumquist</v>
      </c>
      <c r="B45" t="str">
        <f>_xlfn.XLOOKUP(_xlfn.XLOOKUP(A45,'Unused Days Data'!G:G,'Unused Days Data'!C:C,"Not Found"),'Data Prep'!$A$3:$A$11,'Data Prep'!$B$3:$B$11,"No Alias")</f>
        <v>Horizon</v>
      </c>
      <c r="C45" s="3">
        <f>COUNTIFS(UnusedDays[discharge_type],"Against Treatment Advice (ATA)",UnusedDays[primary_counselor],'Data Prep'!$A45)/COUNTIFS(UnusedDays[primary_counselor],$A45)</f>
        <v>0.31578947368421051</v>
      </c>
      <c r="E45" t="s">
        <v>195</v>
      </c>
      <c r="F45" s="3">
        <f>COUNTIFS(UnusedDays[discharge_type],"Against Treatment Advice (ATA)",UnusedDays[service_facility],_xlfn.XLOOKUP('Data Prep'!$E45,'Data Prep'!$B$3:$B$11,'Data Prep'!$A$3:$A$11),UnusedDays[Month],$F$2)/COUNTIFS(UnusedDays[service_facility],_xlfn.XLOOKUP('Data Prep'!$E45,'Data Prep'!$B$3:$B$11,'Data Prep'!$A$3:$A$11),UnusedDays[Month],$F$2)</f>
        <v>0.26168224299065418</v>
      </c>
      <c r="H45" s="3">
        <f>(
  COUNTIFS(UnusedDays[discharge_type], "Successful Completion", UnusedDays[Month], $F$2) +
  COUNTIFS(UnusedDays[discharge_type], "Completed Treatment - 2 week track", UnusedDays[Month], $F$2)
) /
COUNTIFS(UnusedDays[Month], $F$2)</f>
        <v>0.63907284768211925</v>
      </c>
      <c r="I45" s="8">
        <f>100%-H45</f>
        <v>0.36092715231788075</v>
      </c>
      <c r="K45" t="s">
        <v>195</v>
      </c>
      <c r="L45">
        <f>COUNTIFS(UnusedDays[discharge_type],"Against Treatment Advice (ATA)",UnusedDays[service_facility],_xlfn.XLOOKUP($K45,$B$3:$B$11,$A$3:$A$11,"Not Found"),UnusedDays[Month],$F$2)</f>
        <v>28</v>
      </c>
    </row>
    <row r="46" spans="1:15" x14ac:dyDescent="0.3">
      <c r="A46" t="str">
        <v>Satchel Cannon</v>
      </c>
      <c r="B46" t="str">
        <f>_xlfn.XLOOKUP(_xlfn.XLOOKUP(A46,'Unused Days Data'!G:G,'Unused Days Data'!C:C,"Not Found"),'Data Prep'!$A$3:$A$11,'Data Prep'!$B$3:$B$11,"No Alias")</f>
        <v>Horizon</v>
      </c>
      <c r="C46" s="3">
        <f>COUNTIFS(UnusedDays[discharge_type],"Against Treatment Advice (ATA)",UnusedDays[primary_counselor],'Data Prep'!$A46)/COUNTIFS(UnusedDays[primary_counselor],$A46)</f>
        <v>0.19354838709677419</v>
      </c>
      <c r="E46" t="s">
        <v>204</v>
      </c>
      <c r="F46" s="3">
        <f>COUNTIFS(UnusedDays[discharge_type],"Against Treatment Advice (ATA)",UnusedDays[service_facility],_xlfn.XLOOKUP('Data Prep'!$E46,'Data Prep'!$B$3:$B$11,'Data Prep'!$A$3:$A$11),UnusedDays[Month],$F$2)/COUNTIFS(UnusedDays[service_facility],_xlfn.XLOOKUP('Data Prep'!$E46,'Data Prep'!$B$3:$B$11,'Data Prep'!$A$3:$A$11),UnusedDays[Month],$F$2)</f>
        <v>0.26923076923076922</v>
      </c>
      <c r="K46" t="s">
        <v>204</v>
      </c>
      <c r="L46">
        <f>COUNTIFS(UnusedDays[discharge_type],"Against Treatment Advice (ATA)",UnusedDays[service_facility],_xlfn.XLOOKUP($K46,$B$3:$B$11,$A$3:$A$11,"Not Found"),UnusedDays[Month],$F$2)</f>
        <v>14</v>
      </c>
    </row>
    <row r="47" spans="1:15" x14ac:dyDescent="0.3">
      <c r="A47" t="str">
        <v>Yuri Gurka</v>
      </c>
      <c r="B47" t="str">
        <f>_xlfn.XLOOKUP(_xlfn.XLOOKUP(A47,'Unused Days Data'!G:G,'Unused Days Data'!C:C,"Not Found"),'Data Prep'!$A$3:$A$11,'Data Prep'!$B$3:$B$11,"No Alias")</f>
        <v>Horizon</v>
      </c>
      <c r="C47" s="3">
        <f>COUNTIFS(UnusedDays[discharge_type],"Against Treatment Advice (ATA)",UnusedDays[primary_counselor],'Data Prep'!$A47)/COUNTIFS(UnusedDays[primary_counselor],$A47)</f>
        <v>0.08</v>
      </c>
      <c r="E47" t="s">
        <v>187</v>
      </c>
      <c r="F47" s="3">
        <f>COUNTIFS(UnusedDays[discharge_type],"Against Treatment Advice (ATA)",UnusedDays[service_facility],_xlfn.XLOOKUP('Data Prep'!$E47,'Data Prep'!$B$3:$B$11,'Data Prep'!$A$3:$A$11),UnusedDays[Month],$F$2)/COUNTIFS(UnusedDays[service_facility],_xlfn.XLOOKUP('Data Prep'!$E47,'Data Prep'!$B$3:$B$11,'Data Prep'!$A$3:$A$11),UnusedDays[Month],$F$2)</f>
        <v>0.29032258064516131</v>
      </c>
      <c r="K47" t="s">
        <v>187</v>
      </c>
      <c r="L47">
        <f>COUNTIFS(UnusedDays[discharge_type],"Against Treatment Advice (ATA)",UnusedDays[service_facility],_xlfn.XLOOKUP($K47,$B$3:$B$11,$A$3:$A$11,"Not Found"),UnusedDays[Month],$F$2)</f>
        <v>27</v>
      </c>
    </row>
    <row r="48" spans="1:15" x14ac:dyDescent="0.3">
      <c r="A48" t="str">
        <v>Floyd Gerhardt</v>
      </c>
      <c r="B48" t="str">
        <f>_xlfn.XLOOKUP(_xlfn.XLOOKUP(A48,'Unused Days Data'!G:G,'Unused Days Data'!C:C,"Not Found"),'Data Prep'!$A$3:$A$11,'Data Prep'!$B$3:$B$11,"No Alias")</f>
        <v>Horizon</v>
      </c>
      <c r="C48" s="3">
        <f>COUNTIFS(UnusedDays[discharge_type],"Against Treatment Advice (ATA)",UnusedDays[primary_counselor],'Data Prep'!$A48)/COUNTIFS(UnusedDays[primary_counselor],$A48)</f>
        <v>9.5238095238095233E-2</v>
      </c>
      <c r="E48" t="s">
        <v>198</v>
      </c>
      <c r="F48" s="3">
        <f>COUNTIFS(UnusedDays[discharge_type],"Against Treatment Advice (ATA)",UnusedDays[service_facility],_xlfn.XLOOKUP('Data Prep'!$E48,'Data Prep'!$B$3:$B$11,'Data Prep'!$A$3:$A$11),UnusedDays[Month],$F$2)/COUNTIFS(UnusedDays[service_facility],_xlfn.XLOOKUP('Data Prep'!$E48,'Data Prep'!$B$3:$B$11,'Data Prep'!$A$3:$A$11),UnusedDays[Month],$F$2)</f>
        <v>0.18269230769230768</v>
      </c>
      <c r="K48" t="s">
        <v>198</v>
      </c>
      <c r="L48">
        <f>COUNTIFS(UnusedDays[discharge_type],"Against Treatment Advice (ATA)",UnusedDays[service_facility],_xlfn.XLOOKUP($K48,$B$3:$B$11,$A$3:$A$11,"Not Found"),UnusedDays[Month],$F$2)</f>
        <v>19</v>
      </c>
    </row>
    <row r="49" spans="1:12" x14ac:dyDescent="0.3">
      <c r="A49" t="str">
        <v>Larry David</v>
      </c>
      <c r="B49" t="str">
        <f>_xlfn.XLOOKUP(_xlfn.XLOOKUP(A49,'Unused Days Data'!G:G,'Unused Days Data'!C:C,"Not Found"),'Data Prep'!$A$3:$A$11,'Data Prep'!$B$3:$B$11,"No Alias")</f>
        <v>Everlake</v>
      </c>
      <c r="C49" s="3">
        <f>COUNTIFS(UnusedDays[discharge_type],"Against Treatment Advice (ATA)",UnusedDays[primary_counselor],'Data Prep'!$A49)/COUNTIFS(UnusedDays[primary_counselor],$A49)</f>
        <v>8.6956521739130432E-2</v>
      </c>
      <c r="E49" t="s">
        <v>210</v>
      </c>
      <c r="F49" s="3">
        <f>COUNTIFS(UnusedDays[discharge_type],"Against Treatment Advice (ATA)",UnusedDays[service_facility],_xlfn.XLOOKUP('Data Prep'!$E49,'Data Prep'!$B$3:$B$11,'Data Prep'!$A$3:$A$11),UnusedDays[Month],$F$2)/COUNTIFS(UnusedDays[service_facility],_xlfn.XLOOKUP('Data Prep'!$E49,'Data Prep'!$B$3:$B$11,'Data Prep'!$A$3:$A$11),UnusedDays[Month],$F$2)</f>
        <v>0.66666666666666663</v>
      </c>
      <c r="K49" t="s">
        <v>210</v>
      </c>
      <c r="L49">
        <f>COUNTIFS(UnusedDays[discharge_type],"Against Treatment Advice (ATA)",UnusedDays[service_facility],_xlfn.XLOOKUP($K49,$B$3:$B$11,$A$3:$A$11,"Not Found"),UnusedDays[Month],$F$2)</f>
        <v>2</v>
      </c>
    </row>
    <row r="50" spans="1:12" x14ac:dyDescent="0.3">
      <c r="A50" t="str">
        <v>Elaine Benes</v>
      </c>
      <c r="B50" t="str">
        <f>_xlfn.XLOOKUP(_xlfn.XLOOKUP(A50,'Unused Days Data'!G:G,'Unused Days Data'!C:C,"Not Found"),'Data Prep'!$A$3:$A$11,'Data Prep'!$B$3:$B$11,"No Alias")</f>
        <v>Everlake</v>
      </c>
      <c r="C50" s="3">
        <f>COUNTIFS(UnusedDays[discharge_type],"Against Treatment Advice (ATA)",UnusedDays[primary_counselor],'Data Prep'!$A50)/COUNTIFS(UnusedDays[primary_counselor],$A50)</f>
        <v>0.15384615384615385</v>
      </c>
    </row>
    <row r="51" spans="1:12" x14ac:dyDescent="0.3">
      <c r="A51" t="str">
        <v>Frank Costanza</v>
      </c>
      <c r="B51" t="str">
        <f>_xlfn.XLOOKUP(_xlfn.XLOOKUP(A51,'Unused Days Data'!G:G,'Unused Days Data'!C:C,"Not Found"),'Data Prep'!$A$3:$A$11,'Data Prep'!$B$3:$B$11,"No Alias")</f>
        <v>Everlake</v>
      </c>
      <c r="C51" s="3">
        <f>COUNTIFS(UnusedDays[discharge_type],"Against Treatment Advice (ATA)",UnusedDays[primary_counselor],'Data Prep'!$A51)/COUNTIFS(UnusedDays[primary_counselor],$A51)</f>
        <v>8.8235294117647065E-2</v>
      </c>
    </row>
    <row r="52" spans="1:12" x14ac:dyDescent="0.3">
      <c r="A52" t="str">
        <v>Walter White</v>
      </c>
      <c r="B52" t="str">
        <f>_xlfn.XLOOKUP(_xlfn.XLOOKUP(A52,'Unused Days Data'!G:G,'Unused Days Data'!C:C,"Not Found"),'Data Prep'!$A$3:$A$11,'Data Prep'!$B$3:$B$11,"No Alias")</f>
        <v>Clearview</v>
      </c>
      <c r="C52" s="3">
        <f>COUNTIFS(UnusedDays[discharge_type],"Against Treatment Advice (ATA)",UnusedDays[primary_counselor],'Data Prep'!$A52)/COUNTIFS(UnusedDays[primary_counselor],$A52)</f>
        <v>0.1111111111111111</v>
      </c>
    </row>
    <row r="53" spans="1:12" x14ac:dyDescent="0.3">
      <c r="A53" t="str">
        <v>Hector Salamanca</v>
      </c>
      <c r="B53" t="str">
        <f>_xlfn.XLOOKUP(_xlfn.XLOOKUP(A53,'Unused Days Data'!G:G,'Unused Days Data'!C:C,"Not Found"),'Data Prep'!$A$3:$A$11,'Data Prep'!$B$3:$B$11,"No Alias")</f>
        <v>Clearview</v>
      </c>
      <c r="C53" s="3">
        <f>COUNTIFS(UnusedDays[discharge_type],"Against Treatment Advice (ATA)",UnusedDays[primary_counselor],'Data Prep'!$A53)/COUNTIFS(UnusedDays[primary_counselor],$A53)</f>
        <v>0.25</v>
      </c>
    </row>
    <row r="54" spans="1:12" x14ac:dyDescent="0.3">
      <c r="A54" t="str">
        <v>Mike Ehrmantraut</v>
      </c>
      <c r="B54" t="str">
        <f>_xlfn.XLOOKUP(_xlfn.XLOOKUP(A54,'Unused Days Data'!G:G,'Unused Days Data'!C:C,"Not Found"),'Data Prep'!$A$3:$A$11,'Data Prep'!$B$3:$B$11,"No Alias")</f>
        <v>Clearview</v>
      </c>
      <c r="C54" s="3">
        <f>COUNTIFS(UnusedDays[discharge_type],"Against Treatment Advice (ATA)",UnusedDays[primary_counselor],'Data Prep'!$A54)/COUNTIFS(UnusedDays[primary_counselor],$A54)</f>
        <v>0.13636363636363635</v>
      </c>
    </row>
    <row r="55" spans="1:12" x14ac:dyDescent="0.3">
      <c r="A55" t="str">
        <v>Andy Bernard</v>
      </c>
      <c r="B55" t="str">
        <f>_xlfn.XLOOKUP(_xlfn.XLOOKUP(A55,'Unused Days Data'!G:G,'Unused Days Data'!C:C,"Not Found"),'Data Prep'!$A$3:$A$11,'Data Prep'!$B$3:$B$11,"No Alias")</f>
        <v>Silver Ridge</v>
      </c>
      <c r="C55" s="3">
        <f>COUNTIFS(UnusedDays[discharge_type],"Against Treatment Advice (ATA)",UnusedDays[primary_counselor],'Data Prep'!$A55)/COUNTIFS(UnusedDays[primary_counselor],$A55)</f>
        <v>8.6956521739130432E-2</v>
      </c>
    </row>
    <row r="56" spans="1:12" x14ac:dyDescent="0.3">
      <c r="A56" t="str">
        <v>Oscar Martinez</v>
      </c>
      <c r="B56" t="str">
        <f>_xlfn.XLOOKUP(_xlfn.XLOOKUP(A56,'Unused Days Data'!G:G,'Unused Days Data'!C:C,"Not Found"),'Data Prep'!$A$3:$A$11,'Data Prep'!$B$3:$B$11,"No Alias")</f>
        <v>Silver Ridge</v>
      </c>
      <c r="C56" s="3">
        <f>COUNTIFS(UnusedDays[discharge_type],"Against Treatment Advice (ATA)",UnusedDays[primary_counselor],'Data Prep'!$A56)/COUNTIFS(UnusedDays[primary_counselor],$A56)</f>
        <v>0.1</v>
      </c>
    </row>
    <row r="57" spans="1:12" x14ac:dyDescent="0.3">
      <c r="A57" t="str">
        <v>Dwight Schrute</v>
      </c>
      <c r="B57" t="str">
        <f>_xlfn.XLOOKUP(_xlfn.XLOOKUP(A57,'Unused Days Data'!G:G,'Unused Days Data'!C:C,"Not Found"),'Data Prep'!$A$3:$A$11,'Data Prep'!$B$3:$B$11,"No Alias")</f>
        <v>Silver Ridge</v>
      </c>
      <c r="C57" s="3">
        <f>COUNTIFS(UnusedDays[discharge_type],"Against Treatment Advice (ATA)",UnusedDays[primary_counselor],'Data Prep'!$A57)/COUNTIFS(UnusedDays[primary_counselor],$A57)</f>
        <v>0.42857142857142855</v>
      </c>
    </row>
    <row r="58" spans="1:12" x14ac:dyDescent="0.3">
      <c r="A58" t="str">
        <v>Brienne of Tarth</v>
      </c>
      <c r="B58" t="str">
        <f>_xlfn.XLOOKUP(_xlfn.XLOOKUP(A58,'Unused Days Data'!G:G,'Unused Days Data'!C:C,"Not Found"),'Data Prep'!$A$3:$A$11,'Data Prep'!$B$3:$B$11,"No Alias")</f>
        <v>Blue Hollow</v>
      </c>
      <c r="C58" s="3">
        <f>COUNTIFS(UnusedDays[discharge_type],"Against Treatment Advice (ATA)",UnusedDays[primary_counselor],'Data Prep'!$A58)/COUNTIFS(UnusedDays[primary_counselor],$A58)</f>
        <v>0.35714285714285715</v>
      </c>
    </row>
    <row r="59" spans="1:12" x14ac:dyDescent="0.3">
      <c r="A59" t="str">
        <v>Cersei Lannister</v>
      </c>
      <c r="B59" t="str">
        <f>_xlfn.XLOOKUP(_xlfn.XLOOKUP(A59,'Unused Days Data'!G:G,'Unused Days Data'!C:C,"Not Found"),'Data Prep'!$A$3:$A$11,'Data Prep'!$B$3:$B$11,"No Alias")</f>
        <v>Blue Hollow</v>
      </c>
      <c r="C59" s="3">
        <f>COUNTIFS(UnusedDays[discharge_type],"Against Treatment Advice (ATA)",UnusedDays[primary_counselor],'Data Prep'!$A59)/COUNTIFS(UnusedDays[primary_counselor],$A59)</f>
        <v>0.14285714285714285</v>
      </c>
    </row>
    <row r="60" spans="1:12" x14ac:dyDescent="0.3">
      <c r="A60" t="str">
        <v>Daenerys Targaryen</v>
      </c>
      <c r="B60" t="str">
        <f>_xlfn.XLOOKUP(_xlfn.XLOOKUP(A60,'Unused Days Data'!G:G,'Unused Days Data'!C:C,"Not Found"),'Data Prep'!$A$3:$A$11,'Data Prep'!$B$3:$B$11,"No Alias")</f>
        <v>Blue Hollow</v>
      </c>
      <c r="C60" s="3">
        <f>COUNTIFS(UnusedDays[discharge_type],"Against Treatment Advice (ATA)",UnusedDays[primary_counselor],'Data Prep'!$A60)/COUNTIFS(UnusedDays[primary_counselor],$A60)</f>
        <v>0.2</v>
      </c>
    </row>
    <row r="61" spans="1:12" x14ac:dyDescent="0.3">
      <c r="A61" t="str">
        <v>Hodor</v>
      </c>
      <c r="B61" t="str">
        <f>_xlfn.XLOOKUP(_xlfn.XLOOKUP(A61,'Unused Days Data'!G:G,'Unused Days Data'!C:C,"Not Found"),'Data Prep'!$A$3:$A$11,'Data Prep'!$B$3:$B$11,"No Alias")</f>
        <v>Blue Hollow</v>
      </c>
      <c r="C61" s="3">
        <f>COUNTIFS(UnusedDays[discharge_type],"Against Treatment Advice (ATA)",UnusedDays[primary_counselor],'Data Prep'!$A61)/COUNTIFS(UnusedDays[primary_counselor],$A61)</f>
        <v>0.04</v>
      </c>
    </row>
    <row r="62" spans="1:12" x14ac:dyDescent="0.3">
      <c r="A62" t="str">
        <v>Bronn</v>
      </c>
      <c r="B62" t="str">
        <f>_xlfn.XLOOKUP(_xlfn.XLOOKUP(A62,'Unused Days Data'!G:G,'Unused Days Data'!C:C,"Not Found"),'Data Prep'!$A$3:$A$11,'Data Prep'!$B$3:$B$11,"No Alias")</f>
        <v>Blue Hollow</v>
      </c>
      <c r="C62" s="3">
        <f>COUNTIFS(UnusedDays[discharge_type],"Against Treatment Advice (ATA)",UnusedDays[primary_counselor],'Data Prep'!$A62)/COUNTIFS(UnusedDays[primary_counselor],$A62)</f>
        <v>0.29032258064516131</v>
      </c>
    </row>
    <row r="63" spans="1:12" x14ac:dyDescent="0.3">
      <c r="A63" t="str">
        <v>Jon Snow</v>
      </c>
      <c r="B63" t="str">
        <f>_xlfn.XLOOKUP(_xlfn.XLOOKUP(A63,'Unused Days Data'!G:G,'Unused Days Data'!C:C,"Not Found"),'Data Prep'!$A$3:$A$11,'Data Prep'!$B$3:$B$11,"No Alias")</f>
        <v>Blue Hollow</v>
      </c>
      <c r="C63" s="3">
        <f>COUNTIFS(UnusedDays[discharge_type],"Against Treatment Advice (ATA)",UnusedDays[primary_counselor],'Data Prep'!$A63)/COUNTIFS(UnusedDays[primary_counselor],$A63)</f>
        <v>0.26190476190476192</v>
      </c>
    </row>
    <row r="64" spans="1:12" x14ac:dyDescent="0.3">
      <c r="A64" t="str">
        <v>Logan Roy</v>
      </c>
      <c r="B64" t="str">
        <f>_xlfn.XLOOKUP(_xlfn.XLOOKUP(A64,'Unused Days Data'!G:G,'Unused Days Data'!C:C,"Not Found"),'Data Prep'!$A$3:$A$11,'Data Prep'!$B$3:$B$11,"No Alias")</f>
        <v>Summit Crest</v>
      </c>
      <c r="C64" s="3">
        <f>COUNTIFS(UnusedDays[discharge_type],"Against Treatment Advice (ATA)",UnusedDays[primary_counselor],'Data Prep'!$A64)/COUNTIFS(UnusedDays[primary_counselor],$A64)</f>
        <v>7.6923076923076927E-2</v>
      </c>
    </row>
    <row r="65" spans="1:3" x14ac:dyDescent="0.3">
      <c r="A65" t="str">
        <v>Helly R</v>
      </c>
      <c r="B65" t="str">
        <f>_xlfn.XLOOKUP(_xlfn.XLOOKUP(A65,'Unused Days Data'!G:G,'Unused Days Data'!C:C,"Not Found"),'Data Prep'!$A$3:$A$11,'Data Prep'!$B$3:$B$11,"No Alias")</f>
        <v>Northfield</v>
      </c>
      <c r="C65" s="3">
        <f>COUNTIFS(UnusedDays[discharge_type],"Against Treatment Advice (ATA)",UnusedDays[primary_counselor],'Data Prep'!$A65)/COUNTIFS(UnusedDays[primary_counselor],$A65)</f>
        <v>0.23076923076923078</v>
      </c>
    </row>
    <row r="66" spans="1:3" x14ac:dyDescent="0.3">
      <c r="A66" t="str">
        <v>Mark Scout</v>
      </c>
      <c r="B66" t="str">
        <f>_xlfn.XLOOKUP(_xlfn.XLOOKUP(A66,'Unused Days Data'!G:G,'Unused Days Data'!C:C,"Not Found"),'Data Prep'!$A$3:$A$11,'Data Prep'!$B$3:$B$11,"No Alias")</f>
        <v>Northfield</v>
      </c>
      <c r="C66" s="3">
        <f>COUNTIFS(UnusedDays[discharge_type],"Against Treatment Advice (ATA)",UnusedDays[primary_counselor],'Data Prep'!$A66)/COUNTIFS(UnusedDays[primary_counselor],$A66)</f>
        <v>0.21739130434782608</v>
      </c>
    </row>
    <row r="67" spans="1:3" x14ac:dyDescent="0.3">
      <c r="A67" t="str">
        <v>Lalo Salamanca</v>
      </c>
      <c r="B67" t="str">
        <f>_xlfn.XLOOKUP(_xlfn.XLOOKUP(A67,'Unused Days Data'!G:G,'Unused Days Data'!C:C,"Not Found"),'Data Prep'!$A$3:$A$11,'Data Prep'!$B$3:$B$11,"No Alias")</f>
        <v>Clearview</v>
      </c>
      <c r="C67" s="3">
        <f>COUNTIFS(UnusedDays[discharge_type],"Against Treatment Advice (ATA)",UnusedDays[primary_counselor],'Data Prep'!$A67)/COUNTIFS(UnusedDays[primary_counselor],$A67)</f>
        <v>0.23076923076923078</v>
      </c>
    </row>
    <row r="68" spans="1:3" x14ac:dyDescent="0.3">
      <c r="A68" t="str">
        <v>Gustavo Fring</v>
      </c>
      <c r="B68" t="str">
        <f>_xlfn.XLOOKUP(_xlfn.XLOOKUP(A68,'Unused Days Data'!G:G,'Unused Days Data'!C:C,"Not Found"),'Data Prep'!$A$3:$A$11,'Data Prep'!$B$3:$B$11,"No Alias")</f>
        <v>Clearview</v>
      </c>
      <c r="C68" s="3">
        <f>COUNTIFS(UnusedDays[discharge_type],"Against Treatment Advice (ATA)",UnusedDays[primary_counselor],'Data Prep'!$A68)/COUNTIFS(UnusedDays[primary_counselor],$A68)</f>
        <v>0.26315789473684209</v>
      </c>
    </row>
    <row r="69" spans="1:3" x14ac:dyDescent="0.3">
      <c r="A69" t="str">
        <v>Kim Wexler</v>
      </c>
      <c r="B69" t="str">
        <f>_xlfn.XLOOKUP(_xlfn.XLOOKUP(A69,'Unused Days Data'!G:G,'Unused Days Data'!C:C,"Not Found"),'Data Prep'!$A$3:$A$11,'Data Prep'!$B$3:$B$11,"No Alias")</f>
        <v>Clearview</v>
      </c>
      <c r="C69" s="3">
        <f>COUNTIFS(UnusedDays[discharge_type],"Against Treatment Advice (ATA)",UnusedDays[primary_counselor],'Data Prep'!$A69)/COUNTIFS(UnusedDays[primary_counselor],$A69)</f>
        <v>0.15384615384615385</v>
      </c>
    </row>
    <row r="70" spans="1:3" x14ac:dyDescent="0.3">
      <c r="A70" t="str">
        <v>Skinny Pete</v>
      </c>
      <c r="B70" t="str">
        <f>_xlfn.XLOOKUP(_xlfn.XLOOKUP(A70,'Unused Days Data'!G:G,'Unused Days Data'!C:C,"Not Found"),'Data Prep'!$A$3:$A$11,'Data Prep'!$B$3:$B$11,"No Alias")</f>
        <v>Clearview</v>
      </c>
      <c r="C70" s="3">
        <f>COUNTIFS(UnusedDays[discharge_type],"Against Treatment Advice (ATA)",UnusedDays[primary_counselor],'Data Prep'!$A70)/COUNTIFS(UnusedDays[primary_counselor],$A70)</f>
        <v>0.2857142857142857</v>
      </c>
    </row>
    <row r="71" spans="1:3" x14ac:dyDescent="0.3">
      <c r="A71" t="str">
        <v>George Costanza</v>
      </c>
      <c r="B71" t="str">
        <f>_xlfn.XLOOKUP(_xlfn.XLOOKUP(A71,'Unused Days Data'!G:G,'Unused Days Data'!C:C,"Not Found"),'Data Prep'!$A$3:$A$11,'Data Prep'!$B$3:$B$11,"No Alias")</f>
        <v>Everlake</v>
      </c>
      <c r="C71" s="3">
        <f>COUNTIFS(UnusedDays[discharge_type],"Against Treatment Advice (ATA)",UnusedDays[primary_counselor],'Data Prep'!$A71)/COUNTIFS(UnusedDays[primary_counselor],$A71)</f>
        <v>8.1081081081081086E-2</v>
      </c>
    </row>
    <row r="72" spans="1:3" x14ac:dyDescent="0.3">
      <c r="A72" t="str">
        <v>Jerry Seinfeld</v>
      </c>
      <c r="B72" t="str">
        <f>_xlfn.XLOOKUP(_xlfn.XLOOKUP(A72,'Unused Days Data'!G:G,'Unused Days Data'!C:C,"Not Found"),'Data Prep'!$A$3:$A$11,'Data Prep'!$B$3:$B$11,"No Alias")</f>
        <v>Everlake</v>
      </c>
      <c r="C72" s="3">
        <f>COUNTIFS(UnusedDays[discharge_type],"Against Treatment Advice (ATA)",UnusedDays[primary_counselor],'Data Prep'!$A72)/COUNTIFS(UnusedDays[primary_counselor],$A72)</f>
        <v>0.22222222222222221</v>
      </c>
    </row>
    <row r="73" spans="1:3" x14ac:dyDescent="0.3">
      <c r="A73" t="str">
        <v>Estelle Costanza</v>
      </c>
      <c r="B73" t="str">
        <f>_xlfn.XLOOKUP(_xlfn.XLOOKUP(A73,'Unused Days Data'!G:G,'Unused Days Data'!C:C,"Not Found"),'Data Prep'!$A$3:$A$11,'Data Prep'!$B$3:$B$11,"No Alias")</f>
        <v>Everlake</v>
      </c>
      <c r="C73" s="3">
        <f>COUNTIFS(UnusedDays[discharge_type],"Against Treatment Advice (ATA)",UnusedDays[primary_counselor],'Data Prep'!$A73)/COUNTIFS(UnusedDays[primary_counselor],$A73)</f>
        <v>0.29166666666666669</v>
      </c>
    </row>
    <row r="74" spans="1:3" x14ac:dyDescent="0.3">
      <c r="A74" t="str">
        <v>Tim Whatley</v>
      </c>
      <c r="B74" t="str">
        <f>_xlfn.XLOOKUP(_xlfn.XLOOKUP(A74,'Unused Days Data'!G:G,'Unused Days Data'!C:C,"Not Found"),'Data Prep'!$A$3:$A$11,'Data Prep'!$B$3:$B$11,"No Alias")</f>
        <v>Everlake</v>
      </c>
      <c r="C74" s="3">
        <f>COUNTIFS(UnusedDays[discharge_type],"Against Treatment Advice (ATA)",UnusedDays[primary_counselor],'Data Prep'!$A74)/COUNTIFS(UnusedDays[primary_counselor],$A74)</f>
        <v>8.6956521739130432E-2</v>
      </c>
    </row>
    <row r="75" spans="1:3" x14ac:dyDescent="0.3">
      <c r="A75" t="str">
        <v>George Steinbrenner</v>
      </c>
      <c r="B75" t="str">
        <f>_xlfn.XLOOKUP(_xlfn.XLOOKUP(A75,'Unused Days Data'!G:G,'Unused Days Data'!C:C,"Not Found"),'Data Prep'!$A$3:$A$11,'Data Prep'!$B$3:$B$11,"No Alias")</f>
        <v>Everlake</v>
      </c>
      <c r="C75" s="3">
        <f>COUNTIFS(UnusedDays[discharge_type],"Against Treatment Advice (ATA)",UnusedDays[primary_counselor],'Data Prep'!$A75)/COUNTIFS(UnusedDays[primary_counselor],$A75)</f>
        <v>0.46</v>
      </c>
    </row>
    <row r="76" spans="1:3" x14ac:dyDescent="0.3">
      <c r="A76" t="str">
        <v>Darryl Philbin</v>
      </c>
      <c r="B76" t="str">
        <f>_xlfn.XLOOKUP(_xlfn.XLOOKUP(A76,'Unused Days Data'!G:G,'Unused Days Data'!C:C,"Not Found"),'Data Prep'!$A$3:$A$11,'Data Prep'!$B$3:$B$11,"No Alias")</f>
        <v>Silver Ridge</v>
      </c>
      <c r="C76" s="3">
        <f>COUNTIFS(UnusedDays[discharge_type],"Against Treatment Advice (ATA)",UnusedDays[primary_counselor],'Data Prep'!$A76)/COUNTIFS(UnusedDays[primary_counselor],$A76)</f>
        <v>0</v>
      </c>
    </row>
    <row r="77" spans="1:3" x14ac:dyDescent="0.3">
      <c r="A77" t="str">
        <v>Bob Vance, Vance Refrigeration</v>
      </c>
      <c r="B77" t="str">
        <f>_xlfn.XLOOKUP(_xlfn.XLOOKUP(A77,'Unused Days Data'!G:G,'Unused Days Data'!C:C,"Not Found"),'Data Prep'!$A$3:$A$11,'Data Prep'!$B$3:$B$11,"No Alias")</f>
        <v>Silver Ridge</v>
      </c>
      <c r="C77" s="3">
        <f>COUNTIFS(UnusedDays[discharge_type],"Against Treatment Advice (ATA)",UnusedDays[primary_counselor],'Data Prep'!$A77)/COUNTIFS(UnusedDays[primary_counselor],$A77)</f>
        <v>0.16666666666666666</v>
      </c>
    </row>
    <row r="78" spans="1:3" x14ac:dyDescent="0.3">
      <c r="A78" t="str">
        <v>Gabe Lewis</v>
      </c>
      <c r="B78" t="str">
        <f>_xlfn.XLOOKUP(_xlfn.XLOOKUP(A78,'Unused Days Data'!G:G,'Unused Days Data'!C:C,"Not Found"),'Data Prep'!$A$3:$A$11,'Data Prep'!$B$3:$B$11,"No Alias")</f>
        <v>Silver Ridge</v>
      </c>
      <c r="C78" s="3">
        <f>COUNTIFS(UnusedDays[discharge_type],"Against Treatment Advice (ATA)",UnusedDays[primary_counselor],'Data Prep'!$A78)/COUNTIFS(UnusedDays[primary_counselor],$A78)</f>
        <v>9.5238095238095233E-2</v>
      </c>
    </row>
    <row r="79" spans="1:3" x14ac:dyDescent="0.3">
      <c r="A79" t="str">
        <v>Michael Scott</v>
      </c>
      <c r="B79" t="str">
        <f>_xlfn.XLOOKUP(_xlfn.XLOOKUP(A79,'Unused Days Data'!G:G,'Unused Days Data'!C:C,"Not Found"),'Data Prep'!$A$3:$A$11,'Data Prep'!$B$3:$B$11,"No Alias")</f>
        <v>Silver Ridge</v>
      </c>
      <c r="C79" s="3">
        <f>COUNTIFS(UnusedDays[discharge_type],"Against Treatment Advice (ATA)",UnusedDays[primary_counselor],'Data Prep'!$A79)/COUNTIFS(UnusedDays[primary_counselor],$A79)</f>
        <v>0</v>
      </c>
    </row>
    <row r="80" spans="1:3" x14ac:dyDescent="0.3">
      <c r="A80" t="str">
        <v>Todd Packer</v>
      </c>
      <c r="B80" t="str">
        <f>_xlfn.XLOOKUP(_xlfn.XLOOKUP(A80,'Unused Days Data'!G:G,'Unused Days Data'!C:C,"Not Found"),'Data Prep'!$A$3:$A$11,'Data Prep'!$B$3:$B$11,"No Alias")</f>
        <v>Silver Ridge</v>
      </c>
      <c r="C80" s="3">
        <f>COUNTIFS(UnusedDays[discharge_type],"Against Treatment Advice (ATA)",UnusedDays[primary_counselor],'Data Prep'!$A80)/COUNTIFS(UnusedDays[primary_counselor],$A80)</f>
        <v>0</v>
      </c>
    </row>
    <row r="81" spans="1:3" x14ac:dyDescent="0.3">
      <c r="A81" t="str">
        <v>Roy Anderson</v>
      </c>
      <c r="B81" t="str">
        <f>_xlfn.XLOOKUP(_xlfn.XLOOKUP(A81,'Unused Days Data'!G:G,'Unused Days Data'!C:C,"Not Found"),'Data Prep'!$A$3:$A$11,'Data Prep'!$B$3:$B$11,"No Alias")</f>
        <v>Silver Ridge</v>
      </c>
      <c r="C81" s="3">
        <f>COUNTIFS(UnusedDays[discharge_type],"Against Treatment Advice (ATA)",UnusedDays[primary_counselor],'Data Prep'!$A81)/COUNTIFS(UnusedDays[primary_counselor],$A81)</f>
        <v>5.8823529411764705E-2</v>
      </c>
    </row>
    <row r="82" spans="1:3" x14ac:dyDescent="0.3">
      <c r="A82" t="str">
        <v>Pam Beasly</v>
      </c>
      <c r="B82" t="str">
        <f>_xlfn.XLOOKUP(_xlfn.XLOOKUP(A82,'Unused Days Data'!G:G,'Unused Days Data'!C:C,"Not Found"),'Data Prep'!$A$3:$A$11,'Data Prep'!$B$3:$B$11,"No Alias")</f>
        <v>Silver Ridge</v>
      </c>
      <c r="C82" s="3">
        <f>COUNTIFS(UnusedDays[discharge_type],"Against Treatment Advice (ATA)",UnusedDays[primary_counselor],'Data Prep'!$A82)/COUNTIFS(UnusedDays[primary_counselor],$A82)</f>
        <v>7.6923076923076927E-2</v>
      </c>
    </row>
    <row r="83" spans="1:3" x14ac:dyDescent="0.3">
      <c r="A83" t="str">
        <v>David Wallace</v>
      </c>
      <c r="B83" t="str">
        <f>_xlfn.XLOOKUP(_xlfn.XLOOKUP(A83,'Unused Days Data'!G:G,'Unused Days Data'!C:C,"Not Found"),'Data Prep'!$A$3:$A$11,'Data Prep'!$B$3:$B$11,"No Alias")</f>
        <v>Silver Ridge</v>
      </c>
      <c r="C83" s="3">
        <f>COUNTIFS(UnusedDays[discharge_type],"Against Treatment Advice (ATA)",UnusedDays[primary_counselor],'Data Prep'!$A83)/COUNTIFS(UnusedDays[primary_counselor],$A83)</f>
        <v>0</v>
      </c>
    </row>
    <row r="84" spans="1:3" x14ac:dyDescent="0.3">
      <c r="A84" t="str">
        <v>Robert California</v>
      </c>
      <c r="B84" t="str">
        <f>_xlfn.XLOOKUP(_xlfn.XLOOKUP(A84,'Unused Days Data'!G:G,'Unused Days Data'!C:C,"Not Found"),'Data Prep'!$A$3:$A$11,'Data Prep'!$B$3:$B$11,"No Alias")</f>
        <v>Silver Ridge</v>
      </c>
      <c r="C84" s="3">
        <f>COUNTIFS(UnusedDays[discharge_type],"Against Treatment Advice (ATA)",UnusedDays[primary_counselor],'Data Prep'!$A84)/COUNTIFS(UnusedDays[primary_counselor],$A84)</f>
        <v>6.6666666666666666E-2</v>
      </c>
    </row>
    <row r="85" spans="1:3" x14ac:dyDescent="0.3">
      <c r="A85" t="str">
        <v>Stanley Hudson</v>
      </c>
      <c r="B85" t="str">
        <f>_xlfn.XLOOKUP(_xlfn.XLOOKUP(A85,'Unused Days Data'!G:G,'Unused Days Data'!C:C,"Not Found"),'Data Prep'!$A$3:$A$11,'Data Prep'!$B$3:$B$11,"No Alias")</f>
        <v>Silver Ridge</v>
      </c>
      <c r="C85" s="3">
        <f>COUNTIFS(UnusedDays[discharge_type],"Against Treatment Advice (ATA)",UnusedDays[primary_counselor],'Data Prep'!$A85)/COUNTIFS(UnusedDays[primary_counselor],$A85)</f>
        <v>0.27272727272727271</v>
      </c>
    </row>
    <row r="86" spans="1:3" x14ac:dyDescent="0.3">
      <c r="A86" t="str">
        <v>Jim Halpert</v>
      </c>
      <c r="B86" t="str">
        <f>_xlfn.XLOOKUP(_xlfn.XLOOKUP(A86,'Unused Days Data'!G:G,'Unused Days Data'!C:C,"Not Found"),'Data Prep'!$A$3:$A$11,'Data Prep'!$B$3:$B$11,"No Alias")</f>
        <v>Silver Ridge</v>
      </c>
      <c r="C86" s="3">
        <f>COUNTIFS(UnusedDays[discharge_type],"Against Treatment Advice (ATA)",UnusedDays[primary_counselor],'Data Prep'!$A86)/COUNTIFS(UnusedDays[primary_counselor],$A86)</f>
        <v>0.15384615384615385</v>
      </c>
    </row>
    <row r="87" spans="1:3" x14ac:dyDescent="0.3">
      <c r="A87" t="str">
        <v>Ms. Casey</v>
      </c>
      <c r="B87" t="str">
        <f>_xlfn.XLOOKUP(_xlfn.XLOOKUP(A87,'Unused Days Data'!G:G,'Unused Days Data'!C:C,"Not Found"),'Data Prep'!$A$3:$A$11,'Data Prep'!$B$3:$B$11,"No Alias")</f>
        <v>Northfield</v>
      </c>
      <c r="C87" s="3">
        <f>COUNTIFS(UnusedDays[discharge_type],"Against Treatment Advice (ATA)",UnusedDays[primary_counselor],'Data Prep'!$A87)/COUNTIFS(UnusedDays[primary_counselor],$A87)</f>
        <v>0.22727272727272727</v>
      </c>
    </row>
    <row r="88" spans="1:3" x14ac:dyDescent="0.3">
      <c r="A88" t="str">
        <v>Burt Goodman</v>
      </c>
      <c r="B88" t="str">
        <f>_xlfn.XLOOKUP(_xlfn.XLOOKUP(A88,'Unused Days Data'!G:G,'Unused Days Data'!C:C,"Not Found"),'Data Prep'!$A$3:$A$11,'Data Prep'!$B$3:$B$11,"No Alias")</f>
        <v>Northfield</v>
      </c>
      <c r="C88" s="3">
        <f>COUNTIFS(UnusedDays[discharge_type],"Against Treatment Advice (ATA)",UnusedDays[primary_counselor],'Data Prep'!$A88)/COUNTIFS(UnusedDays[primary_counselor],$A88)</f>
        <v>0.29629629629629628</v>
      </c>
    </row>
    <row r="89" spans="1:3" x14ac:dyDescent="0.3">
      <c r="A89" t="str">
        <v>Unspecified</v>
      </c>
      <c r="B89" t="str">
        <f>_xlfn.XLOOKUP(_xlfn.XLOOKUP(A89,'Unused Days Data'!G:G,'Unused Days Data'!C:C,"Not Found"),'Data Prep'!$A$3:$A$11,'Data Prep'!$B$3:$B$11,"No Alias")</f>
        <v>Northfield</v>
      </c>
      <c r="C89" s="3">
        <f>COUNTIFS(UnusedDays[discharge_type],"Against Treatment Advice (ATA)",UnusedDays[primary_counselor],'Data Prep'!$A89)/COUNTIFS(UnusedDays[primary_counselor],$A89)</f>
        <v>0.39090909090909093</v>
      </c>
    </row>
    <row r="90" spans="1:3" x14ac:dyDescent="0.3">
      <c r="A90" t="str">
        <v>Kier Eagan</v>
      </c>
      <c r="B90" t="str">
        <f>_xlfn.XLOOKUP(_xlfn.XLOOKUP(A90,'Unused Days Data'!G:G,'Unused Days Data'!C:C,"Not Found"),'Data Prep'!$A$3:$A$11,'Data Prep'!$B$3:$B$11,"No Alias")</f>
        <v>Cedar Springs</v>
      </c>
      <c r="C90" s="3">
        <f>COUNTIFS(UnusedDays[discharge_type],"Against Treatment Advice (ATA)",UnusedDays[primary_counselor],'Data Prep'!$A90)/COUNTIFS(UnusedDays[primary_counselor],$A90)</f>
        <v>5.5555555555555552E-2</v>
      </c>
    </row>
    <row r="91" spans="1:3" x14ac:dyDescent="0.3">
      <c r="A91" t="str">
        <v>Miss Cobel</v>
      </c>
      <c r="B91" t="str">
        <f>_xlfn.XLOOKUP(_xlfn.XLOOKUP(A91,'Unused Days Data'!G:G,'Unused Days Data'!C:C,"Not Found"),'Data Prep'!$A$3:$A$11,'Data Prep'!$B$3:$B$11,"No Alias")</f>
        <v>Cedar Springs</v>
      </c>
      <c r="C91" s="3">
        <f>COUNTIFS(UnusedDays[discharge_type],"Against Treatment Advice (ATA)",UnusedDays[primary_counselor],'Data Prep'!$A91)/COUNTIFS(UnusedDays[primary_counselor],$A91)</f>
        <v>0.18181818181818182</v>
      </c>
    </row>
    <row r="92" spans="1:3" x14ac:dyDescent="0.3">
      <c r="A92" t="str">
        <v>Seth Milchick</v>
      </c>
      <c r="B92" t="str">
        <f>_xlfn.XLOOKUP(_xlfn.XLOOKUP(A92,'Unused Days Data'!G:G,'Unused Days Data'!C:C,"Not Found"),'Data Prep'!$A$3:$A$11,'Data Prep'!$B$3:$B$11,"No Alias")</f>
        <v>Cedar Springs</v>
      </c>
      <c r="C92" s="3">
        <f>COUNTIFS(UnusedDays[discharge_type],"Against Treatment Advice (ATA)",UnusedDays[primary_counselor],'Data Prep'!$A92)/COUNTIFS(UnusedDays[primary_counselor],$A92)</f>
        <v>0.5</v>
      </c>
    </row>
    <row r="93" spans="1:3" x14ac:dyDescent="0.3">
      <c r="A93" t="str">
        <v>Marie Schrader</v>
      </c>
      <c r="B93" t="str">
        <f>_xlfn.XLOOKUP(_xlfn.XLOOKUP(A93,'Unused Days Data'!G:G,'Unused Days Data'!C:C,"Not Found"),'Data Prep'!$A$3:$A$11,'Data Prep'!$B$3:$B$11,"No Alias")</f>
        <v>Clearview</v>
      </c>
      <c r="C93" s="3">
        <f>COUNTIFS(UnusedDays[discharge_type],"Against Treatment Advice (ATA)",UnusedDays[primary_counselor],'Data Prep'!$A93)/COUNTIFS(UnusedDays[primary_counselor],$A93)</f>
        <v>0.23076923076923078</v>
      </c>
    </row>
    <row r="94" spans="1:3" x14ac:dyDescent="0.3">
      <c r="A94" t="str">
        <v>Hank Schrader</v>
      </c>
      <c r="B94" t="str">
        <f>_xlfn.XLOOKUP(_xlfn.XLOOKUP(A94,'Unused Days Data'!G:G,'Unused Days Data'!C:C,"Not Found"),'Data Prep'!$A$3:$A$11,'Data Prep'!$B$3:$B$11,"No Alias")</f>
        <v>Clearview</v>
      </c>
      <c r="C94" s="3">
        <f>COUNTIFS(UnusedDays[discharge_type],"Against Treatment Advice (ATA)",UnusedDays[primary_counselor],'Data Prep'!$A94)/COUNTIFS(UnusedDays[primary_counselor],$A94)</f>
        <v>0.375</v>
      </c>
    </row>
    <row r="95" spans="1:3" x14ac:dyDescent="0.3">
      <c r="A95" t="str">
        <v>Jesse Pinkman</v>
      </c>
      <c r="B95" t="str">
        <f>_xlfn.XLOOKUP(_xlfn.XLOOKUP(A95,'Unused Days Data'!G:G,'Unused Days Data'!C:C,"Not Found"),'Data Prep'!$A$3:$A$11,'Data Prep'!$B$3:$B$11,"No Alias")</f>
        <v>Clearview</v>
      </c>
      <c r="C95" s="3">
        <f>COUNTIFS(UnusedDays[discharge_type],"Against Treatment Advice (ATA)",UnusedDays[primary_counselor],'Data Prep'!$A95)/COUNTIFS(UnusedDays[primary_counselor],$A95)</f>
        <v>0.16666666666666666</v>
      </c>
    </row>
    <row r="96" spans="1:3" x14ac:dyDescent="0.3">
      <c r="A96" t="str">
        <v>Sandor Clegane</v>
      </c>
      <c r="B96" t="str">
        <f>_xlfn.XLOOKUP(_xlfn.XLOOKUP(A96,'Unused Days Data'!G:G,'Unused Days Data'!C:C,"Not Found"),'Data Prep'!$A$3:$A$11,'Data Prep'!$B$3:$B$11,"No Alias")</f>
        <v>Blue Hollow</v>
      </c>
      <c r="C96" s="3">
        <f>COUNTIFS(UnusedDays[discharge_type],"Against Treatment Advice (ATA)",UnusedDays[primary_counselor],'Data Prep'!$A96)/COUNTIFS(UnusedDays[primary_counselor],$A96)</f>
        <v>0.21428571428571427</v>
      </c>
    </row>
    <row r="97" spans="1:3" x14ac:dyDescent="0.3">
      <c r="A97" t="str">
        <v>J Peterman</v>
      </c>
      <c r="B97" t="str">
        <f>_xlfn.XLOOKUP(_xlfn.XLOOKUP(A97,'Unused Days Data'!G:G,'Unused Days Data'!C:C,"Not Found"),'Data Prep'!$A$3:$A$11,'Data Prep'!$B$3:$B$11,"No Alias")</f>
        <v>Everlake</v>
      </c>
      <c r="C97" s="3">
        <f>COUNTIFS(UnusedDays[discharge_type],"Against Treatment Advice (ATA)",UnusedDays[primary_counselor],'Data Prep'!$A97)/COUNTIFS(UnusedDays[primary_counselor],$A97)</f>
        <v>0.7142857142857143</v>
      </c>
    </row>
    <row r="98" spans="1:3" x14ac:dyDescent="0.3">
      <c r="A98" t="str">
        <v>Theon Greyjoy</v>
      </c>
      <c r="B98" t="str">
        <f>_xlfn.XLOOKUP(_xlfn.XLOOKUP(A98,'Unused Days Data'!G:G,'Unused Days Data'!C:C,"Not Found"),'Data Prep'!$A$3:$A$11,'Data Prep'!$B$3:$B$11,"No Alias")</f>
        <v>Blue Hollow</v>
      </c>
      <c r="C98" s="3">
        <f>COUNTIFS(UnusedDays[discharge_type],"Against Treatment Advice (ATA)",UnusedDays[primary_counselor],'Data Prep'!$A98)/COUNTIFS(UnusedDays[primary_counselor],$A98)</f>
        <v>0.22222222222222221</v>
      </c>
    </row>
    <row r="99" spans="1:3" x14ac:dyDescent="0.3">
      <c r="A99" t="str">
        <v>Betty Draper</v>
      </c>
      <c r="B99" t="str">
        <f>_xlfn.XLOOKUP(_xlfn.XLOOKUP(A99,'Unused Days Data'!G:G,'Unused Days Data'!C:C,"Not Found"),'Data Prep'!$A$3:$A$11,'Data Prep'!$B$3:$B$11,"No Alias")</f>
        <v>Summit Crest</v>
      </c>
      <c r="C99" s="3">
        <f>COUNTIFS(UnusedDays[discharge_type],"Against Treatment Advice (ATA)",UnusedDays[primary_counselor],'Data Prep'!$A99)/COUNTIFS(UnusedDays[primary_counselor],$A99)</f>
        <v>0.25</v>
      </c>
    </row>
    <row r="100" spans="1:3" x14ac:dyDescent="0.3">
      <c r="A100" t="str">
        <v>Roger Sterling</v>
      </c>
      <c r="B100" t="str">
        <f>_xlfn.XLOOKUP(_xlfn.XLOOKUP(A100,'Unused Days Data'!G:G,'Unused Days Data'!C:C,"Not Found"),'Data Prep'!$A$3:$A$11,'Data Prep'!$B$3:$B$11,"No Alias")</f>
        <v>Summit Crest</v>
      </c>
      <c r="C100" s="3">
        <f>COUNTIFS(UnusedDays[discharge_type],"Against Treatment Advice (ATA)",UnusedDays[primary_counselor],'Data Prep'!$A100)/COUNTIFS(UnusedDays[primary_counselor],$A100)</f>
        <v>0.4</v>
      </c>
    </row>
    <row r="101" spans="1:3" x14ac:dyDescent="0.3">
      <c r="A101" t="str">
        <v>Mose</v>
      </c>
      <c r="B101" t="str">
        <f>_xlfn.XLOOKUP(_xlfn.XLOOKUP(A101,'Unused Days Data'!G:G,'Unused Days Data'!C:C,"Not Found"),'Data Prep'!$A$3:$A$11,'Data Prep'!$B$3:$B$11,"No Alias")</f>
        <v>Silver Ridge</v>
      </c>
      <c r="C101" s="3">
        <f>COUNTIFS(UnusedDays[discharge_type],"Against Treatment Advice (ATA)",UnusedDays[primary_counselor],'Data Prep'!$A101)/COUNTIFS(UnusedDays[primary_counselor],$A101)</f>
        <v>0</v>
      </c>
    </row>
    <row r="102" spans="1:3" x14ac:dyDescent="0.3">
      <c r="A102" t="str">
        <v>Sansa Stark</v>
      </c>
      <c r="B102" t="str">
        <f>_xlfn.XLOOKUP(_xlfn.XLOOKUP(A102,'Unused Days Data'!G:G,'Unused Days Data'!C:C,"Not Found"),'Data Prep'!$A$3:$A$11,'Data Prep'!$B$3:$B$11,"No Alias")</f>
        <v>Blue Hollow</v>
      </c>
      <c r="C102" s="3">
        <f>COUNTIFS(UnusedDays[discharge_type],"Against Treatment Advice (ATA)",UnusedDays[primary_counselor],'Data Prep'!$A102)/COUNTIFS(UnusedDays[primary_counselor],$A102)</f>
        <v>0.28000000000000003</v>
      </c>
    </row>
    <row r="103" spans="1:3" x14ac:dyDescent="0.3">
      <c r="A103" t="str">
        <v>David Puddy</v>
      </c>
      <c r="B103" t="str">
        <f>_xlfn.XLOOKUP(_xlfn.XLOOKUP(A103,'Unused Days Data'!G:G,'Unused Days Data'!C:C,"Not Found"),'Data Prep'!$A$3:$A$11,'Data Prep'!$B$3:$B$11,"No Alias")</f>
        <v>Everlake</v>
      </c>
      <c r="C103" s="3">
        <f>COUNTIFS(UnusedDays[discharge_type],"Against Treatment Advice (ATA)",UnusedDays[primary_counselor],'Data Prep'!$A103)/COUNTIFS(UnusedDays[primary_counselor],$A103)</f>
        <v>0.25</v>
      </c>
    </row>
    <row r="104" spans="1:3" x14ac:dyDescent="0.3">
      <c r="A104" t="str">
        <v>Tanya McQuoid</v>
      </c>
      <c r="B104" t="str">
        <f>_xlfn.XLOOKUP(_xlfn.XLOOKUP(A104,'Unused Days Data'!G:G,'Unused Days Data'!C:C,"Not Found"),'Data Prep'!$A$3:$A$11,'Data Prep'!$B$3:$B$11,"No Alias")</f>
        <v>EastHaven</v>
      </c>
      <c r="C104" s="3">
        <f>COUNTIFS(UnusedDays[discharge_type],"Against Treatment Advice (ATA)",UnusedDays[primary_counselor],'Data Prep'!$A104)/COUNTIFS(UnusedDays[primary_counselor],$A104)</f>
        <v>0.5</v>
      </c>
    </row>
    <row r="105" spans="1:3" x14ac:dyDescent="0.3">
      <c r="A105" t="str">
        <v>Ray Stussy</v>
      </c>
      <c r="B105" t="str">
        <f>_xlfn.XLOOKUP(_xlfn.XLOOKUP(A105,'Unused Days Data'!G:G,'Unused Days Data'!C:C,"Not Found"),'Data Prep'!$A$3:$A$11,'Data Prep'!$B$3:$B$11,"No Alias")</f>
        <v>Horizon</v>
      </c>
      <c r="C105" s="3">
        <f>COUNTIFS(UnusedDays[discharge_type],"Against Treatment Advice (ATA)",UnusedDays[primary_counselor],'Data Prep'!$A105)/COUNTIFS(UnusedDays[primary_counselor],$A105)</f>
        <v>0.21428571428571427</v>
      </c>
    </row>
    <row r="106" spans="1:3" x14ac:dyDescent="0.3">
      <c r="A106" t="str">
        <v>Cosmo Kramer</v>
      </c>
      <c r="B106" t="str">
        <f>_xlfn.XLOOKUP(_xlfn.XLOOKUP(A106,'Unused Days Data'!G:G,'Unused Days Data'!C:C,"Not Found"),'Data Prep'!$A$3:$A$11,'Data Prep'!$B$3:$B$11,"No Alias")</f>
        <v>Everlake</v>
      </c>
      <c r="C106" s="3">
        <f>COUNTIFS(UnusedDays[discharge_type],"Against Treatment Advice (ATA)",UnusedDays[primary_counselor],'Data Prep'!$A106)/COUNTIFS(UnusedDays[primary_counselor],$A106)</f>
        <v>0.33333333333333331</v>
      </c>
    </row>
    <row r="107" spans="1:3" x14ac:dyDescent="0.3">
      <c r="A107" t="str">
        <v>Tom Wombsgans</v>
      </c>
      <c r="B107" t="str">
        <f>_xlfn.XLOOKUP(_xlfn.XLOOKUP(A107,'Unused Days Data'!G:G,'Unused Days Data'!C:C,"Not Found"),'Data Prep'!$A$3:$A$11,'Data Prep'!$B$3:$B$11,"No Alias")</f>
        <v>Summit Crest</v>
      </c>
      <c r="C107" s="3">
        <f>COUNTIFS(UnusedDays[discharge_type],"Against Treatment Advice (ATA)",UnusedDays[primary_counselor],'Data Prep'!$A107)/COUNTIFS(UnusedDays[primary_counselor],$A107)</f>
        <v>0</v>
      </c>
    </row>
    <row r="108" spans="1:3" x14ac:dyDescent="0.3">
      <c r="A108" t="str">
        <v>Don Draper</v>
      </c>
      <c r="B108" t="str">
        <f>_xlfn.XLOOKUP(_xlfn.XLOOKUP(A108,'Unused Days Data'!G:G,'Unused Days Data'!C:C,"Not Found"),'Data Prep'!$A$3:$A$11,'Data Prep'!$B$3:$B$11,"No Alias")</f>
        <v>Summit Crest</v>
      </c>
      <c r="C108" s="3">
        <f>COUNTIFS(UnusedDays[discharge_type],"Against Treatment Advice (ATA)",UnusedDays[primary_counselor],'Data Prep'!$A108)/COUNTIFS(UnusedDays[primary_counselor],$A108)</f>
        <v>0</v>
      </c>
    </row>
    <row r="109" spans="1:3" x14ac:dyDescent="0.3">
      <c r="A109" t="str">
        <v>Joan Harris</v>
      </c>
      <c r="B109" t="str">
        <f>_xlfn.XLOOKUP(_xlfn.XLOOKUP(A109,'Unused Days Data'!G:G,'Unused Days Data'!C:C,"Not Found"),'Data Prep'!$A$3:$A$11,'Data Prep'!$B$3:$B$11,"No Alias")</f>
        <v>Summit Crest</v>
      </c>
      <c r="C109" s="3">
        <f>COUNTIFS(UnusedDays[discharge_type],"Against Treatment Advice (ATA)",UnusedDays[primary_counselor],'Data Prep'!$A109)/COUNTIFS(UnusedDays[primary_counselor],$A109)</f>
        <v>0.04</v>
      </c>
    </row>
    <row r="110" spans="1:3" x14ac:dyDescent="0.3">
      <c r="A110" t="str">
        <v>Peggy Olson</v>
      </c>
      <c r="B110" t="str">
        <f>_xlfn.XLOOKUP(_xlfn.XLOOKUP(A110,'Unused Days Data'!G:G,'Unused Days Data'!C:C,"Not Found"),'Data Prep'!$A$3:$A$11,'Data Prep'!$B$3:$B$11,"No Alias")</f>
        <v>Summit Crest</v>
      </c>
      <c r="C110" s="3">
        <f>COUNTIFS(UnusedDays[discharge_type],"Against Treatment Advice (ATA)",UnusedDays[primary_counselor],'Data Prep'!$A110)/COUNTIFS(UnusedDays[primary_counselor],$A110)</f>
        <v>0.25</v>
      </c>
    </row>
    <row r="111" spans="1:3" x14ac:dyDescent="0.3">
      <c r="A111" t="str">
        <v>Pete Campbell</v>
      </c>
      <c r="B111" t="str">
        <f>_xlfn.XLOOKUP(_xlfn.XLOOKUP(A111,'Unused Days Data'!G:G,'Unused Days Data'!C:C,"Not Found"),'Data Prep'!$A$3:$A$11,'Data Prep'!$B$3:$B$11,"No Alias")</f>
        <v>Summit Crest</v>
      </c>
      <c r="C111" s="3">
        <f>COUNTIFS(UnusedDays[discharge_type],"Against Treatment Advice (ATA)",UnusedDays[primary_counselor],'Data Prep'!$A111)/COUNTIFS(UnusedDays[primary_counselor],$A111)</f>
        <v>0</v>
      </c>
    </row>
    <row r="112" spans="1:3" x14ac:dyDescent="0.3">
      <c r="A112" t="str">
        <v>Victoria Ratliff</v>
      </c>
      <c r="B112" t="str">
        <f>_xlfn.XLOOKUP(_xlfn.XLOOKUP(A112,'Unused Days Data'!G:G,'Unused Days Data'!C:C,"Not Found"),'Data Prep'!$A$3:$A$11,'Data Prep'!$B$3:$B$11,"No Alias")</f>
        <v>EastHaven</v>
      </c>
      <c r="C112" s="3">
        <f>COUNTIFS(UnusedDays[discharge_type],"Against Treatment Advice (ATA)",UnusedDays[primary_counselor],'Data Prep'!$A112)/COUNTIFS(UnusedDays[primary_counselor],$A112)</f>
        <v>0</v>
      </c>
    </row>
    <row r="113" spans="1:3" x14ac:dyDescent="0.3">
      <c r="A113" t="str">
        <v>Newman</v>
      </c>
      <c r="B113" t="str">
        <f>_xlfn.XLOOKUP(_xlfn.XLOOKUP(A113,'Unused Days Data'!G:G,'Unused Days Data'!C:C,"Not Found"),'Data Prep'!$A$3:$A$11,'Data Prep'!$B$3:$B$11,"No Alias")</f>
        <v>Everlake</v>
      </c>
      <c r="C113" s="3">
        <f>COUNTIFS(UnusedDays[discharge_type],"Against Treatment Advice (ATA)",UnusedDays[primary_counselor],'Data Prep'!$A113)/COUNTIFS(UnusedDays[primary_counselor],$A113)</f>
        <v>0.33333333333333331</v>
      </c>
    </row>
    <row r="114" spans="1:3" x14ac:dyDescent="0.3">
      <c r="A114" t="str">
        <v>Skyler White</v>
      </c>
      <c r="B114" t="str">
        <f>_xlfn.XLOOKUP(_xlfn.XLOOKUP(A114,'Unused Days Data'!G:G,'Unused Days Data'!C:C,"Not Found"),'Data Prep'!$A$3:$A$11,'Data Prep'!$B$3:$B$11,"No Alias")</f>
        <v>Clearview</v>
      </c>
      <c r="C114" s="3">
        <f>COUNTIFS(UnusedDays[discharge_type],"Against Treatment Advice (ATA)",UnusedDays[primary_counselor],'Data Prep'!$A114)/COUNTIFS(UnusedDays[primary_counselor],$A114)</f>
        <v>0</v>
      </c>
    </row>
    <row r="115" spans="1:3" x14ac:dyDescent="0.3">
      <c r="A115" t="str">
        <v>Creed</v>
      </c>
      <c r="B115" t="str">
        <f>_xlfn.XLOOKUP(_xlfn.XLOOKUP(A115,'Unused Days Data'!G:G,'Unused Days Data'!C:C,"Not Found"),'Data Prep'!$A$3:$A$11,'Data Prep'!$B$3:$B$11,"No Alias")</f>
        <v>Silver Ridge</v>
      </c>
      <c r="C115" s="3">
        <f>COUNTIFS(UnusedDays[discharge_type],"Against Treatment Advice (ATA)",UnusedDays[primary_counselor],'Data Prep'!$A115)/COUNTIFS(UnusedDays[primary_counselor],$A115)</f>
        <v>7.1428571428571425E-2</v>
      </c>
    </row>
    <row r="116" spans="1:3" x14ac:dyDescent="0.3">
      <c r="A116" t="str">
        <v>Arya Stark</v>
      </c>
      <c r="B116" t="str">
        <f>_xlfn.XLOOKUP(_xlfn.XLOOKUP(A116,'Unused Days Data'!G:G,'Unused Days Data'!C:C,"Not Found"),'Data Prep'!$A$3:$A$11,'Data Prep'!$B$3:$B$11,"No Alias")</f>
        <v>Blue Hollow</v>
      </c>
      <c r="C116" s="3">
        <f>COUNTIFS(UnusedDays[discharge_type],"Against Treatment Advice (ATA)",UnusedDays[primary_counselor],'Data Prep'!$A116)/COUNTIFS(UnusedDays[primary_counselor],$A116)</f>
        <v>0.22222222222222221</v>
      </c>
    </row>
    <row r="117" spans="1:3" x14ac:dyDescent="0.3">
      <c r="A117" t="str">
        <v>Phyllis Lapin-Vance</v>
      </c>
      <c r="B117" t="str">
        <f>_xlfn.XLOOKUP(_xlfn.XLOOKUP(A117,'Unused Days Data'!G:G,'Unused Days Data'!C:C,"Not Found"),'Data Prep'!$A$3:$A$11,'Data Prep'!$B$3:$B$11,"No Alias")</f>
        <v>Silver Ridge</v>
      </c>
      <c r="C117" s="3">
        <f>COUNTIFS(UnusedDays[discharge_type],"Against Treatment Advice (ATA)",UnusedDays[primary_counselor],'Data Prep'!$A117)/COUNTIFS(UnusedDays[primary_counselor],$A117)</f>
        <v>0</v>
      </c>
    </row>
    <row r="118" spans="1:3" x14ac:dyDescent="0.3">
      <c r="A118" t="str">
        <v>Eddard Stark</v>
      </c>
      <c r="B118" t="str">
        <f>_xlfn.XLOOKUP(_xlfn.XLOOKUP(A118,'Unused Days Data'!G:G,'Unused Days Data'!C:C,"Not Found"),'Data Prep'!$A$3:$A$11,'Data Prep'!$B$3:$B$11,"No Alias")</f>
        <v>Blue Hollow</v>
      </c>
      <c r="C118" s="3">
        <f>COUNTIFS(UnusedDays[discharge_type],"Against Treatment Advice (ATA)",UnusedDays[primary_counselor],'Data Prep'!$A118)/COUNTIFS(UnusedDays[primary_counselor],$A118)</f>
        <v>0.10526315789473684</v>
      </c>
    </row>
    <row r="119" spans="1:3" x14ac:dyDescent="0.3">
      <c r="A119" t="str">
        <v>Joe Bulo</v>
      </c>
      <c r="B119" t="str">
        <f>_xlfn.XLOOKUP(_xlfn.XLOOKUP(A119,'Unused Days Data'!G:G,'Unused Days Data'!C:C,"Not Found"),'Data Prep'!$A$3:$A$11,'Data Prep'!$B$3:$B$11,"No Alias")</f>
        <v>Horizon</v>
      </c>
      <c r="C119" s="3">
        <f>COUNTIFS(UnusedDays[discharge_type],"Against Treatment Advice (ATA)",UnusedDays[primary_counselor],'Data Prep'!$A119)/COUNTIFS(UnusedDays[primary_counselor],$A119)</f>
        <v>0</v>
      </c>
    </row>
    <row r="120" spans="1:3" x14ac:dyDescent="0.3">
      <c r="A120" t="str">
        <v>Joffrey Baratheon</v>
      </c>
      <c r="B120" t="str">
        <f>_xlfn.XLOOKUP(_xlfn.XLOOKUP(A120,'Unused Days Data'!G:G,'Unused Days Data'!C:C,"Not Found"),'Data Prep'!$A$3:$A$11,'Data Prep'!$B$3:$B$11,"No Alias")</f>
        <v>Blue Hollow</v>
      </c>
      <c r="C120" s="3">
        <f>COUNTIFS(UnusedDays[discharge_type],"Against Treatment Advice (ATA)",UnusedDays[primary_counselor],'Data Prep'!$A120)/COUNTIFS(UnusedDays[primary_counselor],$A120)</f>
        <v>0.10526315789473684</v>
      </c>
    </row>
    <row r="121" spans="1:3" x14ac:dyDescent="0.3">
      <c r="A121" t="str">
        <v>Tyrion Lannister</v>
      </c>
      <c r="B121" t="str">
        <f>_xlfn.XLOOKUP(_xlfn.XLOOKUP(A121,'Unused Days Data'!G:G,'Unused Days Data'!C:C,"Not Found"),'Data Prep'!$A$3:$A$11,'Data Prep'!$B$3:$B$11,"No Alias")</f>
        <v>Blue Hollow</v>
      </c>
      <c r="C121" s="3">
        <f>COUNTIFS(UnusedDays[discharge_type],"Against Treatment Advice (ATA)",UnusedDays[primary_counselor],'Data Prep'!$A121)/COUNTIFS(UnusedDays[primary_counselor],$A121)</f>
        <v>0.21052631578947367</v>
      </c>
    </row>
    <row r="122" spans="1:3" x14ac:dyDescent="0.3">
      <c r="A122" t="str">
        <v>Murray Bartlett</v>
      </c>
      <c r="B122" t="str">
        <f>_xlfn.XLOOKUP(_xlfn.XLOOKUP(A122,'Unused Days Data'!G:G,'Unused Days Data'!C:C,"Not Found"),'Data Prep'!$A$3:$A$11,'Data Prep'!$B$3:$B$11,"No Alias")</f>
        <v>EastHaven</v>
      </c>
      <c r="C122" s="3">
        <f>COUNTIFS(UnusedDays[discharge_type],"Against Treatment Advice (ATA)",UnusedDays[primary_counselor],'Data Prep'!$A122)/COUNTIFS(UnusedDays[primary_counselor],$A122)</f>
        <v>0.5</v>
      </c>
    </row>
    <row r="123" spans="1:3" x14ac:dyDescent="0.3">
      <c r="A123" t="str">
        <v>Karen Filippelli</v>
      </c>
      <c r="B123" t="str">
        <f>_xlfn.XLOOKUP(_xlfn.XLOOKUP(A123,'Unused Days Data'!G:G,'Unused Days Data'!C:C,"Not Found"),'Data Prep'!$A$3:$A$11,'Data Prep'!$B$3:$B$11,"No Alias")</f>
        <v>Silver Ridge</v>
      </c>
      <c r="C123" s="3">
        <f>COUNTIFS(UnusedDays[discharge_type],"Against Treatment Advice (ATA)",UnusedDays[primary_counselor],'Data Prep'!$A123)/COUNTIFS(UnusedDays[primary_counselor],$A123)</f>
        <v>0</v>
      </c>
    </row>
    <row r="124" spans="1:3" x14ac:dyDescent="0.3">
      <c r="A124" t="str">
        <v>Toby Flenderson</v>
      </c>
      <c r="B124" t="str">
        <f>_xlfn.XLOOKUP(_xlfn.XLOOKUP(A124,'Unused Days Data'!G:G,'Unused Days Data'!C:C,"Not Found"),'Data Prep'!$A$3:$A$11,'Data Prep'!$B$3:$B$11,"No Alias")</f>
        <v>Silver Ridge</v>
      </c>
      <c r="C124" s="3">
        <f>COUNTIFS(UnusedDays[discharge_type],"Against Treatment Advice (ATA)",UnusedDays[primary_counselor],'Data Prep'!$A124)/COUNTIFS(UnusedDays[primary_counselor],$A124)</f>
        <v>0</v>
      </c>
    </row>
    <row r="125" spans="1:3" x14ac:dyDescent="0.3">
      <c r="A125" t="str">
        <v>Stannis Baratheon</v>
      </c>
      <c r="B125" t="str">
        <f>_xlfn.XLOOKUP(_xlfn.XLOOKUP(A125,'Unused Days Data'!G:G,'Unused Days Data'!C:C,"Not Found"),'Data Prep'!$A$3:$A$11,'Data Prep'!$B$3:$B$11,"No Alias")</f>
        <v>Blue Hollow</v>
      </c>
      <c r="C125" s="3">
        <f>COUNTIFS(UnusedDays[discharge_type],"Against Treatment Advice (ATA)",UnusedDays[primary_counselor],'Data Prep'!$A125)/COUNTIFS(UnusedDays[primary_counselor],$A125)</f>
        <v>0.2</v>
      </c>
    </row>
    <row r="126" spans="1:3" x14ac:dyDescent="0.3">
      <c r="A126" t="str">
        <v>Angela Martin</v>
      </c>
      <c r="B126" t="str">
        <f>_xlfn.XLOOKUP(_xlfn.XLOOKUP(A126,'Unused Days Data'!G:G,'Unused Days Data'!C:C,"Not Found"),'Data Prep'!$A$3:$A$11,'Data Prep'!$B$3:$B$11,"No Alias")</f>
        <v>Silver Ridge</v>
      </c>
      <c r="C126" s="3">
        <f>COUNTIFS(UnusedDays[discharge_type],"Against Treatment Advice (ATA)",UnusedDays[primary_counselor],'Data Prep'!$A126)/COUNTIFS(UnusedDays[primary_counselor],$A126)</f>
        <v>0.33333333333333331</v>
      </c>
    </row>
    <row r="127" spans="1:3" x14ac:dyDescent="0.3">
      <c r="A127" t="str">
        <v>Jan Levinson-Gould</v>
      </c>
      <c r="B127" t="str">
        <f>_xlfn.XLOOKUP(_xlfn.XLOOKUP(A127,'Unused Days Data'!G:G,'Unused Days Data'!C:C,"Not Found"),'Data Prep'!$A$3:$A$11,'Data Prep'!$B$3:$B$11,"No Alias")</f>
        <v>Silver Ridge</v>
      </c>
      <c r="C127" s="3">
        <f>COUNTIFS(UnusedDays[discharge_type],"Against Treatment Advice (ATA)",UnusedDays[primary_counselor],'Data Prep'!$A127)/COUNTIFS(UnusedDays[primary_counselor],$A127)</f>
        <v>0.2</v>
      </c>
    </row>
    <row r="128" spans="1:3" x14ac:dyDescent="0.3">
      <c r="A128" t="str">
        <v>Kelly Kapoor</v>
      </c>
      <c r="B128" t="str">
        <f>_xlfn.XLOOKUP(_xlfn.XLOOKUP(A128,'Unused Days Data'!G:G,'Unused Days Data'!C:C,"Not Found"),'Data Prep'!$A$3:$A$11,'Data Prep'!$B$3:$B$11,"No Alias")</f>
        <v>Silver Ridge</v>
      </c>
      <c r="C128" s="3">
        <f>COUNTIFS(UnusedDays[discharge_type],"Against Treatment Advice (ATA)",UnusedDays[primary_counselor],'Data Prep'!$A128)/COUNTIFS(UnusedDays[primary_counselor],$A128)</f>
        <v>0.16666666666666666</v>
      </c>
    </row>
    <row r="129" spans="1:3" x14ac:dyDescent="0.3">
      <c r="A129" t="str">
        <v>Meredith Palmer</v>
      </c>
      <c r="B129" t="str">
        <f>_xlfn.XLOOKUP(_xlfn.XLOOKUP(A129,'Unused Days Data'!G:G,'Unused Days Data'!C:C,"Not Found"),'Data Prep'!$A$3:$A$11,'Data Prep'!$B$3:$B$11,"No Alias")</f>
        <v>Silver Ridge</v>
      </c>
      <c r="C129" s="3">
        <f>COUNTIFS(UnusedDays[discharge_type],"Against Treatment Advice (ATA)",UnusedDays[primary_counselor],'Data Prep'!$A129)/COUNTIFS(UnusedDays[primary_counselor],$A129)</f>
        <v>0.5</v>
      </c>
    </row>
    <row r="130" spans="1:3" x14ac:dyDescent="0.3">
      <c r="A130" t="str">
        <v>Ryan Howard</v>
      </c>
      <c r="B130" t="str">
        <f>_xlfn.XLOOKUP(_xlfn.XLOOKUP(A130,'Unused Days Data'!G:G,'Unused Days Data'!C:C,"Not Found"),'Data Prep'!$A$3:$A$11,'Data Prep'!$B$3:$B$11,"No Alias")</f>
        <v>Silver Ridge</v>
      </c>
      <c r="C130" s="3">
        <f>COUNTIFS(UnusedDays[discharge_type],"Against Treatment Advice (ATA)",UnusedDays[primary_counselor],'Data Prep'!$A130)/COUNTIFS(UnusedDays[primary_counselor],$A130)</f>
        <v>8.3333333333333329E-2</v>
      </c>
    </row>
    <row r="131" spans="1:3" x14ac:dyDescent="0.3">
      <c r="A131" t="str">
        <v>Susan Ross</v>
      </c>
      <c r="B131" t="str">
        <f>_xlfn.XLOOKUP(_xlfn.XLOOKUP(A131,'Unused Days Data'!G:G,'Unused Days Data'!C:C,"Not Found"),'Data Prep'!$A$3:$A$11,'Data Prep'!$B$3:$B$11,"No Alias")</f>
        <v>Everlake</v>
      </c>
      <c r="C131" s="3">
        <f>COUNTIFS(UnusedDays[discharge_type],"Against Treatment Advice (ATA)",UnusedDays[primary_counselor],'Data Prep'!$A131)/COUNTIFS(UnusedDays[primary_counselor],$A131)</f>
        <v>0.5</v>
      </c>
    </row>
    <row r="132" spans="1:3" x14ac:dyDescent="0.3">
      <c r="A132" t="str">
        <v>Morty Seinfeld</v>
      </c>
      <c r="B132" t="str">
        <f>_xlfn.XLOOKUP(_xlfn.XLOOKUP(A132,'Unused Days Data'!G:G,'Unused Days Data'!C:C,"Not Found"),'Data Prep'!$A$3:$A$11,'Data Prep'!$B$3:$B$11,"No Alias")</f>
        <v>Everlake</v>
      </c>
      <c r="C132" s="3">
        <f>COUNTIFS(UnusedDays[discharge_type],"Against Treatment Advice (ATA)",UnusedDays[primary_counselor],'Data Prep'!$A132)/COUNTIFS(UnusedDays[primary_counselor],$A132)</f>
        <v>0</v>
      </c>
    </row>
  </sheetData>
  <sortState xmlns:xlrd2="http://schemas.microsoft.com/office/spreadsheetml/2017/richdata2" ref="H3:I11">
    <sortCondition ref="I3:I11"/>
  </sortState>
  <phoneticPr fontId="19" type="noConversion"/>
  <conditionalFormatting sqref="C35:C132">
    <cfRule type="colorScale" priority="1">
      <colorScale>
        <cfvo type="min"/>
        <cfvo type="percentile" val="50"/>
        <cfvo type="max"/>
        <color rgb="FF63BE7B"/>
        <color rgb="FFFFEB84"/>
        <color rgb="FFF8696B"/>
      </colorScale>
    </cfRule>
  </conditionalFormatting>
  <dataValidations count="3">
    <dataValidation type="list" allowBlank="1" showInputMessage="1" showErrorMessage="1" sqref="B15" xr:uid="{524479B7-0125-493C-94D1-AFE6FED47C5E}">
      <formula1>$A$15:$A$21</formula1>
    </dataValidation>
    <dataValidation type="list" allowBlank="1" showInputMessage="1" showErrorMessage="1" sqref="D3" xr:uid="{FC819B1D-306B-473A-A77D-DF297359EBAB}">
      <formula1>$B$3:$B$11</formula1>
    </dataValidation>
    <dataValidation type="list" allowBlank="1" showInputMessage="1" showErrorMessage="1" sqref="D25" xr:uid="{38981CD0-A8F0-4FA0-8FA8-D3CEB737383D}">
      <formula1>$A$35:$A$85</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37B75-420A-47EC-BBAB-E8A779D9B346}">
  <dimension ref="A3:S30"/>
  <sheetViews>
    <sheetView workbookViewId="0">
      <selection activeCell="A4" sqref="A4:C4"/>
    </sheetView>
  </sheetViews>
  <sheetFormatPr defaultRowHeight="14.4" x14ac:dyDescent="0.3"/>
  <cols>
    <col min="1" max="1" width="12.6640625" bestFit="1" customWidth="1"/>
    <col min="2" max="2" width="23.109375" bestFit="1" customWidth="1"/>
    <col min="3" max="3" width="22.109375" bestFit="1" customWidth="1"/>
  </cols>
  <sheetData>
    <row r="3" spans="1:3" x14ac:dyDescent="0.3">
      <c r="A3" s="25" t="s">
        <v>83</v>
      </c>
      <c r="B3" t="s">
        <v>84</v>
      </c>
      <c r="C3" t="s">
        <v>85</v>
      </c>
    </row>
    <row r="4" spans="1:3" x14ac:dyDescent="0.3">
      <c r="A4" s="26" t="s">
        <v>55</v>
      </c>
      <c r="B4" s="31">
        <v>1424</v>
      </c>
      <c r="C4" s="31">
        <v>575</v>
      </c>
    </row>
    <row r="5" spans="1:3" x14ac:dyDescent="0.3">
      <c r="A5" s="26" t="s">
        <v>56</v>
      </c>
      <c r="B5" s="31">
        <v>1484</v>
      </c>
      <c r="C5" s="31">
        <v>540</v>
      </c>
    </row>
    <row r="6" spans="1:3" x14ac:dyDescent="0.3">
      <c r="A6" s="26" t="s">
        <v>57</v>
      </c>
      <c r="B6" s="31">
        <v>1511</v>
      </c>
      <c r="C6" s="31">
        <v>674</v>
      </c>
    </row>
    <row r="7" spans="1:3" x14ac:dyDescent="0.3">
      <c r="A7" s="26" t="s">
        <v>15</v>
      </c>
      <c r="B7" s="31">
        <v>4419</v>
      </c>
      <c r="C7" s="31">
        <v>1789</v>
      </c>
    </row>
    <row r="30" spans="19:19" x14ac:dyDescent="0.3">
      <c r="S30" t="s">
        <v>86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60E74-696E-42B3-A756-CCFA86DC7D8A}">
  <dimension ref="A1:G27"/>
  <sheetViews>
    <sheetView workbookViewId="0">
      <selection activeCell="F43" sqref="F43"/>
    </sheetView>
  </sheetViews>
  <sheetFormatPr defaultRowHeight="14.4" x14ac:dyDescent="0.3"/>
  <cols>
    <col min="1" max="1" width="19.109375" bestFit="1" customWidth="1"/>
    <col min="2" max="2" width="12.21875" bestFit="1" customWidth="1"/>
    <col min="3" max="3" width="16.6640625" bestFit="1" customWidth="1"/>
    <col min="4" max="4" width="17.109375" bestFit="1" customWidth="1"/>
    <col min="5" max="5" width="11.77734375" bestFit="1" customWidth="1"/>
    <col min="6" max="6" width="18.77734375" bestFit="1" customWidth="1"/>
    <col min="7" max="7" width="17.77734375" bestFit="1" customWidth="1"/>
    <col min="8" max="8" width="17.33203125" bestFit="1" customWidth="1"/>
  </cols>
  <sheetData>
    <row r="1" spans="1:7" x14ac:dyDescent="0.3">
      <c r="A1" t="s">
        <v>78</v>
      </c>
      <c r="B1" t="s">
        <v>79</v>
      </c>
      <c r="C1" t="s">
        <v>80</v>
      </c>
      <c r="D1" t="s">
        <v>73</v>
      </c>
      <c r="E1" t="s">
        <v>74</v>
      </c>
      <c r="F1" t="s">
        <v>66</v>
      </c>
      <c r="G1" t="s">
        <v>75</v>
      </c>
    </row>
    <row r="2" spans="1:7" x14ac:dyDescent="0.3">
      <c r="A2" t="s">
        <v>193</v>
      </c>
      <c r="B2" s="1">
        <v>45688</v>
      </c>
      <c r="C2">
        <v>202501</v>
      </c>
      <c r="D2">
        <v>123</v>
      </c>
      <c r="E2">
        <v>9</v>
      </c>
      <c r="F2">
        <v>168</v>
      </c>
      <c r="G2">
        <v>39</v>
      </c>
    </row>
    <row r="3" spans="1:7" x14ac:dyDescent="0.3">
      <c r="A3" t="s">
        <v>199</v>
      </c>
      <c r="B3" s="1">
        <v>45688</v>
      </c>
      <c r="C3">
        <v>202501</v>
      </c>
      <c r="D3">
        <v>108</v>
      </c>
      <c r="E3">
        <v>25</v>
      </c>
      <c r="F3">
        <v>362</v>
      </c>
      <c r="G3">
        <v>146</v>
      </c>
    </row>
    <row r="4" spans="1:7" x14ac:dyDescent="0.3">
      <c r="A4" t="s">
        <v>186</v>
      </c>
      <c r="B4" s="1">
        <v>45688</v>
      </c>
      <c r="C4">
        <v>202501</v>
      </c>
      <c r="D4">
        <v>120</v>
      </c>
      <c r="E4">
        <v>25</v>
      </c>
      <c r="F4">
        <v>361</v>
      </c>
      <c r="G4">
        <v>158</v>
      </c>
    </row>
    <row r="5" spans="1:7" x14ac:dyDescent="0.3">
      <c r="A5" t="s">
        <v>190</v>
      </c>
      <c r="B5" s="1">
        <v>45688</v>
      </c>
      <c r="C5">
        <v>202501</v>
      </c>
      <c r="D5">
        <v>53</v>
      </c>
      <c r="E5">
        <v>8</v>
      </c>
      <c r="F5">
        <v>117</v>
      </c>
      <c r="G5">
        <v>37</v>
      </c>
    </row>
    <row r="6" spans="1:7" x14ac:dyDescent="0.3">
      <c r="A6" t="s">
        <v>196</v>
      </c>
      <c r="B6" s="1">
        <v>45688</v>
      </c>
      <c r="C6">
        <v>202501</v>
      </c>
      <c r="D6">
        <v>91</v>
      </c>
      <c r="E6">
        <v>20</v>
      </c>
      <c r="F6">
        <v>192</v>
      </c>
      <c r="G6">
        <v>119</v>
      </c>
    </row>
    <row r="7" spans="1:7" x14ac:dyDescent="0.3">
      <c r="A7" t="s">
        <v>205</v>
      </c>
      <c r="B7" s="1">
        <v>45688</v>
      </c>
      <c r="C7">
        <v>202501</v>
      </c>
      <c r="D7">
        <v>52</v>
      </c>
      <c r="E7">
        <v>15</v>
      </c>
      <c r="F7">
        <v>95</v>
      </c>
      <c r="G7">
        <v>58</v>
      </c>
    </row>
    <row r="8" spans="1:7" x14ac:dyDescent="0.3">
      <c r="A8" t="s">
        <v>208</v>
      </c>
      <c r="B8" s="1">
        <v>45688</v>
      </c>
      <c r="C8">
        <v>202501</v>
      </c>
      <c r="D8">
        <v>19</v>
      </c>
      <c r="E8">
        <v>1</v>
      </c>
      <c r="F8">
        <v>39</v>
      </c>
      <c r="G8">
        <v>2</v>
      </c>
    </row>
    <row r="9" spans="1:7" x14ac:dyDescent="0.3">
      <c r="A9" t="s">
        <v>211</v>
      </c>
      <c r="B9" s="1">
        <v>45688</v>
      </c>
      <c r="C9">
        <v>202501</v>
      </c>
      <c r="D9">
        <v>6</v>
      </c>
      <c r="E9">
        <v>1</v>
      </c>
      <c r="F9">
        <v>22</v>
      </c>
      <c r="G9">
        <v>10</v>
      </c>
    </row>
    <row r="10" spans="1:7" x14ac:dyDescent="0.3">
      <c r="A10" t="s">
        <v>202</v>
      </c>
      <c r="B10" s="1">
        <v>45688</v>
      </c>
      <c r="C10">
        <v>202501</v>
      </c>
      <c r="D10">
        <v>20</v>
      </c>
      <c r="E10">
        <v>3</v>
      </c>
      <c r="F10">
        <v>68</v>
      </c>
      <c r="G10">
        <v>6</v>
      </c>
    </row>
    <row r="11" spans="1:7" x14ac:dyDescent="0.3">
      <c r="A11" t="s">
        <v>193</v>
      </c>
      <c r="B11" s="1">
        <v>45716</v>
      </c>
      <c r="C11">
        <v>202502</v>
      </c>
      <c r="D11">
        <v>95</v>
      </c>
      <c r="E11">
        <v>10</v>
      </c>
      <c r="F11">
        <v>187</v>
      </c>
      <c r="G11">
        <v>43</v>
      </c>
    </row>
    <row r="12" spans="1:7" x14ac:dyDescent="0.3">
      <c r="A12" t="s">
        <v>199</v>
      </c>
      <c r="B12" s="1">
        <v>45716</v>
      </c>
      <c r="C12">
        <v>202502</v>
      </c>
      <c r="D12">
        <v>115</v>
      </c>
      <c r="E12">
        <v>22</v>
      </c>
      <c r="F12">
        <v>404</v>
      </c>
      <c r="G12">
        <v>183</v>
      </c>
    </row>
    <row r="13" spans="1:7" x14ac:dyDescent="0.3">
      <c r="A13" t="s">
        <v>186</v>
      </c>
      <c r="B13" s="1">
        <v>45716</v>
      </c>
      <c r="C13">
        <v>202502</v>
      </c>
      <c r="D13">
        <v>109</v>
      </c>
      <c r="E13">
        <v>25</v>
      </c>
      <c r="F13">
        <v>297</v>
      </c>
      <c r="G13">
        <v>127</v>
      </c>
    </row>
    <row r="14" spans="1:7" x14ac:dyDescent="0.3">
      <c r="A14" t="s">
        <v>196</v>
      </c>
      <c r="B14" s="1">
        <v>45716</v>
      </c>
      <c r="C14">
        <v>202502</v>
      </c>
      <c r="D14">
        <v>84</v>
      </c>
      <c r="E14">
        <v>14</v>
      </c>
      <c r="F14">
        <v>218</v>
      </c>
      <c r="G14">
        <v>46</v>
      </c>
    </row>
    <row r="15" spans="1:7" x14ac:dyDescent="0.3">
      <c r="A15" t="s">
        <v>202</v>
      </c>
      <c r="B15" s="1">
        <v>45716</v>
      </c>
      <c r="C15">
        <v>202502</v>
      </c>
      <c r="D15">
        <v>22</v>
      </c>
      <c r="E15">
        <v>4</v>
      </c>
      <c r="F15">
        <v>47</v>
      </c>
      <c r="G15">
        <v>15</v>
      </c>
    </row>
    <row r="16" spans="1:7" x14ac:dyDescent="0.3">
      <c r="A16" t="s">
        <v>190</v>
      </c>
      <c r="B16" s="1">
        <v>45716</v>
      </c>
      <c r="C16">
        <v>202502</v>
      </c>
      <c r="D16">
        <v>51</v>
      </c>
      <c r="E16">
        <v>12</v>
      </c>
      <c r="F16">
        <v>118</v>
      </c>
      <c r="G16">
        <v>38</v>
      </c>
    </row>
    <row r="17" spans="1:7" x14ac:dyDescent="0.3">
      <c r="A17" t="s">
        <v>205</v>
      </c>
      <c r="B17" s="1">
        <v>45716</v>
      </c>
      <c r="C17">
        <v>202502</v>
      </c>
      <c r="D17">
        <v>54</v>
      </c>
      <c r="E17">
        <v>14</v>
      </c>
      <c r="F17">
        <v>192</v>
      </c>
      <c r="G17">
        <v>80</v>
      </c>
    </row>
    <row r="18" spans="1:7" x14ac:dyDescent="0.3">
      <c r="A18" t="s">
        <v>208</v>
      </c>
      <c r="B18" s="1">
        <v>45716</v>
      </c>
      <c r="C18">
        <v>202502</v>
      </c>
      <c r="D18">
        <v>25</v>
      </c>
      <c r="E18">
        <v>9</v>
      </c>
      <c r="F18">
        <v>21</v>
      </c>
      <c r="G18">
        <v>8</v>
      </c>
    </row>
    <row r="19" spans="1:7" x14ac:dyDescent="0.3">
      <c r="A19" t="s">
        <v>199</v>
      </c>
      <c r="B19" s="1">
        <v>45747</v>
      </c>
      <c r="C19">
        <v>202503</v>
      </c>
      <c r="D19">
        <v>104</v>
      </c>
      <c r="E19">
        <v>19</v>
      </c>
      <c r="F19">
        <v>257</v>
      </c>
      <c r="G19">
        <v>138</v>
      </c>
    </row>
    <row r="20" spans="1:7" x14ac:dyDescent="0.3">
      <c r="A20" t="s">
        <v>186</v>
      </c>
      <c r="B20" s="1">
        <v>45747</v>
      </c>
      <c r="C20">
        <v>202503</v>
      </c>
      <c r="D20">
        <v>93</v>
      </c>
      <c r="E20">
        <v>27</v>
      </c>
      <c r="F20">
        <v>313</v>
      </c>
      <c r="G20">
        <v>168</v>
      </c>
    </row>
    <row r="21" spans="1:7" x14ac:dyDescent="0.3">
      <c r="A21" t="s">
        <v>190</v>
      </c>
      <c r="B21" s="1">
        <v>45747</v>
      </c>
      <c r="C21">
        <v>202503</v>
      </c>
      <c r="D21">
        <v>50</v>
      </c>
      <c r="E21">
        <v>10</v>
      </c>
      <c r="F21">
        <v>117</v>
      </c>
      <c r="G21">
        <v>70</v>
      </c>
    </row>
    <row r="22" spans="1:7" x14ac:dyDescent="0.3">
      <c r="A22" t="s">
        <v>193</v>
      </c>
      <c r="B22" s="1">
        <v>45747</v>
      </c>
      <c r="C22">
        <v>202503</v>
      </c>
      <c r="D22">
        <v>112</v>
      </c>
      <c r="E22">
        <v>22</v>
      </c>
      <c r="F22">
        <v>240</v>
      </c>
      <c r="G22">
        <v>89</v>
      </c>
    </row>
    <row r="23" spans="1:7" x14ac:dyDescent="0.3">
      <c r="A23" t="s">
        <v>196</v>
      </c>
      <c r="B23" s="1">
        <v>45747</v>
      </c>
      <c r="C23">
        <v>202503</v>
      </c>
      <c r="D23">
        <v>107</v>
      </c>
      <c r="E23">
        <v>28</v>
      </c>
      <c r="F23">
        <v>258</v>
      </c>
      <c r="G23">
        <v>80</v>
      </c>
    </row>
    <row r="24" spans="1:7" x14ac:dyDescent="0.3">
      <c r="A24" t="s">
        <v>205</v>
      </c>
      <c r="B24" s="1">
        <v>45747</v>
      </c>
      <c r="C24">
        <v>202503</v>
      </c>
      <c r="D24">
        <v>52</v>
      </c>
      <c r="E24">
        <v>14</v>
      </c>
      <c r="F24">
        <v>136</v>
      </c>
      <c r="G24">
        <v>64</v>
      </c>
    </row>
    <row r="25" spans="1:7" x14ac:dyDescent="0.3">
      <c r="A25" t="s">
        <v>208</v>
      </c>
      <c r="B25" s="1">
        <v>45747</v>
      </c>
      <c r="C25">
        <v>202503</v>
      </c>
      <c r="D25">
        <v>26</v>
      </c>
      <c r="E25">
        <v>8</v>
      </c>
      <c r="F25">
        <v>39</v>
      </c>
      <c r="G25">
        <v>25</v>
      </c>
    </row>
    <row r="26" spans="1:7" x14ac:dyDescent="0.3">
      <c r="A26" t="s">
        <v>202</v>
      </c>
      <c r="B26" s="1">
        <v>45747</v>
      </c>
      <c r="C26">
        <v>202503</v>
      </c>
      <c r="D26">
        <v>57</v>
      </c>
      <c r="E26">
        <v>5</v>
      </c>
      <c r="F26">
        <v>132</v>
      </c>
      <c r="G26">
        <v>27</v>
      </c>
    </row>
    <row r="27" spans="1:7" x14ac:dyDescent="0.3">
      <c r="A27" t="s">
        <v>211</v>
      </c>
      <c r="B27" s="1">
        <v>45747</v>
      </c>
      <c r="C27">
        <v>202503</v>
      </c>
      <c r="D27">
        <v>3</v>
      </c>
      <c r="E27">
        <v>2</v>
      </c>
      <c r="F27">
        <v>19</v>
      </c>
      <c r="G27">
        <v>13</v>
      </c>
    </row>
  </sheetData>
  <phoneticPr fontId="19"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D4C56-BF3F-4B89-B07E-F555716C24E8}">
  <dimension ref="A1:N12"/>
  <sheetViews>
    <sheetView workbookViewId="0">
      <selection activeCell="D5" sqref="D5:D12"/>
    </sheetView>
  </sheetViews>
  <sheetFormatPr defaultRowHeight="14.4" x14ac:dyDescent="0.3"/>
  <cols>
    <col min="2" max="2" width="19.5546875" bestFit="1" customWidth="1"/>
    <col min="15" max="15" width="10.6640625" bestFit="1" customWidth="1"/>
    <col min="18" max="18" width="10.5546875" bestFit="1" customWidth="1"/>
    <col min="20" max="20" width="14.88671875" customWidth="1"/>
  </cols>
  <sheetData>
    <row r="1" spans="1:14" x14ac:dyDescent="0.3">
      <c r="A1">
        <v>2025</v>
      </c>
      <c r="C1" t="s">
        <v>39</v>
      </c>
      <c r="D1" t="s">
        <v>40</v>
      </c>
      <c r="E1" t="s">
        <v>41</v>
      </c>
      <c r="F1" t="s">
        <v>42</v>
      </c>
      <c r="G1" t="s">
        <v>43</v>
      </c>
      <c r="H1" t="s">
        <v>44</v>
      </c>
      <c r="I1" t="s">
        <v>45</v>
      </c>
      <c r="J1" t="s">
        <v>46</v>
      </c>
      <c r="K1" t="s">
        <v>47</v>
      </c>
      <c r="L1" t="s">
        <v>48</v>
      </c>
      <c r="M1" t="s">
        <v>49</v>
      </c>
      <c r="N1" t="s">
        <v>50</v>
      </c>
    </row>
    <row r="4" spans="1:14" x14ac:dyDescent="0.3">
      <c r="D4" t="s">
        <v>70</v>
      </c>
    </row>
    <row r="5" spans="1:14" x14ac:dyDescent="0.3">
      <c r="D5">
        <v>71</v>
      </c>
    </row>
    <row r="6" spans="1:14" x14ac:dyDescent="0.3">
      <c r="D6">
        <v>51.3</v>
      </c>
    </row>
    <row r="7" spans="1:14" x14ac:dyDescent="0.3">
      <c r="D7">
        <v>21</v>
      </c>
    </row>
    <row r="8" spans="1:14" x14ac:dyDescent="0.3">
      <c r="D8">
        <v>77.400000000000006</v>
      </c>
    </row>
    <row r="9" spans="1:14" x14ac:dyDescent="0.3">
      <c r="D9">
        <v>24.8</v>
      </c>
    </row>
    <row r="10" spans="1:14" x14ac:dyDescent="0.3">
      <c r="D10">
        <v>40.200000000000003</v>
      </c>
    </row>
    <row r="11" spans="1:14" x14ac:dyDescent="0.3">
      <c r="D11">
        <v>66.2</v>
      </c>
    </row>
    <row r="12" spans="1:14" x14ac:dyDescent="0.3">
      <c r="D12">
        <v>92.9</v>
      </c>
    </row>
  </sheetData>
  <phoneticPr fontId="19"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99436-D8BC-482C-9FFD-7AAC4FAE3BC4}">
  <dimension ref="A1:C10"/>
  <sheetViews>
    <sheetView workbookViewId="0">
      <selection activeCell="C16" sqref="C16"/>
    </sheetView>
  </sheetViews>
  <sheetFormatPr defaultRowHeight="14.4" x14ac:dyDescent="0.3"/>
  <cols>
    <col min="1" max="1" width="25.77734375" bestFit="1" customWidth="1"/>
    <col min="2" max="2" width="12.21875" bestFit="1" customWidth="1"/>
    <col min="3" max="3" width="6.33203125" bestFit="1" customWidth="1"/>
  </cols>
  <sheetData>
    <row r="1" spans="1:3" x14ac:dyDescent="0.3">
      <c r="A1" t="s">
        <v>23</v>
      </c>
      <c r="B1" t="s">
        <v>76</v>
      </c>
      <c r="C1" t="s">
        <v>77</v>
      </c>
    </row>
    <row r="2" spans="1:3" x14ac:dyDescent="0.3">
      <c r="A2" t="s">
        <v>197</v>
      </c>
      <c r="B2" t="s">
        <v>198</v>
      </c>
      <c r="C2" t="s">
        <v>199</v>
      </c>
    </row>
    <row r="3" spans="1:3" x14ac:dyDescent="0.3">
      <c r="A3" t="s">
        <v>194</v>
      </c>
      <c r="B3" t="s">
        <v>195</v>
      </c>
      <c r="C3" t="s">
        <v>196</v>
      </c>
    </row>
    <row r="4" spans="1:3" x14ac:dyDescent="0.3">
      <c r="A4" t="s">
        <v>203</v>
      </c>
      <c r="B4" t="s">
        <v>204</v>
      </c>
      <c r="C4" t="s">
        <v>205</v>
      </c>
    </row>
    <row r="5" spans="1:3" x14ac:dyDescent="0.3">
      <c r="A5" t="s">
        <v>206</v>
      </c>
      <c r="B5" t="s">
        <v>207</v>
      </c>
      <c r="C5" t="s">
        <v>208</v>
      </c>
    </row>
    <row r="6" spans="1:3" x14ac:dyDescent="0.3">
      <c r="A6" t="s">
        <v>191</v>
      </c>
      <c r="B6" t="s">
        <v>192</v>
      </c>
      <c r="C6" t="s">
        <v>193</v>
      </c>
    </row>
    <row r="7" spans="1:3" x14ac:dyDescent="0.3">
      <c r="A7" t="s">
        <v>185</v>
      </c>
      <c r="B7" t="s">
        <v>187</v>
      </c>
      <c r="C7" t="s">
        <v>186</v>
      </c>
    </row>
    <row r="8" spans="1:3" x14ac:dyDescent="0.3">
      <c r="A8" t="s">
        <v>188</v>
      </c>
      <c r="B8" t="s">
        <v>189</v>
      </c>
      <c r="C8" t="s">
        <v>190</v>
      </c>
    </row>
    <row r="9" spans="1:3" x14ac:dyDescent="0.3">
      <c r="A9" t="s">
        <v>200</v>
      </c>
      <c r="B9" t="s">
        <v>201</v>
      </c>
      <c r="C9" t="s">
        <v>202</v>
      </c>
    </row>
    <row r="10" spans="1:3" x14ac:dyDescent="0.3">
      <c r="A10" t="s">
        <v>209</v>
      </c>
      <c r="B10" t="s">
        <v>210</v>
      </c>
      <c r="C10" t="s">
        <v>211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97A97A8-AFF8-449E-8545-4888CE5AB83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Unused Days Data</vt:lpstr>
      <vt:lpstr>Data Prep</vt:lpstr>
      <vt:lpstr>MoM Unused Days</vt:lpstr>
      <vt:lpstr>MonthlyUUD</vt:lpstr>
      <vt:lpstr>Census Data</vt:lpstr>
      <vt:lpstr>FacilityNames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Hutcheson</dc:creator>
  <cp:lastModifiedBy>Dan Hutcheson</cp:lastModifiedBy>
  <dcterms:created xsi:type="dcterms:W3CDTF">2025-04-01T16:49:57Z</dcterms:created>
  <dcterms:modified xsi:type="dcterms:W3CDTF">2025-04-21T18:54:12Z</dcterms:modified>
</cp:coreProperties>
</file>