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P:\tmp\"/>
    </mc:Choice>
  </mc:AlternateContent>
  <xr:revisionPtr revIDLastSave="0" documentId="13_ncr:1_{CDEDC312-8941-4639-8AFC-66320BF4514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nd-article" sheetId="4" r:id="rId1"/>
    <sheet name="3rd-article" sheetId="1" r:id="rId2"/>
    <sheet name="3rd-article-overhead" sheetId="6" r:id="rId3"/>
    <sheet name="3rd-article-comparison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4" l="1"/>
  <c r="O13" i="4"/>
  <c r="O12" i="4"/>
  <c r="O11" i="4"/>
  <c r="O10" i="4"/>
  <c r="O9" i="4"/>
  <c r="O4" i="4"/>
  <c r="L14" i="4"/>
  <c r="L13" i="4"/>
  <c r="L12" i="4"/>
  <c r="L11" i="4"/>
  <c r="L10" i="4"/>
  <c r="L9" i="4"/>
  <c r="L6" i="4"/>
  <c r="L5" i="4"/>
  <c r="L4" i="4"/>
  <c r="D14" i="4"/>
  <c r="D13" i="4"/>
  <c r="D12" i="4"/>
  <c r="H14" i="4"/>
  <c r="H13" i="4"/>
  <c r="H12" i="4"/>
  <c r="H11" i="4"/>
  <c r="H10" i="4"/>
  <c r="H9" i="4"/>
  <c r="H8" i="4"/>
  <c r="H7" i="4"/>
  <c r="H6" i="4"/>
  <c r="H5" i="4"/>
  <c r="H4" i="4"/>
  <c r="D11" i="4"/>
  <c r="D10" i="4"/>
  <c r="D9" i="4"/>
  <c r="D8" i="4"/>
  <c r="D7" i="4"/>
  <c r="D4" i="4"/>
  <c r="I15" i="4"/>
  <c r="G44" i="6"/>
  <c r="E44" i="6"/>
  <c r="C33" i="6"/>
  <c r="C44" i="6" s="1"/>
  <c r="D44" i="6" s="1"/>
  <c r="C38" i="6"/>
  <c r="C39" i="6"/>
  <c r="C40" i="6"/>
  <c r="D40" i="6" s="1"/>
  <c r="C41" i="6"/>
  <c r="C42" i="6"/>
  <c r="D42" i="6" s="1"/>
  <c r="C43" i="6"/>
  <c r="B44" i="6"/>
  <c r="H44" i="6"/>
  <c r="F44" i="6"/>
  <c r="H43" i="6"/>
  <c r="F43" i="6"/>
  <c r="D43" i="6"/>
  <c r="H42" i="6"/>
  <c r="F42" i="6"/>
  <c r="H41" i="6"/>
  <c r="F41" i="6"/>
  <c r="D41" i="6"/>
  <c r="H40" i="6"/>
  <c r="F40" i="6"/>
  <c r="H39" i="6"/>
  <c r="F39" i="6"/>
  <c r="D39" i="6"/>
  <c r="H38" i="6"/>
  <c r="F38" i="6"/>
  <c r="D38" i="6"/>
  <c r="H33" i="6"/>
  <c r="F33" i="6"/>
  <c r="D33" i="6"/>
  <c r="G29" i="6"/>
  <c r="H29" i="6"/>
  <c r="H28" i="6"/>
  <c r="H27" i="6"/>
  <c r="H26" i="6"/>
  <c r="H25" i="6"/>
  <c r="H24" i="6"/>
  <c r="H23" i="6"/>
  <c r="H20" i="6"/>
  <c r="H19" i="6"/>
  <c r="H18" i="6"/>
  <c r="E29" i="6"/>
  <c r="F29" i="6"/>
  <c r="F28" i="6"/>
  <c r="F27" i="6"/>
  <c r="F26" i="6"/>
  <c r="F25" i="6"/>
  <c r="F24" i="6"/>
  <c r="F23" i="6"/>
  <c r="F20" i="6"/>
  <c r="F19" i="6"/>
  <c r="F18" i="6"/>
  <c r="D27" i="6"/>
  <c r="D26" i="6"/>
  <c r="D25" i="6"/>
  <c r="D23" i="6"/>
  <c r="C18" i="6"/>
  <c r="D18" i="6" s="1"/>
  <c r="C19" i="6"/>
  <c r="D19" i="6" s="1"/>
  <c r="C20" i="6"/>
  <c r="D20" i="6" s="1"/>
  <c r="C23" i="6"/>
  <c r="C24" i="6"/>
  <c r="C29" i="6" s="1"/>
  <c r="D29" i="6" s="1"/>
  <c r="C25" i="6"/>
  <c r="C26" i="6"/>
  <c r="C27" i="6"/>
  <c r="C28" i="6"/>
  <c r="D28" i="6" s="1"/>
  <c r="B29" i="6"/>
  <c r="C14" i="6"/>
  <c r="D14" i="6" s="1"/>
  <c r="B14" i="6"/>
  <c r="D13" i="6"/>
  <c r="D12" i="6"/>
  <c r="D11" i="6"/>
  <c r="D10" i="6"/>
  <c r="D9" i="6"/>
  <c r="D8" i="6"/>
  <c r="D7" i="6"/>
  <c r="D6" i="6"/>
  <c r="D5" i="6"/>
  <c r="D4" i="6"/>
  <c r="D3" i="6"/>
  <c r="I9" i="5"/>
  <c r="J10" i="5"/>
  <c r="J9" i="5"/>
  <c r="J8" i="5"/>
  <c r="I8" i="5"/>
  <c r="H8" i="5"/>
  <c r="J7" i="5"/>
  <c r="I7" i="5"/>
  <c r="H7" i="5"/>
  <c r="G7" i="5"/>
  <c r="J6" i="5"/>
  <c r="I6" i="5"/>
  <c r="H6" i="5"/>
  <c r="G6" i="5"/>
  <c r="F6" i="5"/>
  <c r="J5" i="5"/>
  <c r="I5" i="5"/>
  <c r="H5" i="5"/>
  <c r="G5" i="5"/>
  <c r="F5" i="5"/>
  <c r="E5" i="5"/>
  <c r="Q15" i="4"/>
  <c r="J15" i="4"/>
  <c r="P15" i="4"/>
  <c r="N15" i="4"/>
  <c r="M15" i="4"/>
  <c r="E15" i="4"/>
  <c r="I10" i="1"/>
  <c r="T15" i="1"/>
  <c r="T20" i="1" s="1"/>
  <c r="T18" i="1"/>
  <c r="T17" i="1"/>
  <c r="T16" i="1"/>
  <c r="S15" i="1"/>
  <c r="S18" i="1" s="1"/>
  <c r="S19" i="1"/>
  <c r="R4" i="1"/>
  <c r="R15" i="1" s="1"/>
  <c r="R9" i="1"/>
  <c r="R10" i="1"/>
  <c r="R11" i="1"/>
  <c r="R12" i="1"/>
  <c r="R13" i="1"/>
  <c r="R14" i="1"/>
  <c r="N15" i="1"/>
  <c r="N18" i="1" s="1"/>
  <c r="N19" i="1"/>
  <c r="M15" i="1"/>
  <c r="M16" i="1" s="1"/>
  <c r="M18" i="1"/>
  <c r="M17" i="1"/>
  <c r="L4" i="1"/>
  <c r="L15" i="1" s="1"/>
  <c r="L16" i="1" s="1"/>
  <c r="L5" i="1"/>
  <c r="L6" i="1"/>
  <c r="L9" i="1"/>
  <c r="L10" i="1"/>
  <c r="L11" i="1"/>
  <c r="L12" i="1"/>
  <c r="L13" i="1"/>
  <c r="L14" i="1"/>
  <c r="G15" i="1"/>
  <c r="Q15" i="1"/>
  <c r="P15" i="1"/>
  <c r="O4" i="1"/>
  <c r="O15" i="1" s="1"/>
  <c r="O9" i="1"/>
  <c r="O10" i="1"/>
  <c r="O11" i="1"/>
  <c r="O12" i="1"/>
  <c r="O13" i="1"/>
  <c r="O14" i="1"/>
  <c r="J15" i="1"/>
  <c r="K15" i="1"/>
  <c r="I6" i="1"/>
  <c r="I15" i="1" s="1"/>
  <c r="I9" i="1"/>
  <c r="I11" i="1"/>
  <c r="I12" i="1"/>
  <c r="I13" i="1"/>
  <c r="I14" i="1"/>
  <c r="F15" i="1"/>
  <c r="E15" i="1"/>
  <c r="D4" i="1"/>
  <c r="D5" i="1"/>
  <c r="D6" i="1"/>
  <c r="D7" i="1"/>
  <c r="D8" i="1"/>
  <c r="D15" i="1" s="1"/>
  <c r="D9" i="1"/>
  <c r="D10" i="1"/>
  <c r="D11" i="1"/>
  <c r="D12" i="1"/>
  <c r="D13" i="1"/>
  <c r="D14" i="1"/>
  <c r="I5" i="1"/>
  <c r="I4" i="1"/>
  <c r="O15" i="4" l="1"/>
  <c r="L15" i="4"/>
  <c r="H15" i="4"/>
  <c r="R16" i="1"/>
  <c r="R17" i="1"/>
  <c r="N20" i="1"/>
  <c r="D24" i="6"/>
  <c r="N16" i="1"/>
  <c r="S16" i="1"/>
  <c r="T19" i="1"/>
  <c r="N17" i="1"/>
  <c r="S17" i="1"/>
  <c r="F15" i="4"/>
  <c r="D15" i="4" l="1"/>
</calcChain>
</file>

<file path=xl/sharedStrings.xml><?xml version="1.0" encoding="utf-8"?>
<sst xmlns="http://schemas.openxmlformats.org/spreadsheetml/2006/main" count="362" uniqueCount="75">
  <si>
    <t>Protocol</t>
  </si>
  <si>
    <t>PANA</t>
  </si>
  <si>
    <t xml:space="preserve"> with handshake</t>
  </si>
  <si>
    <t>without handshake</t>
  </si>
  <si>
    <t>Phase</t>
  </si>
  <si>
    <t>Msg</t>
  </si>
  <si>
    <t>Name</t>
  </si>
  <si>
    <t>LL</t>
  </si>
  <si>
    <t>EAP</t>
  </si>
  <si>
    <t>LL+EAP</t>
  </si>
  <si>
    <t>PANA relay</t>
  </si>
  <si>
    <t xml:space="preserve">EAP </t>
  </si>
  <si>
    <t>I</t>
  </si>
  <si>
    <t>PCI</t>
  </si>
  <si>
    <t>POST(Identity)</t>
  </si>
  <si>
    <t>II</t>
  </si>
  <si>
    <t>Auth Req</t>
  </si>
  <si>
    <t>POST</t>
  </si>
  <si>
    <t>-</t>
  </si>
  <si>
    <t>Auth Answ</t>
  </si>
  <si>
    <t>ACK</t>
  </si>
  <si>
    <t>III</t>
  </si>
  <si>
    <t>Req ID</t>
  </si>
  <si>
    <t>Rep ID</t>
  </si>
  <si>
    <t>IV</t>
  </si>
  <si>
    <t>EAP-PSK1</t>
  </si>
  <si>
    <t>POST(EAP-PSK1)</t>
  </si>
  <si>
    <t>EAP-PSK2</t>
  </si>
  <si>
    <t>ACK(EAP-PSK3)</t>
  </si>
  <si>
    <t>EAP-PSK3</t>
  </si>
  <si>
    <t>POST(EAP-PSK3)</t>
  </si>
  <si>
    <t>EAP-PSK4</t>
  </si>
  <si>
    <t>ACK(EAP-PSK4)</t>
  </si>
  <si>
    <t>V</t>
  </si>
  <si>
    <t>EAPSuccess</t>
  </si>
  <si>
    <t>POST(EAPSuccess)</t>
  </si>
  <si>
    <t>Answer</t>
  </si>
  <si>
    <t>Total</t>
  </si>
  <si>
    <t>Reduction</t>
  </si>
  <si>
    <t>compared</t>
  </si>
  <si>
    <t>to</t>
  </si>
  <si>
    <t>relay</t>
  </si>
  <si>
    <t>proxy</t>
  </si>
  <si>
    <t>stateless proxy</t>
  </si>
  <si>
    <t>CoAP-EAP stateless proxy</t>
  </si>
  <si>
    <t>CoAP-EAP proxy</t>
  </si>
  <si>
    <t>LO-CoAP-EAP</t>
  </si>
  <si>
    <t>I-12</t>
  </si>
  <si>
    <t>The increment is due to sending the IP of the controller</t>
  </si>
  <si>
    <t>O-12</t>
  </si>
  <si>
    <t>Comparison</t>
  </si>
  <si>
    <t xml:space="preserve">CoAP-EAP relay </t>
  </si>
  <si>
    <t>with handshake</t>
  </si>
  <si>
    <t xml:space="preserve">relay </t>
  </si>
  <si>
    <t xml:space="preserve">LO-CoAP-EAP relay </t>
  </si>
  <si>
    <t>LO-CoAP-EAP stateless proxy</t>
  </si>
  <si>
    <t>LO-CoAP-EAP proxy</t>
  </si>
  <si>
    <t>diff</t>
  </si>
  <si>
    <t>LO-CoAP-EAP  with handshake</t>
  </si>
  <si>
    <t>LO-CoAP-EAP  without handshake</t>
  </si>
  <si>
    <t>ACK(EAP-PSK2)</t>
  </si>
  <si>
    <t>CoAP-EAP draft-ietf-03</t>
  </si>
  <si>
    <t>CoAP-EAP ietf-draft v03</t>
  </si>
  <si>
    <t>ACK (EAP-RESP/ID)</t>
  </si>
  <si>
    <t>POST (nonce_c)</t>
  </si>
  <si>
    <t>ACK (nonce_s)</t>
  </si>
  <si>
    <t>Original CoAP-EAP</t>
  </si>
  <si>
    <t>POST (EAP-REQ/ID)+CBOR</t>
  </si>
  <si>
    <t>ACK (EAP-RESP/ID)+CBOR</t>
  </si>
  <si>
    <t>POST (EAP-REQ/ID)</t>
  </si>
  <si>
    <t>Nº</t>
  </si>
  <si>
    <t xml:space="preserve"> w/ handshake</t>
  </si>
  <si>
    <t>w/o handshake</t>
  </si>
  <si>
    <t>POST[OSCORE]               (EAPSuccess)+CBOR</t>
  </si>
  <si>
    <t>ACK[OSCORE]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</si>
</sst>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/>
        <bgColor rgb="FF000000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3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10" xfId="0" applyFont="1" applyFill="1" applyBorder="1" applyAlignment="1"/>
    <xf numFmtId="0" fontId="1" fillId="4" borderId="11" xfId="0" applyFont="1" applyFill="1" applyBorder="1" applyAlignment="1"/>
    <xf numFmtId="0" fontId="4" fillId="4" borderId="13" xfId="0" applyFont="1" applyFill="1" applyBorder="1" applyAlignment="1">
      <alignment horizontal="center"/>
    </xf>
    <xf numFmtId="0" fontId="7" fillId="4" borderId="12" xfId="0" applyFont="1" applyFill="1" applyBorder="1" applyAlignment="1"/>
    <xf numFmtId="0" fontId="1" fillId="4" borderId="12" xfId="0" applyFont="1" applyFill="1" applyBorder="1" applyAlignment="1"/>
    <xf numFmtId="0" fontId="0" fillId="4" borderId="13" xfId="0" applyFill="1" applyBorder="1"/>
    <xf numFmtId="0" fontId="0" fillId="4" borderId="9" xfId="0" applyFill="1" applyBorder="1"/>
    <xf numFmtId="0" fontId="0" fillId="4" borderId="12" xfId="0" applyFill="1" applyBorder="1"/>
    <xf numFmtId="0" fontId="1" fillId="2" borderId="22" xfId="0" applyFont="1" applyFill="1" applyBorder="1"/>
    <xf numFmtId="0" fontId="2" fillId="2" borderId="23" xfId="0" applyFont="1" applyFill="1" applyBorder="1"/>
    <xf numFmtId="0" fontId="4" fillId="4" borderId="25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4" borderId="12" xfId="0" applyFill="1" applyBorder="1" applyAlignment="1"/>
    <xf numFmtId="0" fontId="4" fillId="6" borderId="2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6" borderId="31" xfId="0" applyFont="1" applyFill="1" applyBorder="1"/>
    <xf numFmtId="0" fontId="4" fillId="6" borderId="33" xfId="0" applyFont="1" applyFill="1" applyBorder="1"/>
    <xf numFmtId="0" fontId="4" fillId="6" borderId="20" xfId="0" applyFont="1" applyFill="1" applyBorder="1"/>
    <xf numFmtId="0" fontId="4" fillId="6" borderId="20" xfId="0" applyFont="1" applyFill="1" applyBorder="1" applyAlignment="1">
      <alignment horizontal="left"/>
    </xf>
    <xf numFmtId="0" fontId="1" fillId="6" borderId="36" xfId="0" applyFont="1" applyFill="1" applyBorder="1"/>
    <xf numFmtId="0" fontId="1" fillId="6" borderId="37" xfId="0" applyFont="1" applyFill="1" applyBorder="1" applyAlignment="1">
      <alignment horizontal="left"/>
    </xf>
    <xf numFmtId="0" fontId="1" fillId="6" borderId="38" xfId="0" applyFont="1" applyFill="1" applyBorder="1"/>
    <xf numFmtId="0" fontId="4" fillId="6" borderId="2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4" borderId="40" xfId="0" applyFont="1" applyFill="1" applyBorder="1" applyAlignment="1"/>
    <xf numFmtId="0" fontId="4" fillId="4" borderId="15" xfId="0" applyFont="1" applyFill="1" applyBorder="1" applyAlignment="1"/>
    <xf numFmtId="0" fontId="4" fillId="4" borderId="30" xfId="0" applyFont="1" applyFill="1" applyBorder="1" applyAlignment="1"/>
    <xf numFmtId="0" fontId="1" fillId="4" borderId="35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6" xfId="0" applyFont="1" applyFill="1" applyBorder="1"/>
    <xf numFmtId="0" fontId="1" fillId="4" borderId="33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33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4" fillId="4" borderId="33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1" fillId="4" borderId="2" xfId="0" applyFont="1" applyFill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45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1" fillId="4" borderId="27" xfId="0" applyFont="1" applyFill="1" applyBorder="1"/>
    <xf numFmtId="0" fontId="1" fillId="8" borderId="1" xfId="0" applyFont="1" applyFill="1" applyBorder="1" applyAlignment="1">
      <alignment horizontal="center"/>
    </xf>
    <xf numFmtId="0" fontId="0" fillId="10" borderId="0" xfId="0" applyFill="1"/>
    <xf numFmtId="0" fontId="0" fillId="0" borderId="0" xfId="0" applyFill="1"/>
    <xf numFmtId="0" fontId="1" fillId="11" borderId="10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39" xfId="0" applyFont="1" applyFill="1" applyBorder="1"/>
    <xf numFmtId="0" fontId="1" fillId="7" borderId="8" xfId="0" applyFont="1" applyFill="1" applyBorder="1" applyAlignment="1">
      <alignment horizontal="center"/>
    </xf>
    <xf numFmtId="0" fontId="4" fillId="6" borderId="52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1" fillId="7" borderId="54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11" fillId="4" borderId="10" xfId="0" applyFont="1" applyFill="1" applyBorder="1" applyAlignment="1"/>
    <xf numFmtId="0" fontId="11" fillId="4" borderId="4" xfId="0" applyFont="1" applyFill="1" applyBorder="1" applyAlignment="1"/>
    <xf numFmtId="0" fontId="11" fillId="4" borderId="12" xfId="0" applyFont="1" applyFill="1" applyBorder="1" applyAlignment="1"/>
    <xf numFmtId="0" fontId="11" fillId="4" borderId="5" xfId="0" applyFont="1" applyFill="1" applyBorder="1" applyAlignment="1"/>
    <xf numFmtId="0" fontId="9" fillId="4" borderId="12" xfId="0" applyFont="1" applyFill="1" applyBorder="1" applyAlignment="1"/>
    <xf numFmtId="0" fontId="10" fillId="4" borderId="12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1" fillId="4" borderId="36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9" fillId="4" borderId="42" xfId="0" applyFont="1" applyFill="1" applyBorder="1" applyAlignment="1"/>
    <xf numFmtId="0" fontId="9" fillId="4" borderId="48" xfId="0" applyFont="1" applyFill="1" applyBorder="1" applyAlignment="1"/>
    <xf numFmtId="0" fontId="9" fillId="4" borderId="49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/>
    </xf>
    <xf numFmtId="0" fontId="1" fillId="0" borderId="36" xfId="0" applyFont="1" applyFill="1" applyBorder="1" applyAlignment="1"/>
    <xf numFmtId="0" fontId="1" fillId="0" borderId="45" xfId="0" applyFont="1" applyFill="1" applyBorder="1" applyAlignment="1"/>
    <xf numFmtId="0" fontId="1" fillId="0" borderId="46" xfId="0" applyFont="1" applyFill="1" applyBorder="1" applyAlignment="1"/>
    <xf numFmtId="0" fontId="0" fillId="0" borderId="41" xfId="0" applyBorder="1" applyAlignment="1">
      <alignment horizontal="center"/>
    </xf>
    <xf numFmtId="0" fontId="1" fillId="0" borderId="47" xfId="0" applyFont="1" applyFill="1" applyBorder="1" applyAlignment="1"/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4" borderId="21" xfId="0" applyFont="1" applyFill="1" applyBorder="1"/>
    <xf numFmtId="0" fontId="4" fillId="4" borderId="57" xfId="0" applyFont="1" applyFill="1" applyBorder="1" applyAlignment="1"/>
    <xf numFmtId="0" fontId="1" fillId="4" borderId="2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0" borderId="1" xfId="0" applyFont="1" applyFill="1" applyBorder="1"/>
    <xf numFmtId="0" fontId="11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4" fillId="0" borderId="59" xfId="0" applyFont="1" applyFill="1" applyBorder="1"/>
    <xf numFmtId="0" fontId="4" fillId="0" borderId="25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0" fillId="0" borderId="0" xfId="0" applyFill="1" applyBorder="1"/>
    <xf numFmtId="0" fontId="1" fillId="4" borderId="60" xfId="0" applyFont="1" applyFill="1" applyBorder="1" applyAlignment="1">
      <alignment horizontal="center"/>
    </xf>
    <xf numFmtId="0" fontId="1" fillId="7" borderId="5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/>
    </xf>
    <xf numFmtId="0" fontId="1" fillId="7" borderId="61" xfId="0" applyFont="1" applyFill="1" applyBorder="1" applyAlignment="1">
      <alignment horizontal="center"/>
    </xf>
    <xf numFmtId="0" fontId="1" fillId="7" borderId="51" xfId="0" applyFont="1" applyFill="1" applyBorder="1" applyAlignment="1">
      <alignment horizontal="center"/>
    </xf>
    <xf numFmtId="0" fontId="4" fillId="6" borderId="34" xfId="0" applyFont="1" applyFill="1" applyBorder="1"/>
    <xf numFmtId="0" fontId="4" fillId="6" borderId="35" xfId="0" applyFont="1" applyFill="1" applyBorder="1"/>
    <xf numFmtId="0" fontId="1" fillId="6" borderId="35" xfId="0" applyFont="1" applyFill="1" applyBorder="1"/>
    <xf numFmtId="0" fontId="1" fillId="6" borderId="53" xfId="0" applyFont="1" applyFill="1" applyBorder="1" applyAlignment="1">
      <alignment horizontal="center"/>
    </xf>
    <xf numFmtId="0" fontId="0" fillId="2" borderId="14" xfId="0" applyFill="1" applyBorder="1"/>
    <xf numFmtId="0" fontId="0" fillId="12" borderId="40" xfId="0" applyFill="1" applyBorder="1"/>
    <xf numFmtId="0" fontId="1" fillId="14" borderId="5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7" xfId="0" applyFont="1" applyFill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4" fillId="6" borderId="20" xfId="0" applyFont="1" applyFill="1" applyBorder="1" applyAlignment="1">
      <alignment wrapText="1"/>
    </xf>
    <xf numFmtId="0" fontId="3" fillId="5" borderId="40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2" fillId="13" borderId="40" xfId="0" applyFont="1" applyFill="1" applyBorder="1" applyAlignment="1">
      <alignment horizontal="left"/>
    </xf>
    <xf numFmtId="0" fontId="2" fillId="13" borderId="15" xfId="0" applyFont="1" applyFill="1" applyBorder="1" applyAlignment="1">
      <alignment horizontal="left"/>
    </xf>
    <xf numFmtId="0" fontId="2" fillId="13" borderId="16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9" fillId="4" borderId="12" xfId="0" applyFont="1" applyFill="1" applyBorder="1" applyAlignment="1"/>
    <xf numFmtId="0" fontId="9" fillId="4" borderId="5" xfId="0" applyFont="1" applyFill="1" applyBorder="1" applyAlignment="1"/>
    <xf numFmtId="0" fontId="10" fillId="4" borderId="12" xfId="0" applyFont="1" applyFill="1" applyBorder="1" applyAlignment="1"/>
    <xf numFmtId="0" fontId="10" fillId="4" borderId="5" xfId="0" applyFont="1" applyFill="1" applyBorder="1" applyAlignment="1"/>
    <xf numFmtId="0" fontId="2" fillId="2" borderId="1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4" fillId="6" borderId="26" xfId="0" applyFont="1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B1" workbookViewId="0">
      <selection activeCell="K21" sqref="K21"/>
    </sheetView>
  </sheetViews>
  <sheetFormatPr defaultColWidth="11" defaultRowHeight="15.75" x14ac:dyDescent="0.25"/>
  <cols>
    <col min="1" max="1" width="0" hidden="1" customWidth="1"/>
    <col min="2" max="2" width="4.125" customWidth="1"/>
    <col min="3" max="3" width="23" customWidth="1"/>
    <col min="4" max="4" width="6.25" customWidth="1"/>
    <col min="5" max="5" width="4.75" bestFit="1" customWidth="1"/>
    <col min="6" max="6" width="8" customWidth="1"/>
    <col min="7" max="7" width="16.875" customWidth="1"/>
    <col min="8" max="8" width="7.5" customWidth="1"/>
    <col min="9" max="9" width="5.25" bestFit="1" customWidth="1"/>
    <col min="10" max="10" width="8.375" customWidth="1"/>
    <col min="11" max="11" width="15.875" customWidth="1"/>
    <col min="12" max="12" width="6.125" customWidth="1"/>
    <col min="13" max="13" width="5.25" bestFit="1" customWidth="1"/>
    <col min="14" max="14" width="7.625" customWidth="1"/>
    <col min="15" max="15" width="5" customWidth="1"/>
    <col min="16" max="16" width="5.25" bestFit="1" customWidth="1"/>
    <col min="17" max="17" width="8.625" customWidth="1"/>
  </cols>
  <sheetData>
    <row r="1" spans="1:20" ht="16.5" thickBot="1" x14ac:dyDescent="0.3">
      <c r="S1" s="28"/>
      <c r="T1" s="28"/>
    </row>
    <row r="2" spans="1:20" ht="16.5" thickBot="1" x14ac:dyDescent="0.3">
      <c r="A2" s="174" t="s">
        <v>62</v>
      </c>
      <c r="B2" s="175"/>
      <c r="C2" s="175"/>
      <c r="D2" s="175"/>
      <c r="E2" s="175"/>
      <c r="F2" s="176"/>
      <c r="G2" s="27" t="s">
        <v>66</v>
      </c>
      <c r="H2" s="27"/>
      <c r="I2" s="27"/>
      <c r="J2" s="100"/>
      <c r="K2" s="99" t="s">
        <v>46</v>
      </c>
      <c r="L2" s="171" t="s">
        <v>71</v>
      </c>
      <c r="M2" s="172"/>
      <c r="N2" s="173"/>
      <c r="O2" s="171" t="s">
        <v>72</v>
      </c>
      <c r="P2" s="172"/>
      <c r="Q2" s="173"/>
      <c r="S2" s="29"/>
      <c r="T2" s="29"/>
    </row>
    <row r="3" spans="1:20" ht="16.5" thickBot="1" x14ac:dyDescent="0.3">
      <c r="A3" s="101" t="s">
        <v>4</v>
      </c>
      <c r="B3" s="102" t="s">
        <v>70</v>
      </c>
      <c r="C3" s="102" t="s">
        <v>6</v>
      </c>
      <c r="D3" s="102" t="s">
        <v>7</v>
      </c>
      <c r="E3" s="102" t="s">
        <v>8</v>
      </c>
      <c r="F3" s="102" t="s">
        <v>9</v>
      </c>
      <c r="G3" s="21" t="s">
        <v>6</v>
      </c>
      <c r="H3" s="21" t="s">
        <v>7</v>
      </c>
      <c r="I3" s="39" t="s">
        <v>11</v>
      </c>
      <c r="J3" s="96" t="s">
        <v>9</v>
      </c>
      <c r="K3" s="20" t="s">
        <v>6</v>
      </c>
      <c r="L3" s="20" t="s">
        <v>7</v>
      </c>
      <c r="M3" s="39" t="s">
        <v>11</v>
      </c>
      <c r="N3" s="39" t="s">
        <v>9</v>
      </c>
      <c r="O3" s="20" t="s">
        <v>7</v>
      </c>
      <c r="P3" s="21" t="s">
        <v>11</v>
      </c>
      <c r="Q3" s="21" t="s">
        <v>9</v>
      </c>
      <c r="S3" s="30"/>
      <c r="T3" s="30"/>
    </row>
    <row r="4" spans="1:20" x14ac:dyDescent="0.25">
      <c r="A4" s="36" t="s">
        <v>12</v>
      </c>
      <c r="B4" s="37">
        <v>1</v>
      </c>
      <c r="C4" s="33" t="s">
        <v>17</v>
      </c>
      <c r="D4" s="23">
        <f>F4-E4</f>
        <v>23</v>
      </c>
      <c r="E4" s="23">
        <v>0</v>
      </c>
      <c r="F4" s="23">
        <v>23</v>
      </c>
      <c r="G4" s="33" t="s">
        <v>14</v>
      </c>
      <c r="H4" s="23">
        <f>J4-I4</f>
        <v>13</v>
      </c>
      <c r="I4" s="40">
        <v>0</v>
      </c>
      <c r="J4" s="41">
        <v>13</v>
      </c>
      <c r="K4" s="33" t="s">
        <v>14</v>
      </c>
      <c r="L4" s="23">
        <f>N4-M4</f>
        <v>28</v>
      </c>
      <c r="M4" s="40">
        <v>0</v>
      </c>
      <c r="N4" s="98">
        <v>28</v>
      </c>
      <c r="O4" s="23">
        <f>Q4-P4</f>
        <v>28</v>
      </c>
      <c r="P4" s="23">
        <v>0</v>
      </c>
      <c r="Q4" s="25">
        <v>28</v>
      </c>
      <c r="S4" s="30"/>
      <c r="T4" s="30"/>
    </row>
    <row r="5" spans="1:20" x14ac:dyDescent="0.25">
      <c r="A5" s="32" t="s">
        <v>15</v>
      </c>
      <c r="B5" s="22">
        <v>2</v>
      </c>
      <c r="C5" s="34" t="s">
        <v>18</v>
      </c>
      <c r="D5" s="97" t="s">
        <v>18</v>
      </c>
      <c r="E5" s="97" t="s">
        <v>18</v>
      </c>
      <c r="F5" s="97" t="s">
        <v>18</v>
      </c>
      <c r="G5" s="34" t="s">
        <v>64</v>
      </c>
      <c r="H5" s="23">
        <f>J5-I5</f>
        <v>18</v>
      </c>
      <c r="I5" s="40">
        <v>0</v>
      </c>
      <c r="J5" s="41">
        <v>18</v>
      </c>
      <c r="K5" s="34" t="s">
        <v>17</v>
      </c>
      <c r="L5" s="23">
        <f>N5-M5</f>
        <v>6</v>
      </c>
      <c r="M5" s="167">
        <v>0</v>
      </c>
      <c r="N5" s="168">
        <v>6</v>
      </c>
      <c r="O5" s="169" t="s">
        <v>18</v>
      </c>
      <c r="P5" s="23" t="s">
        <v>18</v>
      </c>
      <c r="Q5" s="25" t="s">
        <v>18</v>
      </c>
      <c r="S5" s="30"/>
      <c r="T5" s="30"/>
    </row>
    <row r="6" spans="1:20" x14ac:dyDescent="0.25">
      <c r="A6" s="32"/>
      <c r="B6" s="22">
        <v>3</v>
      </c>
      <c r="C6" s="34" t="s">
        <v>18</v>
      </c>
      <c r="D6" s="97" t="s">
        <v>18</v>
      </c>
      <c r="E6" s="97" t="s">
        <v>18</v>
      </c>
      <c r="F6" s="97" t="s">
        <v>18</v>
      </c>
      <c r="G6" s="34" t="s">
        <v>65</v>
      </c>
      <c r="H6" s="23">
        <f>J6-I6</f>
        <v>20</v>
      </c>
      <c r="I6" s="40">
        <v>0</v>
      </c>
      <c r="J6" s="41">
        <v>20</v>
      </c>
      <c r="K6" s="34" t="s">
        <v>20</v>
      </c>
      <c r="L6" s="23">
        <f>N6-M6</f>
        <v>8</v>
      </c>
      <c r="M6" s="167"/>
      <c r="N6" s="168">
        <v>8</v>
      </c>
      <c r="O6" s="169" t="s">
        <v>18</v>
      </c>
      <c r="P6" s="23" t="s">
        <v>18</v>
      </c>
      <c r="Q6" s="25" t="s">
        <v>18</v>
      </c>
      <c r="S6" s="30"/>
      <c r="T6" s="30"/>
    </row>
    <row r="7" spans="1:20" x14ac:dyDescent="0.25">
      <c r="A7" s="32" t="s">
        <v>21</v>
      </c>
      <c r="B7" s="22">
        <v>4</v>
      </c>
      <c r="C7" s="34" t="s">
        <v>67</v>
      </c>
      <c r="D7" s="23">
        <f>F7-E7</f>
        <v>27</v>
      </c>
      <c r="E7" s="156">
        <v>5</v>
      </c>
      <c r="F7" s="23">
        <v>32</v>
      </c>
      <c r="G7" s="34" t="s">
        <v>69</v>
      </c>
      <c r="H7" s="23">
        <f>J7-I7</f>
        <v>16</v>
      </c>
      <c r="I7" s="40">
        <v>5</v>
      </c>
      <c r="J7" s="41">
        <v>21</v>
      </c>
      <c r="K7" s="35" t="s">
        <v>18</v>
      </c>
      <c r="L7" s="166" t="s">
        <v>18</v>
      </c>
      <c r="M7" s="167" t="s">
        <v>18</v>
      </c>
      <c r="N7" s="168" t="s">
        <v>18</v>
      </c>
      <c r="O7" s="169" t="s">
        <v>18</v>
      </c>
      <c r="P7" s="23" t="s">
        <v>18</v>
      </c>
      <c r="Q7" s="25" t="s">
        <v>18</v>
      </c>
      <c r="S7" s="30"/>
      <c r="T7" s="30"/>
    </row>
    <row r="8" spans="1:20" x14ac:dyDescent="0.25">
      <c r="A8" s="32"/>
      <c r="B8" s="22">
        <v>5</v>
      </c>
      <c r="C8" s="34" t="s">
        <v>68</v>
      </c>
      <c r="D8" s="23">
        <f>F8-E8</f>
        <v>15</v>
      </c>
      <c r="E8" s="156">
        <v>18</v>
      </c>
      <c r="F8" s="23">
        <v>33</v>
      </c>
      <c r="G8" s="34" t="s">
        <v>63</v>
      </c>
      <c r="H8" s="23">
        <f>J8-I8</f>
        <v>9</v>
      </c>
      <c r="I8" s="40">
        <v>18</v>
      </c>
      <c r="J8" s="41">
        <v>27</v>
      </c>
      <c r="K8" s="35" t="s">
        <v>18</v>
      </c>
      <c r="L8" s="166" t="s">
        <v>18</v>
      </c>
      <c r="M8" s="167" t="s">
        <v>18</v>
      </c>
      <c r="N8" s="168" t="s">
        <v>18</v>
      </c>
      <c r="O8" s="169" t="s">
        <v>18</v>
      </c>
      <c r="P8" s="23" t="s">
        <v>18</v>
      </c>
      <c r="Q8" s="25" t="s">
        <v>18</v>
      </c>
      <c r="S8" s="31"/>
      <c r="T8" s="30"/>
    </row>
    <row r="9" spans="1:20" x14ac:dyDescent="0.25">
      <c r="A9" s="32" t="s">
        <v>24</v>
      </c>
      <c r="B9" s="22">
        <v>6</v>
      </c>
      <c r="C9" s="34" t="s">
        <v>26</v>
      </c>
      <c r="D9" s="23">
        <f>F9-E9</f>
        <v>13</v>
      </c>
      <c r="E9" s="40">
        <v>29</v>
      </c>
      <c r="F9" s="23">
        <v>42</v>
      </c>
      <c r="G9" s="34" t="s">
        <v>26</v>
      </c>
      <c r="H9" s="23">
        <f>J9-I9</f>
        <v>16</v>
      </c>
      <c r="I9" s="40">
        <v>29</v>
      </c>
      <c r="J9" s="41">
        <v>45</v>
      </c>
      <c r="K9" s="34" t="s">
        <v>26</v>
      </c>
      <c r="L9" s="23">
        <f>N9-M9</f>
        <v>9</v>
      </c>
      <c r="M9" s="167">
        <v>29</v>
      </c>
      <c r="N9" s="168">
        <v>38</v>
      </c>
      <c r="O9" s="23">
        <f>Q9-P9</f>
        <v>7</v>
      </c>
      <c r="P9" s="25">
        <v>29</v>
      </c>
      <c r="Q9" s="25">
        <v>36</v>
      </c>
      <c r="S9" s="31"/>
      <c r="T9" s="30"/>
    </row>
    <row r="10" spans="1:20" x14ac:dyDescent="0.25">
      <c r="A10" s="32"/>
      <c r="B10" s="22">
        <v>7</v>
      </c>
      <c r="C10" s="34" t="s">
        <v>28</v>
      </c>
      <c r="D10" s="23">
        <f>F10-E10</f>
        <v>15</v>
      </c>
      <c r="E10" s="40">
        <v>60</v>
      </c>
      <c r="F10" s="23">
        <v>75</v>
      </c>
      <c r="G10" s="34" t="s">
        <v>28</v>
      </c>
      <c r="H10" s="23">
        <f>J10-I10</f>
        <v>9</v>
      </c>
      <c r="I10" s="40">
        <v>60</v>
      </c>
      <c r="J10" s="41">
        <v>69</v>
      </c>
      <c r="K10" s="34" t="s">
        <v>28</v>
      </c>
      <c r="L10" s="23">
        <f>N10-M10</f>
        <v>5</v>
      </c>
      <c r="M10" s="167">
        <v>60</v>
      </c>
      <c r="N10" s="168">
        <v>65</v>
      </c>
      <c r="O10" s="23">
        <f>Q10-P10</f>
        <v>9</v>
      </c>
      <c r="P10" s="25">
        <v>60</v>
      </c>
      <c r="Q10" s="25">
        <v>69</v>
      </c>
      <c r="S10" s="31"/>
      <c r="T10" s="30"/>
    </row>
    <row r="11" spans="1:20" x14ac:dyDescent="0.25">
      <c r="A11" s="32"/>
      <c r="B11" s="22">
        <v>8</v>
      </c>
      <c r="C11" s="34" t="s">
        <v>30</v>
      </c>
      <c r="D11" s="23">
        <f>F11-E11</f>
        <v>13</v>
      </c>
      <c r="E11" s="40">
        <v>59</v>
      </c>
      <c r="F11" s="23">
        <v>72</v>
      </c>
      <c r="G11" s="34" t="s">
        <v>30</v>
      </c>
      <c r="H11" s="23">
        <f>J11-I11</f>
        <v>16</v>
      </c>
      <c r="I11" s="40">
        <v>59</v>
      </c>
      <c r="J11" s="41">
        <v>75</v>
      </c>
      <c r="K11" s="34" t="s">
        <v>30</v>
      </c>
      <c r="L11" s="23">
        <f>N11-M11</f>
        <v>9</v>
      </c>
      <c r="M11" s="167">
        <v>59</v>
      </c>
      <c r="N11" s="168">
        <v>68</v>
      </c>
      <c r="O11" s="23">
        <f>Q11-P11</f>
        <v>9</v>
      </c>
      <c r="P11" s="23">
        <v>59</v>
      </c>
      <c r="Q11" s="25">
        <v>68</v>
      </c>
      <c r="S11" s="31"/>
      <c r="T11" s="30"/>
    </row>
    <row r="12" spans="1:20" x14ac:dyDescent="0.25">
      <c r="A12" s="32"/>
      <c r="B12" s="22">
        <v>9</v>
      </c>
      <c r="C12" s="34" t="s">
        <v>32</v>
      </c>
      <c r="D12" s="23">
        <f>F12-E12</f>
        <v>15</v>
      </c>
      <c r="E12" s="40">
        <v>43</v>
      </c>
      <c r="F12" s="40">
        <v>58</v>
      </c>
      <c r="G12" s="202" t="s">
        <v>32</v>
      </c>
      <c r="H12" s="23">
        <f>J12-I12</f>
        <v>9</v>
      </c>
      <c r="I12" s="40">
        <v>43</v>
      </c>
      <c r="J12" s="41">
        <v>52</v>
      </c>
      <c r="K12" s="34" t="s">
        <v>32</v>
      </c>
      <c r="L12" s="23">
        <f>N12-M12</f>
        <v>5</v>
      </c>
      <c r="M12" s="40">
        <v>43</v>
      </c>
      <c r="N12" s="98">
        <v>48</v>
      </c>
      <c r="O12" s="23">
        <f>Q12-P12</f>
        <v>5</v>
      </c>
      <c r="P12" s="23">
        <v>43</v>
      </c>
      <c r="Q12" s="25">
        <v>48</v>
      </c>
      <c r="S12" s="31"/>
      <c r="T12" s="30"/>
    </row>
    <row r="13" spans="1:20" ht="31.5" x14ac:dyDescent="0.25">
      <c r="A13" s="32" t="s">
        <v>33</v>
      </c>
      <c r="B13" s="22">
        <v>10</v>
      </c>
      <c r="C13" s="170" t="s">
        <v>73</v>
      </c>
      <c r="D13" s="23">
        <f>F13-E13</f>
        <v>30</v>
      </c>
      <c r="E13" s="23">
        <v>4</v>
      </c>
      <c r="F13" s="23">
        <v>34</v>
      </c>
      <c r="G13" s="34" t="s">
        <v>35</v>
      </c>
      <c r="H13" s="23">
        <f>J13-I13</f>
        <v>35</v>
      </c>
      <c r="I13" s="40">
        <v>4</v>
      </c>
      <c r="J13" s="41">
        <v>39</v>
      </c>
      <c r="K13" s="34" t="s">
        <v>35</v>
      </c>
      <c r="L13" s="23">
        <f>N13-M13</f>
        <v>34</v>
      </c>
      <c r="M13" s="40">
        <v>4</v>
      </c>
      <c r="N13" s="98">
        <v>38</v>
      </c>
      <c r="O13" s="23">
        <f>Q13-P13</f>
        <v>34</v>
      </c>
      <c r="P13" s="23">
        <v>4</v>
      </c>
      <c r="Q13" s="24">
        <v>38</v>
      </c>
      <c r="S13" s="31"/>
      <c r="T13" s="30"/>
    </row>
    <row r="14" spans="1:20" ht="16.5" thickBot="1" x14ac:dyDescent="0.3">
      <c r="A14" s="38"/>
      <c r="B14" s="157">
        <v>11</v>
      </c>
      <c r="C14" s="92" t="s">
        <v>74</v>
      </c>
      <c r="D14" s="23">
        <f>F14-E14</f>
        <v>19</v>
      </c>
      <c r="E14" s="91">
        <v>0</v>
      </c>
      <c r="F14" s="91">
        <v>19</v>
      </c>
      <c r="G14" s="92" t="s">
        <v>20</v>
      </c>
      <c r="H14" s="23">
        <f>J14-I14</f>
        <v>27</v>
      </c>
      <c r="I14" s="93">
        <v>0</v>
      </c>
      <c r="J14" s="94">
        <v>27</v>
      </c>
      <c r="K14" s="92" t="s">
        <v>20</v>
      </c>
      <c r="L14" s="23">
        <f>N14-M14</f>
        <v>23</v>
      </c>
      <c r="M14" s="93">
        <v>0</v>
      </c>
      <c r="N14" s="158">
        <v>23</v>
      </c>
      <c r="O14" s="23">
        <f>Q14-P14</f>
        <v>23</v>
      </c>
      <c r="P14" s="91">
        <v>0</v>
      </c>
      <c r="Q14" s="159">
        <v>23</v>
      </c>
      <c r="S14" s="30"/>
      <c r="T14" s="30"/>
    </row>
    <row r="15" spans="1:20" ht="16.5" thickBot="1" x14ac:dyDescent="0.3">
      <c r="A15" s="90" t="s">
        <v>37</v>
      </c>
      <c r="B15" s="160"/>
      <c r="C15" s="161"/>
      <c r="D15" s="95">
        <f>SUM(D4:D14)</f>
        <v>170</v>
      </c>
      <c r="E15" s="95">
        <f>SUM(E4:E14)</f>
        <v>218</v>
      </c>
      <c r="F15" s="95">
        <f>SUM(F4:F14)</f>
        <v>388</v>
      </c>
      <c r="G15" s="162"/>
      <c r="H15" s="95">
        <f>SUM(H4:H14)</f>
        <v>188</v>
      </c>
      <c r="I15" s="95">
        <f>SUM(I4:I14)</f>
        <v>218</v>
      </c>
      <c r="J15" s="95">
        <f>SUM(J4:J14)</f>
        <v>406</v>
      </c>
      <c r="K15" s="162"/>
      <c r="L15" s="95">
        <f t="shared" ref="L15:Q15" si="0">SUM(L4:L14)</f>
        <v>127</v>
      </c>
      <c r="M15" s="95">
        <f t="shared" si="0"/>
        <v>195</v>
      </c>
      <c r="N15" s="95">
        <f t="shared" si="0"/>
        <v>322</v>
      </c>
      <c r="O15" s="95">
        <f t="shared" si="0"/>
        <v>115</v>
      </c>
      <c r="P15" s="95">
        <f t="shared" si="0"/>
        <v>195</v>
      </c>
      <c r="Q15" s="163">
        <f t="shared" si="0"/>
        <v>310</v>
      </c>
    </row>
    <row r="16" spans="1:20" ht="16.5" thickBot="1" x14ac:dyDescent="0.3">
      <c r="A16" s="164" t="s">
        <v>50</v>
      </c>
    </row>
    <row r="17" spans="1:1" ht="16.5" thickBot="1" x14ac:dyDescent="0.3">
      <c r="A17" s="165"/>
    </row>
    <row r="18" spans="1:1" ht="16.5" thickBot="1" x14ac:dyDescent="0.3">
      <c r="A18" s="165"/>
    </row>
  </sheetData>
  <mergeCells count="3">
    <mergeCell ref="O2:Q2"/>
    <mergeCell ref="L2:N2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zoomScale="120" zoomScaleNormal="120" zoomScalePageLayoutView="120" workbookViewId="0">
      <selection activeCell="C4" sqref="C4"/>
    </sheetView>
  </sheetViews>
  <sheetFormatPr defaultColWidth="11" defaultRowHeight="15.75" x14ac:dyDescent="0.25"/>
  <cols>
    <col min="1" max="1" width="8.625" customWidth="1"/>
    <col min="2" max="2" width="4" customWidth="1"/>
    <col min="3" max="3" width="9.875" customWidth="1"/>
    <col min="4" max="4" width="4" customWidth="1"/>
    <col min="5" max="5" width="4.625" customWidth="1"/>
    <col min="6" max="6" width="8.125" customWidth="1"/>
    <col min="7" max="7" width="5.875" customWidth="1"/>
    <col min="8" max="8" width="15.375" customWidth="1"/>
    <col min="9" max="9" width="4.375" customWidth="1"/>
    <col min="10" max="10" width="4.125" customWidth="1"/>
    <col min="11" max="11" width="6.625" customWidth="1"/>
    <col min="12" max="12" width="5.375" customWidth="1"/>
    <col min="13" max="13" width="13.375" customWidth="1"/>
    <col min="14" max="14" width="5.875" customWidth="1"/>
    <col min="15" max="15" width="4.125" customWidth="1"/>
    <col min="16" max="16" width="5" customWidth="1"/>
    <col min="17" max="17" width="6.5" customWidth="1"/>
    <col min="18" max="18" width="6" customWidth="1"/>
    <col min="19" max="19" width="12.625" customWidth="1"/>
    <col min="20" max="20" width="5.625" customWidth="1"/>
  </cols>
  <sheetData>
    <row r="1" spans="1:20" ht="16.5" thickBot="1" x14ac:dyDescent="0.3"/>
    <row r="2" spans="1:20" ht="16.5" thickBot="1" x14ac:dyDescent="0.3">
      <c r="A2" s="16" t="s">
        <v>0</v>
      </c>
      <c r="B2" s="15"/>
      <c r="C2" s="15"/>
      <c r="D2" s="186" t="s">
        <v>61</v>
      </c>
      <c r="E2" s="187"/>
      <c r="F2" s="187"/>
      <c r="G2" s="187"/>
      <c r="H2" s="26" t="s">
        <v>46</v>
      </c>
      <c r="I2" s="188" t="s">
        <v>2</v>
      </c>
      <c r="J2" s="189"/>
      <c r="K2" s="189"/>
      <c r="L2" s="189"/>
      <c r="M2" s="189"/>
      <c r="N2" s="190"/>
      <c r="O2" s="188" t="s">
        <v>3</v>
      </c>
      <c r="P2" s="189"/>
      <c r="Q2" s="189"/>
      <c r="R2" s="189"/>
      <c r="S2" s="189"/>
      <c r="T2" s="190"/>
    </row>
    <row r="3" spans="1:20" ht="16.5" thickBot="1" x14ac:dyDescent="0.3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41</v>
      </c>
      <c r="H3" s="83" t="s">
        <v>6</v>
      </c>
      <c r="I3" s="47" t="s">
        <v>7</v>
      </c>
      <c r="J3" s="47" t="s">
        <v>11</v>
      </c>
      <c r="K3" s="47" t="s">
        <v>9</v>
      </c>
      <c r="L3" s="47" t="s">
        <v>41</v>
      </c>
      <c r="M3" s="47" t="s">
        <v>43</v>
      </c>
      <c r="N3" s="47" t="s">
        <v>42</v>
      </c>
      <c r="O3" s="47" t="s">
        <v>7</v>
      </c>
      <c r="P3" s="47" t="s">
        <v>11</v>
      </c>
      <c r="Q3" s="47" t="s">
        <v>9</v>
      </c>
      <c r="R3" s="47" t="s">
        <v>41</v>
      </c>
      <c r="S3" s="47" t="s">
        <v>43</v>
      </c>
      <c r="T3" s="47" t="s">
        <v>42</v>
      </c>
    </row>
    <row r="4" spans="1:20" x14ac:dyDescent="0.25">
      <c r="A4" s="63" t="s">
        <v>12</v>
      </c>
      <c r="B4" s="66">
        <v>1</v>
      </c>
      <c r="C4" s="59" t="s">
        <v>17</v>
      </c>
      <c r="D4" s="74">
        <f t="shared" ref="D4:D14" si="0">F4-E4</f>
        <v>16</v>
      </c>
      <c r="E4" s="75">
        <v>0</v>
      </c>
      <c r="F4" s="75">
        <v>16</v>
      </c>
      <c r="G4" s="54">
        <v>68</v>
      </c>
      <c r="H4" s="59" t="s">
        <v>14</v>
      </c>
      <c r="I4" s="74">
        <f>K4-J4</f>
        <v>29</v>
      </c>
      <c r="J4" s="75">
        <v>0</v>
      </c>
      <c r="K4" s="75">
        <v>29</v>
      </c>
      <c r="L4" s="53">
        <f>K4+33</f>
        <v>62</v>
      </c>
      <c r="M4" s="53">
        <v>47</v>
      </c>
      <c r="N4" s="54">
        <v>47</v>
      </c>
      <c r="O4" s="74">
        <f>Q4-P4</f>
        <v>29</v>
      </c>
      <c r="P4" s="75">
        <v>0</v>
      </c>
      <c r="Q4" s="75">
        <v>29</v>
      </c>
      <c r="R4" s="53">
        <f>Q4+33</f>
        <v>62</v>
      </c>
      <c r="S4" s="53">
        <v>47</v>
      </c>
      <c r="T4" s="54">
        <v>47</v>
      </c>
    </row>
    <row r="5" spans="1:20" x14ac:dyDescent="0.25">
      <c r="A5" s="64" t="s">
        <v>15</v>
      </c>
      <c r="B5" s="67">
        <v>2</v>
      </c>
      <c r="C5" s="70" t="s">
        <v>16</v>
      </c>
      <c r="D5" s="76">
        <f t="shared" si="0"/>
        <v>40</v>
      </c>
      <c r="E5" s="77">
        <v>0</v>
      </c>
      <c r="F5" s="77">
        <v>40</v>
      </c>
      <c r="G5" s="55">
        <v>92</v>
      </c>
      <c r="H5" s="60" t="s">
        <v>17</v>
      </c>
      <c r="I5" s="76">
        <f>K5-J5</f>
        <v>6</v>
      </c>
      <c r="J5" s="77">
        <v>0</v>
      </c>
      <c r="K5" s="77">
        <v>6</v>
      </c>
      <c r="L5" s="4">
        <f>K5+33</f>
        <v>39</v>
      </c>
      <c r="M5" s="4">
        <v>32</v>
      </c>
      <c r="N5" s="55">
        <v>33</v>
      </c>
      <c r="O5" s="46" t="s">
        <v>18</v>
      </c>
      <c r="P5" s="4" t="s">
        <v>18</v>
      </c>
      <c r="Q5" s="4" t="s">
        <v>18</v>
      </c>
      <c r="R5" s="4" t="s">
        <v>18</v>
      </c>
      <c r="S5" s="4" t="s">
        <v>18</v>
      </c>
      <c r="T5" s="55" t="s">
        <v>18</v>
      </c>
    </row>
    <row r="6" spans="1:20" x14ac:dyDescent="0.25">
      <c r="A6" s="64"/>
      <c r="B6" s="67">
        <v>3</v>
      </c>
      <c r="C6" s="70" t="s">
        <v>19</v>
      </c>
      <c r="D6" s="76">
        <f t="shared" si="0"/>
        <v>40</v>
      </c>
      <c r="E6" s="77">
        <v>0</v>
      </c>
      <c r="F6" s="77">
        <v>40</v>
      </c>
      <c r="G6" s="55">
        <v>92</v>
      </c>
      <c r="H6" s="60" t="s">
        <v>20</v>
      </c>
      <c r="I6" s="76">
        <f>K6-J6</f>
        <v>8</v>
      </c>
      <c r="J6" s="77">
        <v>0</v>
      </c>
      <c r="K6" s="77">
        <v>8</v>
      </c>
      <c r="L6" s="4">
        <f>K6+33</f>
        <v>41</v>
      </c>
      <c r="M6" s="4">
        <v>8</v>
      </c>
      <c r="N6" s="55">
        <v>9</v>
      </c>
      <c r="O6" s="46" t="s">
        <v>18</v>
      </c>
      <c r="P6" s="4" t="s">
        <v>18</v>
      </c>
      <c r="Q6" s="4" t="s">
        <v>18</v>
      </c>
      <c r="R6" s="4" t="s">
        <v>18</v>
      </c>
      <c r="S6" s="4" t="s">
        <v>18</v>
      </c>
      <c r="T6" s="55" t="s">
        <v>18</v>
      </c>
    </row>
    <row r="7" spans="1:20" x14ac:dyDescent="0.25">
      <c r="A7" s="64" t="s">
        <v>21</v>
      </c>
      <c r="B7" s="67">
        <v>4</v>
      </c>
      <c r="C7" s="70" t="s">
        <v>22</v>
      </c>
      <c r="D7" s="76">
        <f t="shared" si="0"/>
        <v>43</v>
      </c>
      <c r="E7" s="77">
        <v>5</v>
      </c>
      <c r="F7" s="77">
        <v>48</v>
      </c>
      <c r="G7" s="55">
        <v>100</v>
      </c>
      <c r="H7" s="61" t="s">
        <v>18</v>
      </c>
      <c r="I7" s="46" t="s">
        <v>18</v>
      </c>
      <c r="J7" s="4" t="s">
        <v>18</v>
      </c>
      <c r="K7" s="4" t="s">
        <v>18</v>
      </c>
      <c r="L7" s="4" t="s">
        <v>18</v>
      </c>
      <c r="M7" s="4" t="s">
        <v>18</v>
      </c>
      <c r="N7" s="55" t="s">
        <v>18</v>
      </c>
      <c r="O7" s="46" t="s">
        <v>18</v>
      </c>
      <c r="P7" s="4" t="s">
        <v>18</v>
      </c>
      <c r="Q7" s="4" t="s">
        <v>18</v>
      </c>
      <c r="R7" s="4" t="s">
        <v>18</v>
      </c>
      <c r="S7" s="4" t="s">
        <v>18</v>
      </c>
      <c r="T7" s="55" t="s">
        <v>18</v>
      </c>
    </row>
    <row r="8" spans="1:20" x14ac:dyDescent="0.25">
      <c r="A8" s="64"/>
      <c r="B8" s="67">
        <v>5</v>
      </c>
      <c r="C8" s="70" t="s">
        <v>23</v>
      </c>
      <c r="D8" s="76">
        <f t="shared" si="0"/>
        <v>41</v>
      </c>
      <c r="E8" s="77">
        <v>19</v>
      </c>
      <c r="F8" s="77">
        <v>60</v>
      </c>
      <c r="G8" s="55">
        <v>112</v>
      </c>
      <c r="H8" s="61" t="s">
        <v>18</v>
      </c>
      <c r="I8" s="46" t="s">
        <v>18</v>
      </c>
      <c r="J8" s="4" t="s">
        <v>18</v>
      </c>
      <c r="K8" s="4" t="s">
        <v>18</v>
      </c>
      <c r="L8" s="4" t="s">
        <v>18</v>
      </c>
      <c r="M8" s="4" t="s">
        <v>18</v>
      </c>
      <c r="N8" s="55" t="s">
        <v>18</v>
      </c>
      <c r="O8" s="46" t="s">
        <v>18</v>
      </c>
      <c r="P8" s="4" t="s">
        <v>18</v>
      </c>
      <c r="Q8" s="4" t="s">
        <v>18</v>
      </c>
      <c r="R8" s="4" t="s">
        <v>18</v>
      </c>
      <c r="S8" s="4" t="s">
        <v>18</v>
      </c>
      <c r="T8" s="55" t="s">
        <v>18</v>
      </c>
    </row>
    <row r="9" spans="1:20" x14ac:dyDescent="0.25">
      <c r="A9" s="64" t="s">
        <v>24</v>
      </c>
      <c r="B9" s="67">
        <v>6</v>
      </c>
      <c r="C9" s="70" t="s">
        <v>25</v>
      </c>
      <c r="D9" s="76">
        <f t="shared" si="0"/>
        <v>27</v>
      </c>
      <c r="E9" s="77">
        <v>29</v>
      </c>
      <c r="F9" s="77">
        <v>56</v>
      </c>
      <c r="G9" s="55">
        <v>108</v>
      </c>
      <c r="H9" s="60" t="s">
        <v>26</v>
      </c>
      <c r="I9" s="76">
        <f t="shared" ref="I9:I14" si="1">K9-J9</f>
        <v>9</v>
      </c>
      <c r="J9" s="77">
        <v>29</v>
      </c>
      <c r="K9" s="77">
        <v>38</v>
      </c>
      <c r="L9" s="4">
        <f t="shared" ref="L9:L14" si="2">K9+33</f>
        <v>71</v>
      </c>
      <c r="M9" s="51">
        <v>64</v>
      </c>
      <c r="N9" s="55">
        <v>37</v>
      </c>
      <c r="O9" s="76">
        <f t="shared" ref="O9:O14" si="3">Q9-P9</f>
        <v>7</v>
      </c>
      <c r="P9" s="77">
        <v>29</v>
      </c>
      <c r="Q9" s="77">
        <v>36</v>
      </c>
      <c r="R9" s="4">
        <f t="shared" ref="R9:R14" si="4">Q9+33</f>
        <v>69</v>
      </c>
      <c r="S9" s="51">
        <v>62</v>
      </c>
      <c r="T9" s="55">
        <v>63</v>
      </c>
    </row>
    <row r="10" spans="1:20" x14ac:dyDescent="0.25">
      <c r="A10" s="64"/>
      <c r="B10" s="67">
        <v>7</v>
      </c>
      <c r="C10" s="70" t="s">
        <v>27</v>
      </c>
      <c r="D10" s="76">
        <f t="shared" si="0"/>
        <v>24</v>
      </c>
      <c r="E10" s="77">
        <v>60</v>
      </c>
      <c r="F10" s="77">
        <v>84</v>
      </c>
      <c r="G10" s="55">
        <v>136</v>
      </c>
      <c r="H10" s="60" t="s">
        <v>28</v>
      </c>
      <c r="I10" s="88">
        <f t="shared" si="1"/>
        <v>5</v>
      </c>
      <c r="J10" s="89">
        <v>60</v>
      </c>
      <c r="K10" s="89">
        <v>65</v>
      </c>
      <c r="L10" s="4">
        <f t="shared" si="2"/>
        <v>98</v>
      </c>
      <c r="M10" s="51">
        <v>65</v>
      </c>
      <c r="N10" s="55">
        <v>66</v>
      </c>
      <c r="O10" s="76">
        <f t="shared" si="3"/>
        <v>9</v>
      </c>
      <c r="P10" s="77">
        <v>60</v>
      </c>
      <c r="Q10" s="77">
        <v>69</v>
      </c>
      <c r="R10" s="4">
        <f t="shared" si="4"/>
        <v>102</v>
      </c>
      <c r="S10" s="51">
        <v>69</v>
      </c>
      <c r="T10" s="55">
        <v>70</v>
      </c>
    </row>
    <row r="11" spans="1:20" x14ac:dyDescent="0.25">
      <c r="A11" s="64"/>
      <c r="B11" s="67">
        <v>8</v>
      </c>
      <c r="C11" s="70" t="s">
        <v>29</v>
      </c>
      <c r="D11" s="76">
        <f t="shared" si="0"/>
        <v>25</v>
      </c>
      <c r="E11" s="77">
        <v>59</v>
      </c>
      <c r="F11" s="77">
        <v>84</v>
      </c>
      <c r="G11" s="55">
        <v>136</v>
      </c>
      <c r="H11" s="60" t="s">
        <v>30</v>
      </c>
      <c r="I11" s="76">
        <f t="shared" si="1"/>
        <v>9</v>
      </c>
      <c r="J11" s="77">
        <v>59</v>
      </c>
      <c r="K11" s="77">
        <v>68</v>
      </c>
      <c r="L11" s="4">
        <f t="shared" si="2"/>
        <v>101</v>
      </c>
      <c r="M11" s="51">
        <v>94</v>
      </c>
      <c r="N11" s="55">
        <v>67</v>
      </c>
      <c r="O11" s="76">
        <f t="shared" si="3"/>
        <v>9</v>
      </c>
      <c r="P11" s="77">
        <v>59</v>
      </c>
      <c r="Q11" s="77">
        <v>68</v>
      </c>
      <c r="R11" s="4">
        <f t="shared" si="4"/>
        <v>101</v>
      </c>
      <c r="S11" s="51">
        <v>94</v>
      </c>
      <c r="T11" s="55">
        <v>69</v>
      </c>
    </row>
    <row r="12" spans="1:20" x14ac:dyDescent="0.25">
      <c r="A12" s="64"/>
      <c r="B12" s="67">
        <v>9</v>
      </c>
      <c r="C12" s="70" t="s">
        <v>31</v>
      </c>
      <c r="D12" s="76">
        <f t="shared" si="0"/>
        <v>25</v>
      </c>
      <c r="E12" s="77">
        <v>43</v>
      </c>
      <c r="F12" s="77">
        <v>68</v>
      </c>
      <c r="G12" s="55">
        <v>120</v>
      </c>
      <c r="H12" s="60" t="s">
        <v>32</v>
      </c>
      <c r="I12" s="76">
        <f t="shared" si="1"/>
        <v>5</v>
      </c>
      <c r="J12" s="77">
        <v>43</v>
      </c>
      <c r="K12" s="77">
        <v>48</v>
      </c>
      <c r="L12" s="4">
        <f t="shared" si="2"/>
        <v>81</v>
      </c>
      <c r="M12" s="51">
        <v>48</v>
      </c>
      <c r="N12" s="55">
        <v>49</v>
      </c>
      <c r="O12" s="76">
        <f t="shared" si="3"/>
        <v>5</v>
      </c>
      <c r="P12" s="77">
        <v>43</v>
      </c>
      <c r="Q12" s="77">
        <v>48</v>
      </c>
      <c r="R12" s="4">
        <f t="shared" si="4"/>
        <v>81</v>
      </c>
      <c r="S12" s="51">
        <v>48</v>
      </c>
      <c r="T12" s="55">
        <v>49</v>
      </c>
    </row>
    <row r="13" spans="1:20" x14ac:dyDescent="0.25">
      <c r="A13" s="64" t="s">
        <v>33</v>
      </c>
      <c r="B13" s="67">
        <v>10</v>
      </c>
      <c r="C13" s="70" t="s">
        <v>34</v>
      </c>
      <c r="D13" s="76">
        <f t="shared" si="0"/>
        <v>84</v>
      </c>
      <c r="E13" s="77">
        <v>4</v>
      </c>
      <c r="F13" s="77">
        <v>88</v>
      </c>
      <c r="G13" s="55">
        <v>140</v>
      </c>
      <c r="H13" s="60" t="s">
        <v>35</v>
      </c>
      <c r="I13" s="80">
        <f t="shared" si="1"/>
        <v>52</v>
      </c>
      <c r="J13" s="81">
        <v>4</v>
      </c>
      <c r="K13" s="81">
        <v>56</v>
      </c>
      <c r="L13" s="4">
        <f t="shared" si="2"/>
        <v>89</v>
      </c>
      <c r="M13" s="51">
        <v>81</v>
      </c>
      <c r="N13" s="55">
        <v>55</v>
      </c>
      <c r="O13" s="73">
        <f t="shared" si="3"/>
        <v>52</v>
      </c>
      <c r="P13" s="85">
        <v>4</v>
      </c>
      <c r="Q13" s="85">
        <v>56</v>
      </c>
      <c r="R13" s="4">
        <f t="shared" si="4"/>
        <v>89</v>
      </c>
      <c r="S13" s="51">
        <v>81</v>
      </c>
      <c r="T13" s="55">
        <v>57</v>
      </c>
    </row>
    <row r="14" spans="1:20" ht="16.5" thickBot="1" x14ac:dyDescent="0.3">
      <c r="A14" s="65"/>
      <c r="B14" s="68">
        <v>11</v>
      </c>
      <c r="C14" s="71" t="s">
        <v>36</v>
      </c>
      <c r="D14" s="78">
        <f t="shared" si="0"/>
        <v>52</v>
      </c>
      <c r="E14" s="79">
        <v>0</v>
      </c>
      <c r="F14" s="79">
        <v>52</v>
      </c>
      <c r="G14" s="58">
        <v>104</v>
      </c>
      <c r="H14" s="62" t="s">
        <v>20</v>
      </c>
      <c r="I14" s="78">
        <f t="shared" si="1"/>
        <v>23</v>
      </c>
      <c r="J14" s="79">
        <v>0</v>
      </c>
      <c r="K14" s="79">
        <v>23</v>
      </c>
      <c r="L14" s="56">
        <f t="shared" si="2"/>
        <v>56</v>
      </c>
      <c r="M14" s="57">
        <v>23</v>
      </c>
      <c r="N14" s="58">
        <v>24</v>
      </c>
      <c r="O14" s="78">
        <f t="shared" si="3"/>
        <v>23</v>
      </c>
      <c r="P14" s="79">
        <v>0</v>
      </c>
      <c r="Q14" s="79">
        <v>23</v>
      </c>
      <c r="R14" s="56">
        <f t="shared" si="4"/>
        <v>56</v>
      </c>
      <c r="S14" s="57">
        <v>23</v>
      </c>
      <c r="T14" s="58">
        <v>24</v>
      </c>
    </row>
    <row r="15" spans="1:20" ht="16.5" thickBot="1" x14ac:dyDescent="0.3">
      <c r="A15" s="42" t="s">
        <v>37</v>
      </c>
      <c r="B15" s="43"/>
      <c r="C15" s="44"/>
      <c r="D15" s="45">
        <f>SUM(D4:D14)</f>
        <v>417</v>
      </c>
      <c r="E15" s="45">
        <f>SUM(E4:E14)</f>
        <v>219</v>
      </c>
      <c r="F15" s="45">
        <f>SUM(F4:F14)</f>
        <v>636</v>
      </c>
      <c r="G15" s="45">
        <f>SUM(G4:G14)</f>
        <v>1208</v>
      </c>
      <c r="H15" s="84"/>
      <c r="I15" s="82">
        <f>SUM(I6:I14)</f>
        <v>111</v>
      </c>
      <c r="J15" s="48">
        <f t="shared" ref="J15:L15" si="5">SUM(J4:J14)</f>
        <v>195</v>
      </c>
      <c r="K15" s="49">
        <f t="shared" si="5"/>
        <v>341</v>
      </c>
      <c r="L15" s="50">
        <f t="shared" si="5"/>
        <v>638</v>
      </c>
      <c r="M15" s="50">
        <f>SUM(M4:M14)</f>
        <v>462</v>
      </c>
      <c r="N15" s="50">
        <f t="shared" ref="N15" si="6">SUM(N4:N14)</f>
        <v>387</v>
      </c>
      <c r="O15" s="82">
        <f t="shared" ref="O15:T15" si="7">SUM(O4:O14)</f>
        <v>134</v>
      </c>
      <c r="P15" s="48">
        <f t="shared" si="7"/>
        <v>195</v>
      </c>
      <c r="Q15" s="48">
        <f t="shared" si="7"/>
        <v>329</v>
      </c>
      <c r="R15" s="52">
        <f t="shared" si="7"/>
        <v>560</v>
      </c>
      <c r="S15" s="50">
        <f t="shared" si="7"/>
        <v>424</v>
      </c>
      <c r="T15" s="50">
        <f t="shared" si="7"/>
        <v>379</v>
      </c>
    </row>
    <row r="16" spans="1:20" x14ac:dyDescent="0.25">
      <c r="A16" s="6"/>
      <c r="B16" s="103" t="s">
        <v>10</v>
      </c>
      <c r="C16" s="7"/>
      <c r="D16" s="7"/>
      <c r="E16" s="7"/>
      <c r="F16" s="8"/>
      <c r="G16" s="1">
        <v>1208</v>
      </c>
      <c r="H16" s="177"/>
      <c r="I16" s="178"/>
      <c r="J16" s="178"/>
      <c r="K16" s="179"/>
      <c r="L16" s="2">
        <f>100-(L$15*100/$G16)</f>
        <v>47.185430463576161</v>
      </c>
      <c r="M16" s="2">
        <f>100-(M$15*100/$G16)</f>
        <v>61.754966887417218</v>
      </c>
      <c r="N16" s="2">
        <f>100-(N$15*100/$G16)</f>
        <v>67.963576158940398</v>
      </c>
      <c r="O16" s="177"/>
      <c r="P16" s="178"/>
      <c r="Q16" s="179"/>
      <c r="R16" s="2">
        <f t="shared" ref="R16:T17" si="8">100-(R$15*100/$G16)</f>
        <v>53.642384105960268</v>
      </c>
      <c r="S16" s="2">
        <f t="shared" si="8"/>
        <v>64.900662251655632</v>
      </c>
      <c r="T16" s="2">
        <f t="shared" si="8"/>
        <v>68.625827814569533</v>
      </c>
    </row>
    <row r="17" spans="1:20" x14ac:dyDescent="0.25">
      <c r="A17" s="9"/>
      <c r="B17" s="104" t="s">
        <v>51</v>
      </c>
      <c r="C17" s="10"/>
      <c r="D17" s="10"/>
      <c r="E17" s="191" t="s">
        <v>52</v>
      </c>
      <c r="F17" s="192"/>
      <c r="G17" s="3">
        <v>638</v>
      </c>
      <c r="H17" s="180"/>
      <c r="I17" s="181"/>
      <c r="J17" s="181"/>
      <c r="K17" s="182"/>
      <c r="L17" s="1" t="s">
        <v>18</v>
      </c>
      <c r="M17" s="2">
        <f>100-(M$15*100/$G17)</f>
        <v>27.58620689655173</v>
      </c>
      <c r="N17" s="2">
        <f>100-(N$15*100/$G17)</f>
        <v>39.341692789968654</v>
      </c>
      <c r="O17" s="180"/>
      <c r="P17" s="181"/>
      <c r="Q17" s="182"/>
      <c r="R17" s="2">
        <f t="shared" si="8"/>
        <v>12.225705329153598</v>
      </c>
      <c r="S17" s="2">
        <f t="shared" si="8"/>
        <v>33.542319749216304</v>
      </c>
      <c r="T17" s="2">
        <f t="shared" si="8"/>
        <v>40.595611285266457</v>
      </c>
    </row>
    <row r="18" spans="1:20" x14ac:dyDescent="0.25">
      <c r="A18" s="9" t="s">
        <v>38</v>
      </c>
      <c r="B18" s="105" t="s">
        <v>51</v>
      </c>
      <c r="C18" s="11"/>
      <c r="D18" s="11"/>
      <c r="E18" s="191" t="s">
        <v>3</v>
      </c>
      <c r="F18" s="192"/>
      <c r="G18" s="3">
        <v>560</v>
      </c>
      <c r="H18" s="180"/>
      <c r="I18" s="181"/>
      <c r="J18" s="181"/>
      <c r="K18" s="182"/>
      <c r="L18" s="1" t="s">
        <v>18</v>
      </c>
      <c r="M18" s="2">
        <f>100-(M$15*100/$G18)</f>
        <v>17.5</v>
      </c>
      <c r="N18" s="2">
        <f>100-(N$15*100/$G18)</f>
        <v>30.892857142857139</v>
      </c>
      <c r="O18" s="180"/>
      <c r="P18" s="181"/>
      <c r="Q18" s="181"/>
      <c r="R18" s="1" t="s">
        <v>18</v>
      </c>
      <c r="S18" s="2">
        <f>100-(S$15*100/$G18)</f>
        <v>24.285714285714292</v>
      </c>
      <c r="T18" s="2">
        <f>100-(T$15*100/$G18)</f>
        <v>32.321428571428569</v>
      </c>
    </row>
    <row r="19" spans="1:20" x14ac:dyDescent="0.25">
      <c r="A19" s="9" t="s">
        <v>39</v>
      </c>
      <c r="B19" s="105" t="s">
        <v>44</v>
      </c>
      <c r="C19" s="11"/>
      <c r="D19" s="11"/>
      <c r="E19" s="191" t="s">
        <v>52</v>
      </c>
      <c r="F19" s="192"/>
      <c r="G19" s="3">
        <v>462</v>
      </c>
      <c r="H19" s="180"/>
      <c r="I19" s="181"/>
      <c r="J19" s="181"/>
      <c r="K19" s="182"/>
      <c r="L19" s="1" t="s">
        <v>18</v>
      </c>
      <c r="M19" s="1" t="s">
        <v>18</v>
      </c>
      <c r="N19" s="2">
        <f>100-(N$15*100/$G19)</f>
        <v>16.233766233766232</v>
      </c>
      <c r="O19" s="180"/>
      <c r="P19" s="181"/>
      <c r="Q19" s="182"/>
      <c r="R19" s="1" t="s">
        <v>18</v>
      </c>
      <c r="S19" s="2">
        <f>100-(S$15*100/$G19)</f>
        <v>8.2251082251082295</v>
      </c>
      <c r="T19" s="2">
        <f>100-(T$15*100/$G19)</f>
        <v>17.96536796536796</v>
      </c>
    </row>
    <row r="20" spans="1:20" x14ac:dyDescent="0.25">
      <c r="A20" s="9" t="s">
        <v>40</v>
      </c>
      <c r="B20" s="106" t="s">
        <v>44</v>
      </c>
      <c r="C20" s="18"/>
      <c r="D20" s="19"/>
      <c r="E20" s="193" t="s">
        <v>3</v>
      </c>
      <c r="F20" s="194"/>
      <c r="G20" s="3">
        <v>424</v>
      </c>
      <c r="H20" s="180"/>
      <c r="I20" s="181"/>
      <c r="J20" s="181"/>
      <c r="K20" s="182"/>
      <c r="L20" s="1" t="s">
        <v>18</v>
      </c>
      <c r="M20" s="1" t="s">
        <v>18</v>
      </c>
      <c r="N20" s="2">
        <f>100-(N$15*100/$G20)</f>
        <v>8.7264150943396288</v>
      </c>
      <c r="O20" s="180"/>
      <c r="P20" s="181"/>
      <c r="Q20" s="182"/>
      <c r="R20" s="1" t="s">
        <v>18</v>
      </c>
      <c r="S20" s="1" t="s">
        <v>18</v>
      </c>
      <c r="T20" s="2">
        <f>100-(T$15*100/$G20)</f>
        <v>10.613207547169807</v>
      </c>
    </row>
    <row r="21" spans="1:20" x14ac:dyDescent="0.25">
      <c r="A21" s="12"/>
      <c r="B21" s="104" t="s">
        <v>45</v>
      </c>
      <c r="C21" s="10"/>
      <c r="D21" s="10"/>
      <c r="E21" s="191" t="s">
        <v>52</v>
      </c>
      <c r="F21" s="192"/>
      <c r="G21" s="3">
        <v>381</v>
      </c>
      <c r="H21" s="180"/>
      <c r="I21" s="181"/>
      <c r="J21" s="181"/>
      <c r="K21" s="182"/>
      <c r="L21" s="1" t="s">
        <v>18</v>
      </c>
      <c r="M21" s="1" t="s">
        <v>18</v>
      </c>
      <c r="N21" s="1" t="s">
        <v>18</v>
      </c>
      <c r="O21" s="181"/>
      <c r="P21" s="181"/>
      <c r="Q21" s="182"/>
      <c r="R21" s="1" t="s">
        <v>18</v>
      </c>
      <c r="S21" s="1" t="s">
        <v>18</v>
      </c>
      <c r="T21" s="2" t="s">
        <v>41</v>
      </c>
    </row>
    <row r="22" spans="1:20" x14ac:dyDescent="0.25">
      <c r="A22" s="13"/>
      <c r="B22" s="104" t="s">
        <v>45</v>
      </c>
      <c r="C22" s="14"/>
      <c r="D22" s="14"/>
      <c r="E22" s="193" t="s">
        <v>3</v>
      </c>
      <c r="F22" s="194"/>
      <c r="G22" s="5">
        <v>375</v>
      </c>
      <c r="H22" s="183"/>
      <c r="I22" s="184"/>
      <c r="J22" s="184"/>
      <c r="K22" s="185"/>
      <c r="L22" s="1" t="s">
        <v>18</v>
      </c>
      <c r="M22" s="1" t="s">
        <v>18</v>
      </c>
      <c r="N22" s="1" t="s">
        <v>18</v>
      </c>
      <c r="O22" s="184"/>
      <c r="P22" s="184"/>
      <c r="Q22" s="185"/>
      <c r="R22" s="1" t="s">
        <v>18</v>
      </c>
      <c r="S22" s="1" t="s">
        <v>18</v>
      </c>
      <c r="T22" s="1" t="s">
        <v>18</v>
      </c>
    </row>
    <row r="25" spans="1:20" x14ac:dyDescent="0.25">
      <c r="A25" s="86" t="s">
        <v>47</v>
      </c>
      <c r="B25" s="86" t="s">
        <v>49</v>
      </c>
      <c r="C25" s="86"/>
    </row>
    <row r="26" spans="1:20" x14ac:dyDescent="0.25">
      <c r="A26" t="s">
        <v>48</v>
      </c>
    </row>
    <row r="27" spans="1:20" x14ac:dyDescent="0.25">
      <c r="A27" s="87"/>
    </row>
  </sheetData>
  <mergeCells count="11">
    <mergeCell ref="H16:K22"/>
    <mergeCell ref="O16:Q22"/>
    <mergeCell ref="D2:G2"/>
    <mergeCell ref="I2:N2"/>
    <mergeCell ref="O2:T2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"/>
  <sheetViews>
    <sheetView zoomScale="110" zoomScaleNormal="110" workbookViewId="0">
      <selection activeCell="E20" sqref="E20"/>
    </sheetView>
  </sheetViews>
  <sheetFormatPr defaultColWidth="11" defaultRowHeight="15.75" x14ac:dyDescent="0.25"/>
  <cols>
    <col min="1" max="1" width="14.625" customWidth="1"/>
    <col min="5" max="5" width="13.125" customWidth="1"/>
  </cols>
  <sheetData>
    <row r="1" spans="1:20" ht="16.5" thickBot="1" x14ac:dyDescent="0.3">
      <c r="A1" s="16" t="s">
        <v>0</v>
      </c>
      <c r="B1" s="15"/>
      <c r="C1" s="15"/>
      <c r="D1" s="186" t="s">
        <v>1</v>
      </c>
      <c r="E1" s="187"/>
      <c r="F1" s="187"/>
      <c r="G1" s="187"/>
      <c r="H1" s="134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6.5" thickBot="1" x14ac:dyDescent="0.3">
      <c r="A2" s="17" t="s">
        <v>6</v>
      </c>
      <c r="B2" s="17" t="s">
        <v>9</v>
      </c>
      <c r="C2" s="83" t="s">
        <v>41</v>
      </c>
      <c r="D2" s="29" t="s">
        <v>57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25">
      <c r="A3" s="69" t="s">
        <v>13</v>
      </c>
      <c r="B3" s="75">
        <v>16</v>
      </c>
      <c r="C3" s="131">
        <v>68</v>
      </c>
      <c r="D3" s="135">
        <f t="shared" ref="D3:D14" si="0">C3-B3</f>
        <v>52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x14ac:dyDescent="0.25">
      <c r="A4" s="70" t="s">
        <v>16</v>
      </c>
      <c r="B4" s="77">
        <v>40</v>
      </c>
      <c r="C4" s="132">
        <v>92</v>
      </c>
      <c r="D4" s="135">
        <f t="shared" si="0"/>
        <v>52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x14ac:dyDescent="0.25">
      <c r="A5" s="70" t="s">
        <v>19</v>
      </c>
      <c r="B5" s="77">
        <v>40</v>
      </c>
      <c r="C5" s="132">
        <v>92</v>
      </c>
      <c r="D5" s="135">
        <f t="shared" si="0"/>
        <v>52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x14ac:dyDescent="0.25">
      <c r="A6" s="70" t="s">
        <v>22</v>
      </c>
      <c r="B6" s="77">
        <v>48</v>
      </c>
      <c r="C6" s="132">
        <v>100</v>
      </c>
      <c r="D6" s="135">
        <f t="shared" si="0"/>
        <v>52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x14ac:dyDescent="0.25">
      <c r="A7" s="70" t="s">
        <v>23</v>
      </c>
      <c r="B7" s="77">
        <v>60</v>
      </c>
      <c r="C7" s="132">
        <v>112</v>
      </c>
      <c r="D7" s="135">
        <f t="shared" si="0"/>
        <v>52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x14ac:dyDescent="0.25">
      <c r="A8" s="70" t="s">
        <v>25</v>
      </c>
      <c r="B8" s="77">
        <v>56</v>
      </c>
      <c r="C8" s="132">
        <v>108</v>
      </c>
      <c r="D8" s="135">
        <f t="shared" si="0"/>
        <v>52</v>
      </c>
      <c r="I8" s="30"/>
      <c r="J8" s="30"/>
      <c r="K8" s="30"/>
      <c r="L8" s="30"/>
      <c r="M8" s="136"/>
      <c r="N8" s="30"/>
      <c r="O8" s="30"/>
      <c r="P8" s="30"/>
      <c r="Q8" s="30"/>
      <c r="R8" s="30"/>
      <c r="S8" s="136"/>
      <c r="T8" s="30"/>
    </row>
    <row r="9" spans="1:20" x14ac:dyDescent="0.25">
      <c r="A9" s="70" t="s">
        <v>27</v>
      </c>
      <c r="B9" s="77">
        <v>84</v>
      </c>
      <c r="C9" s="132">
        <v>136</v>
      </c>
      <c r="D9" s="135">
        <f t="shared" si="0"/>
        <v>52</v>
      </c>
      <c r="I9" s="30"/>
      <c r="J9" s="30"/>
      <c r="K9" s="30"/>
      <c r="L9" s="30"/>
      <c r="M9" s="136"/>
      <c r="N9" s="30"/>
      <c r="O9" s="30"/>
      <c r="P9" s="30"/>
      <c r="Q9" s="30"/>
      <c r="R9" s="30"/>
      <c r="S9" s="136"/>
      <c r="T9" s="30"/>
    </row>
    <row r="10" spans="1:20" x14ac:dyDescent="0.25">
      <c r="A10" s="70" t="s">
        <v>29</v>
      </c>
      <c r="B10" s="77">
        <v>84</v>
      </c>
      <c r="C10" s="132">
        <v>136</v>
      </c>
      <c r="D10" s="135">
        <f t="shared" si="0"/>
        <v>52</v>
      </c>
      <c r="I10" s="30"/>
      <c r="J10" s="30"/>
      <c r="K10" s="30"/>
      <c r="L10" s="30"/>
      <c r="M10" s="136"/>
      <c r="N10" s="30"/>
      <c r="O10" s="30"/>
      <c r="P10" s="30"/>
      <c r="Q10" s="30"/>
      <c r="R10" s="30"/>
      <c r="S10" s="136"/>
      <c r="T10" s="30"/>
    </row>
    <row r="11" spans="1:20" x14ac:dyDescent="0.25">
      <c r="A11" s="70" t="s">
        <v>31</v>
      </c>
      <c r="B11" s="77">
        <v>68</v>
      </c>
      <c r="C11" s="132">
        <v>120</v>
      </c>
      <c r="D11" s="135">
        <f t="shared" si="0"/>
        <v>52</v>
      </c>
      <c r="I11" s="30"/>
      <c r="J11" s="30"/>
      <c r="K11" s="30"/>
      <c r="L11" s="30"/>
      <c r="M11" s="136"/>
      <c r="N11" s="30"/>
      <c r="O11" s="30"/>
      <c r="P11" s="30"/>
      <c r="Q11" s="30"/>
      <c r="R11" s="30"/>
      <c r="S11" s="136"/>
      <c r="T11" s="30"/>
    </row>
    <row r="12" spans="1:20" x14ac:dyDescent="0.25">
      <c r="A12" s="70" t="s">
        <v>34</v>
      </c>
      <c r="B12" s="77">
        <v>88</v>
      </c>
      <c r="C12" s="132">
        <v>140</v>
      </c>
      <c r="D12" s="135">
        <f t="shared" si="0"/>
        <v>52</v>
      </c>
      <c r="I12" s="30"/>
      <c r="J12" s="30"/>
      <c r="K12" s="30"/>
      <c r="L12" s="30"/>
      <c r="M12" s="136"/>
      <c r="N12" s="30"/>
      <c r="O12" s="30"/>
      <c r="P12" s="30"/>
      <c r="Q12" s="30"/>
      <c r="R12" s="30"/>
      <c r="S12" s="136"/>
      <c r="T12" s="30"/>
    </row>
    <row r="13" spans="1:20" ht="16.5" thickBot="1" x14ac:dyDescent="0.3">
      <c r="A13" s="71" t="s">
        <v>36</v>
      </c>
      <c r="B13" s="79">
        <v>52</v>
      </c>
      <c r="C13" s="133">
        <v>104</v>
      </c>
      <c r="D13" s="135">
        <f t="shared" si="0"/>
        <v>52</v>
      </c>
      <c r="I13" s="30"/>
      <c r="J13" s="30"/>
      <c r="K13" s="30"/>
      <c r="L13" s="30"/>
      <c r="M13" s="136"/>
      <c r="N13" s="30"/>
      <c r="O13" s="30"/>
      <c r="P13" s="30"/>
      <c r="Q13" s="30"/>
      <c r="R13" s="30"/>
      <c r="S13" s="136"/>
      <c r="T13" s="30"/>
    </row>
    <row r="14" spans="1:20" x14ac:dyDescent="0.25">
      <c r="A14" s="140"/>
      <c r="B14" s="141">
        <f>SUM(B3:B13)</f>
        <v>636</v>
      </c>
      <c r="C14" s="142">
        <f>SUM(C3:C13)</f>
        <v>1208</v>
      </c>
      <c r="D14" s="135">
        <f t="shared" si="0"/>
        <v>572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0" x14ac:dyDescent="0.25">
      <c r="A15" s="143"/>
      <c r="B15" s="144"/>
      <c r="C15" s="120"/>
      <c r="D15" s="120"/>
      <c r="E15" s="120"/>
      <c r="F15" s="120"/>
      <c r="G15" s="130"/>
      <c r="H15" s="138"/>
      <c r="I15" s="138"/>
      <c r="J15" s="138"/>
      <c r="K15" s="138"/>
      <c r="L15" s="137"/>
      <c r="M15" s="137"/>
      <c r="N15" s="137"/>
      <c r="O15" s="138"/>
      <c r="P15" s="138"/>
      <c r="Q15" s="138"/>
      <c r="R15" s="137"/>
      <c r="S15" s="137"/>
      <c r="T15" s="137"/>
    </row>
    <row r="16" spans="1:20" ht="16.5" thickBot="1" x14ac:dyDescent="0.3">
      <c r="A16" s="195" t="s">
        <v>58</v>
      </c>
      <c r="B16" s="196"/>
      <c r="C16" s="196"/>
      <c r="D16" s="196"/>
      <c r="E16" s="196"/>
      <c r="F16" s="196"/>
      <c r="G16" s="197"/>
      <c r="H16" s="138"/>
      <c r="I16" s="138"/>
      <c r="J16" s="138"/>
      <c r="K16" s="138"/>
      <c r="L16" s="30"/>
      <c r="M16" s="137"/>
      <c r="N16" s="137"/>
      <c r="O16" s="138"/>
      <c r="P16" s="138"/>
      <c r="Q16" s="138"/>
      <c r="R16" s="137"/>
      <c r="S16" s="137"/>
      <c r="T16" s="137"/>
    </row>
    <row r="17" spans="1:20" ht="16.5" thickBot="1" x14ac:dyDescent="0.3">
      <c r="A17" s="83" t="s">
        <v>6</v>
      </c>
      <c r="B17" s="47" t="s">
        <v>9</v>
      </c>
      <c r="C17" s="148" t="s">
        <v>41</v>
      </c>
      <c r="D17" s="151" t="s">
        <v>57</v>
      </c>
      <c r="E17" s="17" t="s">
        <v>43</v>
      </c>
      <c r="F17" s="151" t="s">
        <v>57</v>
      </c>
      <c r="G17" s="17" t="s">
        <v>42</v>
      </c>
      <c r="H17" s="153" t="s">
        <v>57</v>
      </c>
      <c r="I17" s="138"/>
      <c r="J17" s="29"/>
      <c r="K17" s="30"/>
      <c r="L17" s="30"/>
      <c r="M17" s="137"/>
      <c r="N17" s="137"/>
      <c r="O17" s="138"/>
      <c r="P17" s="138"/>
      <c r="Q17" s="138"/>
      <c r="R17" s="30"/>
      <c r="S17" s="137"/>
      <c r="T17" s="137"/>
    </row>
    <row r="18" spans="1:20" x14ac:dyDescent="0.25">
      <c r="A18" s="59" t="s">
        <v>14</v>
      </c>
      <c r="B18" s="75">
        <v>29</v>
      </c>
      <c r="C18" s="131">
        <f>B18+33</f>
        <v>62</v>
      </c>
      <c r="D18" s="150">
        <f>C18-B18</f>
        <v>33</v>
      </c>
      <c r="E18" s="152">
        <v>47</v>
      </c>
      <c r="F18" s="150">
        <f>E18-B18</f>
        <v>18</v>
      </c>
      <c r="G18" s="152">
        <v>47</v>
      </c>
      <c r="H18" s="150">
        <f>G18-B18</f>
        <v>18</v>
      </c>
      <c r="I18" s="138"/>
      <c r="J18" s="30"/>
      <c r="K18" s="135"/>
      <c r="L18" s="30"/>
      <c r="M18" s="30"/>
      <c r="N18" s="137"/>
      <c r="O18" s="138"/>
      <c r="P18" s="138"/>
      <c r="Q18" s="138"/>
      <c r="R18" s="30"/>
      <c r="S18" s="137"/>
      <c r="T18" s="137"/>
    </row>
    <row r="19" spans="1:20" x14ac:dyDescent="0.25">
      <c r="A19" s="60" t="s">
        <v>17</v>
      </c>
      <c r="B19" s="77">
        <v>6</v>
      </c>
      <c r="C19" s="132">
        <f>B19+33</f>
        <v>39</v>
      </c>
      <c r="D19" s="146">
        <f>C19-B19</f>
        <v>33</v>
      </c>
      <c r="E19" s="4">
        <v>32</v>
      </c>
      <c r="F19" s="146">
        <f>E19-B19</f>
        <v>26</v>
      </c>
      <c r="G19" s="4">
        <v>33</v>
      </c>
      <c r="H19" s="146">
        <f>G19-B19</f>
        <v>27</v>
      </c>
      <c r="I19" s="138"/>
      <c r="J19" s="30"/>
      <c r="K19" s="135"/>
      <c r="L19" s="30"/>
      <c r="M19" s="30"/>
      <c r="N19" s="137"/>
      <c r="O19" s="138"/>
      <c r="P19" s="138"/>
      <c r="Q19" s="138"/>
      <c r="R19" s="30"/>
      <c r="S19" s="30"/>
      <c r="T19" s="137"/>
    </row>
    <row r="20" spans="1:20" x14ac:dyDescent="0.25">
      <c r="A20" s="60" t="s">
        <v>20</v>
      </c>
      <c r="B20" s="77">
        <v>8</v>
      </c>
      <c r="C20" s="132">
        <f>B20+33</f>
        <v>41</v>
      </c>
      <c r="D20" s="146">
        <f>C20-B20</f>
        <v>33</v>
      </c>
      <c r="E20" s="4">
        <v>8</v>
      </c>
      <c r="F20" s="146">
        <f>E20-B20</f>
        <v>0</v>
      </c>
      <c r="G20" s="4">
        <v>9</v>
      </c>
      <c r="H20" s="146">
        <f>G20-B20</f>
        <v>1</v>
      </c>
      <c r="I20" s="138"/>
      <c r="J20" s="30"/>
      <c r="K20" s="135"/>
      <c r="L20" s="30"/>
      <c r="M20" s="30"/>
      <c r="N20" s="30"/>
      <c r="O20" s="138"/>
      <c r="P20" s="138"/>
      <c r="Q20" s="138"/>
      <c r="R20" s="30"/>
      <c r="S20" s="30"/>
      <c r="T20" s="137"/>
    </row>
    <row r="21" spans="1:20" x14ac:dyDescent="0.25">
      <c r="A21" s="61" t="s">
        <v>18</v>
      </c>
      <c r="B21" s="4" t="s">
        <v>18</v>
      </c>
      <c r="C21" s="132" t="s">
        <v>18</v>
      </c>
      <c r="D21" s="145" t="s">
        <v>18</v>
      </c>
      <c r="E21" s="4" t="s">
        <v>18</v>
      </c>
      <c r="F21" s="145" t="s">
        <v>18</v>
      </c>
      <c r="G21" s="4" t="s">
        <v>18</v>
      </c>
      <c r="H21" s="145" t="s">
        <v>18</v>
      </c>
      <c r="I21" s="138"/>
      <c r="J21" s="30"/>
      <c r="K21" s="29"/>
      <c r="L21" s="30"/>
      <c r="M21" s="30"/>
      <c r="N21" s="30"/>
      <c r="O21" s="138"/>
      <c r="P21" s="138"/>
      <c r="Q21" s="138"/>
      <c r="R21" s="30"/>
      <c r="S21" s="30"/>
      <c r="T21" s="30"/>
    </row>
    <row r="22" spans="1:20" x14ac:dyDescent="0.25">
      <c r="A22" s="61" t="s">
        <v>18</v>
      </c>
      <c r="B22" s="4" t="s">
        <v>18</v>
      </c>
      <c r="C22" s="132" t="s">
        <v>18</v>
      </c>
      <c r="D22" s="145" t="s">
        <v>18</v>
      </c>
      <c r="E22" s="4" t="s">
        <v>18</v>
      </c>
      <c r="F22" s="145" t="s">
        <v>18</v>
      </c>
      <c r="G22" s="4" t="s">
        <v>18</v>
      </c>
      <c r="H22" s="145" t="s">
        <v>18</v>
      </c>
      <c r="J22" s="30"/>
      <c r="K22" s="29"/>
    </row>
    <row r="23" spans="1:20" x14ac:dyDescent="0.25">
      <c r="A23" s="60" t="s">
        <v>26</v>
      </c>
      <c r="B23" s="77">
        <v>38</v>
      </c>
      <c r="C23" s="132">
        <f t="shared" ref="C23:C28" si="1">B23+33</f>
        <v>71</v>
      </c>
      <c r="D23" s="146">
        <f t="shared" ref="D23:D29" si="2">C23-B23</f>
        <v>33</v>
      </c>
      <c r="E23" s="51">
        <v>64</v>
      </c>
      <c r="F23" s="146">
        <f t="shared" ref="F23:F29" si="3">E23-B23</f>
        <v>26</v>
      </c>
      <c r="G23" s="4">
        <v>37</v>
      </c>
      <c r="H23" s="146">
        <f t="shared" ref="H23:H29" si="4">G23-B23</f>
        <v>-1</v>
      </c>
      <c r="J23" s="30"/>
      <c r="K23" s="135"/>
    </row>
    <row r="24" spans="1:20" x14ac:dyDescent="0.25">
      <c r="A24" s="60" t="s">
        <v>60</v>
      </c>
      <c r="B24" s="89">
        <v>65</v>
      </c>
      <c r="C24" s="132">
        <f t="shared" si="1"/>
        <v>98</v>
      </c>
      <c r="D24" s="146">
        <f t="shared" si="2"/>
        <v>33</v>
      </c>
      <c r="E24" s="51">
        <v>65</v>
      </c>
      <c r="F24" s="146">
        <f t="shared" si="3"/>
        <v>0</v>
      </c>
      <c r="G24" s="4">
        <v>66</v>
      </c>
      <c r="H24" s="146">
        <f t="shared" si="4"/>
        <v>1</v>
      </c>
      <c r="J24" s="30"/>
      <c r="K24" s="135"/>
    </row>
    <row r="25" spans="1:20" x14ac:dyDescent="0.25">
      <c r="A25" s="60" t="s">
        <v>30</v>
      </c>
      <c r="B25" s="77">
        <v>68</v>
      </c>
      <c r="C25" s="132">
        <f t="shared" si="1"/>
        <v>101</v>
      </c>
      <c r="D25" s="146">
        <f t="shared" si="2"/>
        <v>33</v>
      </c>
      <c r="E25" s="51">
        <v>94</v>
      </c>
      <c r="F25" s="146">
        <f t="shared" si="3"/>
        <v>26</v>
      </c>
      <c r="G25" s="4">
        <v>67</v>
      </c>
      <c r="H25" s="146">
        <f t="shared" si="4"/>
        <v>-1</v>
      </c>
      <c r="J25" s="30"/>
      <c r="K25" s="135"/>
    </row>
    <row r="26" spans="1:20" x14ac:dyDescent="0.25">
      <c r="A26" s="60" t="s">
        <v>32</v>
      </c>
      <c r="B26" s="77">
        <v>48</v>
      </c>
      <c r="C26" s="132">
        <f t="shared" si="1"/>
        <v>81</v>
      </c>
      <c r="D26" s="146">
        <f t="shared" si="2"/>
        <v>33</v>
      </c>
      <c r="E26" s="51">
        <v>48</v>
      </c>
      <c r="F26" s="146">
        <f t="shared" si="3"/>
        <v>0</v>
      </c>
      <c r="G26" s="4">
        <v>49</v>
      </c>
      <c r="H26" s="146">
        <f t="shared" si="4"/>
        <v>1</v>
      </c>
      <c r="J26" s="30"/>
      <c r="K26" s="135"/>
    </row>
    <row r="27" spans="1:20" x14ac:dyDescent="0.25">
      <c r="A27" s="60" t="s">
        <v>35</v>
      </c>
      <c r="B27" s="81">
        <v>56</v>
      </c>
      <c r="C27" s="132">
        <f t="shared" si="1"/>
        <v>89</v>
      </c>
      <c r="D27" s="146">
        <f t="shared" si="2"/>
        <v>33</v>
      </c>
      <c r="E27" s="51">
        <v>81</v>
      </c>
      <c r="F27" s="146">
        <f t="shared" si="3"/>
        <v>25</v>
      </c>
      <c r="G27" s="4">
        <v>55</v>
      </c>
      <c r="H27" s="146">
        <f t="shared" si="4"/>
        <v>-1</v>
      </c>
      <c r="J27" s="30"/>
      <c r="K27" s="135"/>
    </row>
    <row r="28" spans="1:20" ht="16.5" thickBot="1" x14ac:dyDescent="0.3">
      <c r="A28" s="62" t="s">
        <v>20</v>
      </c>
      <c r="B28" s="79">
        <v>23</v>
      </c>
      <c r="C28" s="133">
        <f t="shared" si="1"/>
        <v>56</v>
      </c>
      <c r="D28" s="146">
        <f t="shared" si="2"/>
        <v>33</v>
      </c>
      <c r="E28" s="51">
        <v>23</v>
      </c>
      <c r="F28" s="146">
        <f t="shared" si="3"/>
        <v>0</v>
      </c>
      <c r="G28" s="4">
        <v>24</v>
      </c>
      <c r="H28" s="146">
        <f t="shared" si="4"/>
        <v>1</v>
      </c>
      <c r="J28" s="30"/>
      <c r="K28" s="135"/>
    </row>
    <row r="29" spans="1:20" x14ac:dyDescent="0.25">
      <c r="A29" s="139"/>
      <c r="B29" s="72">
        <f>SUM(B18:B28)</f>
        <v>341</v>
      </c>
      <c r="C29" s="149">
        <f>SUM(C18:C28)</f>
        <v>638</v>
      </c>
      <c r="D29" s="146">
        <f t="shared" si="2"/>
        <v>297</v>
      </c>
      <c r="E29" s="147">
        <f>SUM(E18:E28)</f>
        <v>462</v>
      </c>
      <c r="F29" s="146">
        <f t="shared" si="3"/>
        <v>121</v>
      </c>
      <c r="G29" s="147">
        <f t="shared" ref="G29" si="5">SUM(G18:G28)</f>
        <v>387</v>
      </c>
      <c r="H29" s="146">
        <f t="shared" si="4"/>
        <v>46</v>
      </c>
      <c r="J29" s="30"/>
      <c r="K29" s="135"/>
    </row>
    <row r="31" spans="1:20" ht="16.5" thickBot="1" x14ac:dyDescent="0.3">
      <c r="A31" s="195" t="s">
        <v>59</v>
      </c>
      <c r="B31" s="196"/>
      <c r="C31" s="196"/>
      <c r="D31" s="196"/>
      <c r="E31" s="196"/>
      <c r="F31" s="196"/>
      <c r="G31" s="197"/>
      <c r="H31" s="138"/>
    </row>
    <row r="32" spans="1:20" ht="16.5" thickBot="1" x14ac:dyDescent="0.3">
      <c r="A32" s="83" t="s">
        <v>6</v>
      </c>
      <c r="B32" s="47" t="s">
        <v>9</v>
      </c>
      <c r="C32" s="148" t="s">
        <v>41</v>
      </c>
      <c r="D32" s="151" t="s">
        <v>57</v>
      </c>
      <c r="E32" s="17" t="s">
        <v>43</v>
      </c>
      <c r="F32" s="151" t="s">
        <v>57</v>
      </c>
      <c r="G32" s="17" t="s">
        <v>42</v>
      </c>
      <c r="H32" s="153" t="s">
        <v>57</v>
      </c>
      <c r="I32" s="154"/>
      <c r="J32" s="29"/>
      <c r="K32" s="30"/>
      <c r="L32" s="154"/>
    </row>
    <row r="33" spans="1:12" x14ac:dyDescent="0.25">
      <c r="A33" s="59" t="s">
        <v>14</v>
      </c>
      <c r="B33" s="75">
        <v>29</v>
      </c>
      <c r="C33" s="131">
        <f>B33+33</f>
        <v>62</v>
      </c>
      <c r="D33" s="150">
        <f>C33-B33</f>
        <v>33</v>
      </c>
      <c r="E33" s="152">
        <v>47</v>
      </c>
      <c r="F33" s="150">
        <f>E33-B33</f>
        <v>18</v>
      </c>
      <c r="G33" s="152">
        <v>47</v>
      </c>
      <c r="H33" s="150">
        <f>G33-B33</f>
        <v>18</v>
      </c>
      <c r="I33" s="154"/>
      <c r="J33" s="30"/>
      <c r="K33" s="135"/>
      <c r="L33" s="154"/>
    </row>
    <row r="34" spans="1:12" x14ac:dyDescent="0.25">
      <c r="A34" s="61" t="s">
        <v>18</v>
      </c>
      <c r="B34" s="4" t="s">
        <v>18</v>
      </c>
      <c r="C34" s="132" t="s">
        <v>18</v>
      </c>
      <c r="D34" s="145" t="s">
        <v>18</v>
      </c>
      <c r="E34" s="4" t="s">
        <v>18</v>
      </c>
      <c r="F34" s="145" t="s">
        <v>18</v>
      </c>
      <c r="G34" s="4" t="s">
        <v>18</v>
      </c>
      <c r="H34" s="145" t="s">
        <v>18</v>
      </c>
      <c r="I34" s="154"/>
      <c r="J34" s="30"/>
      <c r="K34" s="29"/>
      <c r="L34" s="154"/>
    </row>
    <row r="35" spans="1:12" x14ac:dyDescent="0.25">
      <c r="A35" s="61" t="s">
        <v>18</v>
      </c>
      <c r="B35" s="4" t="s">
        <v>18</v>
      </c>
      <c r="C35" s="132" t="s">
        <v>18</v>
      </c>
      <c r="D35" s="145" t="s">
        <v>18</v>
      </c>
      <c r="E35" s="4" t="s">
        <v>18</v>
      </c>
      <c r="F35" s="145" t="s">
        <v>18</v>
      </c>
      <c r="G35" s="4" t="s">
        <v>18</v>
      </c>
      <c r="H35" s="145" t="s">
        <v>18</v>
      </c>
      <c r="I35" s="154"/>
      <c r="J35" s="30"/>
      <c r="K35" s="29"/>
      <c r="L35" s="154"/>
    </row>
    <row r="36" spans="1:12" x14ac:dyDescent="0.25">
      <c r="A36" s="61" t="s">
        <v>18</v>
      </c>
      <c r="B36" s="4" t="s">
        <v>18</v>
      </c>
      <c r="C36" s="132" t="s">
        <v>18</v>
      </c>
      <c r="D36" s="145" t="s">
        <v>18</v>
      </c>
      <c r="E36" s="4" t="s">
        <v>18</v>
      </c>
      <c r="F36" s="145" t="s">
        <v>18</v>
      </c>
      <c r="G36" s="4" t="s">
        <v>18</v>
      </c>
      <c r="H36" s="145" t="s">
        <v>18</v>
      </c>
      <c r="I36" s="154"/>
      <c r="J36" s="30"/>
      <c r="K36" s="29"/>
      <c r="L36" s="154"/>
    </row>
    <row r="37" spans="1:12" x14ac:dyDescent="0.25">
      <c r="A37" s="61" t="s">
        <v>18</v>
      </c>
      <c r="B37" s="4" t="s">
        <v>18</v>
      </c>
      <c r="C37" s="132" t="s">
        <v>18</v>
      </c>
      <c r="D37" s="145" t="s">
        <v>18</v>
      </c>
      <c r="E37" s="4" t="s">
        <v>18</v>
      </c>
      <c r="F37" s="145" t="s">
        <v>18</v>
      </c>
      <c r="G37" s="4" t="s">
        <v>18</v>
      </c>
      <c r="H37" s="145" t="s">
        <v>18</v>
      </c>
      <c r="I37" s="154"/>
      <c r="J37" s="30"/>
      <c r="K37" s="29"/>
      <c r="L37" s="154"/>
    </row>
    <row r="38" spans="1:12" x14ac:dyDescent="0.25">
      <c r="A38" s="60" t="s">
        <v>26</v>
      </c>
      <c r="B38" s="77">
        <v>36</v>
      </c>
      <c r="C38" s="132">
        <f t="shared" ref="C38:C43" si="6">B38+33</f>
        <v>69</v>
      </c>
      <c r="D38" s="146">
        <f t="shared" ref="D38:D44" si="7">C38-B38</f>
        <v>33</v>
      </c>
      <c r="E38" s="51">
        <v>62</v>
      </c>
      <c r="F38" s="146">
        <f t="shared" ref="F38:F44" si="8">E38-B38</f>
        <v>26</v>
      </c>
      <c r="G38" s="4">
        <v>63</v>
      </c>
      <c r="H38" s="146">
        <f t="shared" ref="H38:H44" si="9">G38-B38</f>
        <v>27</v>
      </c>
      <c r="I38" s="154"/>
      <c r="J38" s="30"/>
      <c r="K38" s="135"/>
      <c r="L38" s="154"/>
    </row>
    <row r="39" spans="1:12" x14ac:dyDescent="0.25">
      <c r="A39" s="60" t="s">
        <v>60</v>
      </c>
      <c r="B39" s="77">
        <v>69</v>
      </c>
      <c r="C39" s="132">
        <f t="shared" si="6"/>
        <v>102</v>
      </c>
      <c r="D39" s="146">
        <f t="shared" si="7"/>
        <v>33</v>
      </c>
      <c r="E39" s="51">
        <v>69</v>
      </c>
      <c r="F39" s="146">
        <f t="shared" si="8"/>
        <v>0</v>
      </c>
      <c r="G39" s="4">
        <v>70</v>
      </c>
      <c r="H39" s="146">
        <f t="shared" si="9"/>
        <v>1</v>
      </c>
      <c r="I39" s="154"/>
      <c r="J39" s="30"/>
      <c r="K39" s="135"/>
      <c r="L39" s="154"/>
    </row>
    <row r="40" spans="1:12" x14ac:dyDescent="0.25">
      <c r="A40" s="60" t="s">
        <v>30</v>
      </c>
      <c r="B40" s="77">
        <v>68</v>
      </c>
      <c r="C40" s="132">
        <f t="shared" si="6"/>
        <v>101</v>
      </c>
      <c r="D40" s="146">
        <f t="shared" si="7"/>
        <v>33</v>
      </c>
      <c r="E40" s="51">
        <v>94</v>
      </c>
      <c r="F40" s="146">
        <f t="shared" si="8"/>
        <v>26</v>
      </c>
      <c r="G40" s="4">
        <v>67</v>
      </c>
      <c r="H40" s="146">
        <f t="shared" si="9"/>
        <v>-1</v>
      </c>
      <c r="I40" s="154"/>
      <c r="J40" s="30"/>
      <c r="K40" s="135"/>
      <c r="L40" s="154"/>
    </row>
    <row r="41" spans="1:12" x14ac:dyDescent="0.25">
      <c r="A41" s="60" t="s">
        <v>32</v>
      </c>
      <c r="B41" s="77">
        <v>48</v>
      </c>
      <c r="C41" s="132">
        <f t="shared" si="6"/>
        <v>81</v>
      </c>
      <c r="D41" s="146">
        <f t="shared" si="7"/>
        <v>33</v>
      </c>
      <c r="E41" s="51">
        <v>48</v>
      </c>
      <c r="F41" s="146">
        <f t="shared" si="8"/>
        <v>0</v>
      </c>
      <c r="G41" s="4">
        <v>49</v>
      </c>
      <c r="H41" s="146">
        <f t="shared" si="9"/>
        <v>1</v>
      </c>
      <c r="I41" s="154"/>
      <c r="J41" s="30"/>
      <c r="K41" s="135"/>
      <c r="L41" s="154"/>
    </row>
    <row r="42" spans="1:12" x14ac:dyDescent="0.25">
      <c r="A42" s="60" t="s">
        <v>35</v>
      </c>
      <c r="B42" s="85">
        <v>56</v>
      </c>
      <c r="C42" s="132">
        <f t="shared" si="6"/>
        <v>89</v>
      </c>
      <c r="D42" s="146">
        <f t="shared" si="7"/>
        <v>33</v>
      </c>
      <c r="E42" s="51">
        <v>81</v>
      </c>
      <c r="F42" s="146">
        <f t="shared" si="8"/>
        <v>25</v>
      </c>
      <c r="G42" s="4">
        <v>55</v>
      </c>
      <c r="H42" s="146">
        <f t="shared" si="9"/>
        <v>-1</v>
      </c>
      <c r="I42" s="154"/>
      <c r="J42" s="30"/>
      <c r="K42" s="135"/>
      <c r="L42" s="154"/>
    </row>
    <row r="43" spans="1:12" ht="16.5" thickBot="1" x14ac:dyDescent="0.3">
      <c r="A43" s="62" t="s">
        <v>20</v>
      </c>
      <c r="B43" s="79">
        <v>23</v>
      </c>
      <c r="C43" s="133">
        <f t="shared" si="6"/>
        <v>56</v>
      </c>
      <c r="D43" s="146">
        <f t="shared" si="7"/>
        <v>33</v>
      </c>
      <c r="E43" s="51">
        <v>23</v>
      </c>
      <c r="F43" s="146">
        <f t="shared" si="8"/>
        <v>0</v>
      </c>
      <c r="G43" s="4">
        <v>24</v>
      </c>
      <c r="H43" s="146">
        <f t="shared" si="9"/>
        <v>1</v>
      </c>
      <c r="I43" s="154"/>
      <c r="J43" s="30"/>
      <c r="K43" s="135"/>
      <c r="L43" s="154"/>
    </row>
    <row r="44" spans="1:12" ht="16.5" thickBot="1" x14ac:dyDescent="0.3">
      <c r="A44" s="139"/>
      <c r="B44" s="48">
        <f t="shared" ref="B44:C44" si="10">SUM(B33:B43)</f>
        <v>329</v>
      </c>
      <c r="C44" s="155">
        <f t="shared" si="10"/>
        <v>560</v>
      </c>
      <c r="D44" s="146">
        <f t="shared" si="7"/>
        <v>231</v>
      </c>
      <c r="E44" s="147">
        <f t="shared" ref="E44" si="11">SUM(E33:E43)</f>
        <v>424</v>
      </c>
      <c r="F44" s="146">
        <f t="shared" si="8"/>
        <v>95</v>
      </c>
      <c r="G44" s="147">
        <f t="shared" ref="G44" si="12">SUM(G33:G43)</f>
        <v>375</v>
      </c>
      <c r="H44" s="146">
        <f t="shared" si="9"/>
        <v>46</v>
      </c>
      <c r="I44" s="154"/>
      <c r="J44" s="30"/>
      <c r="K44" s="135"/>
      <c r="L44" s="154"/>
    </row>
  </sheetData>
  <mergeCells count="5">
    <mergeCell ref="A16:G16"/>
    <mergeCell ref="A31:G31"/>
    <mergeCell ref="D1:G1"/>
    <mergeCell ref="I1:N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F14" sqref="F14"/>
    </sheetView>
  </sheetViews>
  <sheetFormatPr defaultColWidth="11" defaultRowHeight="15.75" x14ac:dyDescent="0.25"/>
  <cols>
    <col min="3" max="3" width="13" customWidth="1"/>
    <col min="5" max="5" width="12.375" customWidth="1"/>
    <col min="6" max="6" width="12" customWidth="1"/>
    <col min="7" max="7" width="18.125" customWidth="1"/>
    <col min="8" max="8" width="18.625" customWidth="1"/>
    <col min="9" max="9" width="11.625" customWidth="1"/>
    <col min="10" max="10" width="11.875" customWidth="1"/>
  </cols>
  <sheetData>
    <row r="1" spans="1:10" ht="16.5" thickBot="1" x14ac:dyDescent="0.3">
      <c r="E1" s="199" t="s">
        <v>46</v>
      </c>
      <c r="F1" s="200"/>
      <c r="G1" s="200"/>
      <c r="H1" s="200"/>
      <c r="I1" s="200"/>
      <c r="J1" s="201"/>
    </row>
    <row r="2" spans="1:10" x14ac:dyDescent="0.25">
      <c r="E2" s="110" t="s">
        <v>53</v>
      </c>
      <c r="F2" s="111" t="s">
        <v>53</v>
      </c>
      <c r="G2" s="111" t="s">
        <v>43</v>
      </c>
      <c r="H2" s="111" t="s">
        <v>43</v>
      </c>
      <c r="I2" s="111" t="s">
        <v>42</v>
      </c>
      <c r="J2" s="112" t="s">
        <v>42</v>
      </c>
    </row>
    <row r="3" spans="1:10" ht="16.5" thickBot="1" x14ac:dyDescent="0.3">
      <c r="E3" s="113" t="s">
        <v>52</v>
      </c>
      <c r="F3" s="114" t="s">
        <v>3</v>
      </c>
      <c r="G3" s="114" t="s">
        <v>52</v>
      </c>
      <c r="H3" s="114" t="s">
        <v>3</v>
      </c>
      <c r="I3" s="114" t="s">
        <v>52</v>
      </c>
      <c r="J3" s="115" t="s">
        <v>3</v>
      </c>
    </row>
    <row r="4" spans="1:10" ht="16.5" thickBot="1" x14ac:dyDescent="0.3">
      <c r="E4" s="118">
        <v>638</v>
      </c>
      <c r="F4" s="118">
        <v>560</v>
      </c>
      <c r="G4" s="118">
        <v>462</v>
      </c>
      <c r="H4" s="118">
        <v>424</v>
      </c>
      <c r="I4" s="118">
        <v>381</v>
      </c>
      <c r="J4" s="119">
        <v>375</v>
      </c>
    </row>
    <row r="5" spans="1:10" x14ac:dyDescent="0.25">
      <c r="A5" s="103" t="s">
        <v>10</v>
      </c>
      <c r="B5" s="7"/>
      <c r="C5" s="7"/>
      <c r="D5" s="109">
        <v>1208</v>
      </c>
      <c r="E5" s="122">
        <f t="shared" ref="E5:J5" si="0">100-(E$4*100/$D5)</f>
        <v>47.185430463576161</v>
      </c>
      <c r="F5" s="123">
        <f t="shared" si="0"/>
        <v>53.642384105960268</v>
      </c>
      <c r="G5" s="123">
        <f t="shared" si="0"/>
        <v>61.754966887417218</v>
      </c>
      <c r="H5" s="123">
        <f t="shared" si="0"/>
        <v>64.900662251655632</v>
      </c>
      <c r="I5" s="123">
        <f t="shared" si="0"/>
        <v>68.460264900662253</v>
      </c>
      <c r="J5" s="124">
        <f t="shared" si="0"/>
        <v>68.956953642384107</v>
      </c>
    </row>
    <row r="6" spans="1:10" x14ac:dyDescent="0.25">
      <c r="A6" s="104" t="s">
        <v>54</v>
      </c>
      <c r="B6" s="10"/>
      <c r="C6" s="107" t="s">
        <v>52</v>
      </c>
      <c r="D6" s="116">
        <v>638</v>
      </c>
      <c r="E6" s="125" t="s">
        <v>18</v>
      </c>
      <c r="F6" s="120">
        <f>100-(F$4*100/$D6)</f>
        <v>12.225705329153598</v>
      </c>
      <c r="G6" s="120">
        <f>100-(G$4*100/$D6)</f>
        <v>27.58620689655173</v>
      </c>
      <c r="H6" s="120">
        <f>100-(H$4*100/$D6)</f>
        <v>33.542319749216304</v>
      </c>
      <c r="I6" s="120">
        <f>100-(I$4*100/$D6)</f>
        <v>40.282131661442008</v>
      </c>
      <c r="J6" s="126">
        <f>100-(J$4*100/$D6)</f>
        <v>41.222570532915363</v>
      </c>
    </row>
    <row r="7" spans="1:10" x14ac:dyDescent="0.25">
      <c r="A7" s="105" t="s">
        <v>54</v>
      </c>
      <c r="B7" s="11"/>
      <c r="C7" s="107" t="s">
        <v>3</v>
      </c>
      <c r="D7" s="116">
        <v>560</v>
      </c>
      <c r="E7" s="125" t="s">
        <v>18</v>
      </c>
      <c r="F7" s="121" t="s">
        <v>18</v>
      </c>
      <c r="G7" s="120">
        <f>100-(G$4*100/$D7)</f>
        <v>17.5</v>
      </c>
      <c r="H7" s="120">
        <f>100-(H$4*100/$D7)</f>
        <v>24.285714285714292</v>
      </c>
      <c r="I7" s="120">
        <f>100-(I$4*100/$D7)</f>
        <v>31.964285714285708</v>
      </c>
      <c r="J7" s="126">
        <f>100-(J$4*100/$D7)</f>
        <v>33.035714285714292</v>
      </c>
    </row>
    <row r="8" spans="1:10" x14ac:dyDescent="0.25">
      <c r="A8" s="105" t="s">
        <v>55</v>
      </c>
      <c r="B8" s="11"/>
      <c r="C8" s="107" t="s">
        <v>52</v>
      </c>
      <c r="D8" s="116">
        <v>462</v>
      </c>
      <c r="E8" s="125" t="s">
        <v>18</v>
      </c>
      <c r="F8" s="121" t="s">
        <v>18</v>
      </c>
      <c r="G8" s="121" t="s">
        <v>18</v>
      </c>
      <c r="H8" s="120">
        <f>100-(H$4*100/$D8)</f>
        <v>8.2251082251082295</v>
      </c>
      <c r="I8" s="120">
        <f>100-(I$4*100/$D8)</f>
        <v>17.532467532467535</v>
      </c>
      <c r="J8" s="126">
        <f>100-(J$4*100/$D8)</f>
        <v>18.831168831168824</v>
      </c>
    </row>
    <row r="9" spans="1:10" x14ac:dyDescent="0.25">
      <c r="A9" s="106" t="s">
        <v>55</v>
      </c>
      <c r="B9" s="18"/>
      <c r="C9" s="108" t="s">
        <v>3</v>
      </c>
      <c r="D9" s="116">
        <v>424</v>
      </c>
      <c r="E9" s="125" t="s">
        <v>18</v>
      </c>
      <c r="F9" s="121" t="s">
        <v>18</v>
      </c>
      <c r="G9" s="121" t="s">
        <v>18</v>
      </c>
      <c r="H9" s="121" t="s">
        <v>18</v>
      </c>
      <c r="I9" s="120">
        <f>100-(I$4*100/$D9)</f>
        <v>10.14150943396227</v>
      </c>
      <c r="J9" s="126">
        <f>100-(J$4*100/$D9)</f>
        <v>11.556603773584911</v>
      </c>
    </row>
    <row r="10" spans="1:10" x14ac:dyDescent="0.25">
      <c r="A10" s="104" t="s">
        <v>56</v>
      </c>
      <c r="B10" s="10"/>
      <c r="C10" s="107" t="s">
        <v>52</v>
      </c>
      <c r="D10" s="116">
        <v>381</v>
      </c>
      <c r="E10" s="125" t="s">
        <v>18</v>
      </c>
      <c r="F10" s="121" t="s">
        <v>18</v>
      </c>
      <c r="G10" s="121" t="s">
        <v>18</v>
      </c>
      <c r="H10" s="121" t="s">
        <v>18</v>
      </c>
      <c r="I10" s="121" t="s">
        <v>18</v>
      </c>
      <c r="J10" s="126">
        <f>100-(J$4*100/$D10)</f>
        <v>1.5748031496062964</v>
      </c>
    </row>
    <row r="11" spans="1:10" ht="16.5" thickBot="1" x14ac:dyDescent="0.3">
      <c r="A11" s="104" t="s">
        <v>56</v>
      </c>
      <c r="B11" s="14"/>
      <c r="C11" s="108" t="s">
        <v>3</v>
      </c>
      <c r="D11" s="117">
        <v>375</v>
      </c>
      <c r="E11" s="127" t="s">
        <v>18</v>
      </c>
      <c r="F11" s="128" t="s">
        <v>18</v>
      </c>
      <c r="G11" s="128" t="s">
        <v>18</v>
      </c>
      <c r="H11" s="128" t="s">
        <v>18</v>
      </c>
      <c r="I11" s="128" t="s">
        <v>18</v>
      </c>
      <c r="J11" s="129" t="s">
        <v>18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2nd-article</vt:lpstr>
      <vt:lpstr>3rd-article</vt:lpstr>
      <vt:lpstr>3rd-article-overhead</vt:lpstr>
      <vt:lpstr>3rd-article-comparison</vt:lpstr>
    </vt:vector>
  </TitlesOfParts>
  <Company>Universidad de Murcia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Garcia</dc:creator>
  <cp:lastModifiedBy>Dan Garcia Carrillo</cp:lastModifiedBy>
  <dcterms:created xsi:type="dcterms:W3CDTF">2017-02-16T14:02:06Z</dcterms:created>
  <dcterms:modified xsi:type="dcterms:W3CDTF">2021-08-19T17:33:19Z</dcterms:modified>
</cp:coreProperties>
</file>