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Dangberg\Desktop\"/>
    </mc:Choice>
  </mc:AlternateContent>
  <xr:revisionPtr revIDLastSave="0" documentId="13_ncr:1_{B73A4734-3F7F-496F-AD22-5B0404C2B3B9}" xr6:coauthVersionLast="47" xr6:coauthVersionMax="47" xr10:uidLastSave="{00000000-0000-0000-0000-000000000000}"/>
  <bookViews>
    <workbookView xWindow="-120" yWindow="-120" windowWidth="38640" windowHeight="21240" activeTab="1" xr2:uid="{EE4F32CF-2B48-406A-8A19-C9A4D9C7AE83}"/>
  </bookViews>
  <sheets>
    <sheet name="ert_data (Text)" sheetId="7" r:id="rId1"/>
    <sheet name="ert_data (Type cast)" sheetId="2" r:id="rId2"/>
    <sheet name="relERT" sheetId="4" r:id="rId3"/>
    <sheet name="PAR10" sheetId="1" r:id="rId4"/>
  </sheets>
  <definedNames>
    <definedName name="ExterneDaten_1" localSheetId="1" hidden="1">'ert_data (Type cast)'!$A$1:$O$97</definedName>
    <definedName name="ExterneDaten_2" localSheetId="0" hidden="1">'ert_data (Text)'!$A$1:$O$97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D4" i="1"/>
  <c r="E4" i="1"/>
  <c r="F4" i="1"/>
  <c r="G4" i="1"/>
  <c r="H4" i="1"/>
  <c r="I4" i="1"/>
  <c r="J4" i="1"/>
  <c r="K4" i="1"/>
  <c r="L4" i="1"/>
  <c r="M4" i="1"/>
  <c r="N4" i="1"/>
  <c r="O4" i="1"/>
  <c r="D5" i="1"/>
  <c r="E5" i="1"/>
  <c r="F5" i="1"/>
  <c r="G5" i="1"/>
  <c r="H5" i="1"/>
  <c r="I5" i="1"/>
  <c r="J5" i="1"/>
  <c r="K5" i="1"/>
  <c r="L5" i="1"/>
  <c r="M5" i="1"/>
  <c r="N5" i="1"/>
  <c r="O5" i="1"/>
  <c r="D6" i="1"/>
  <c r="E6" i="1"/>
  <c r="F6" i="1"/>
  <c r="G6" i="1"/>
  <c r="H6" i="1"/>
  <c r="I6" i="1"/>
  <c r="J6" i="1"/>
  <c r="K6" i="1"/>
  <c r="L6" i="1"/>
  <c r="M6" i="1"/>
  <c r="N6" i="1"/>
  <c r="O6" i="1"/>
  <c r="D7" i="1"/>
  <c r="E7" i="1"/>
  <c r="F7" i="1"/>
  <c r="G7" i="1"/>
  <c r="H7" i="1"/>
  <c r="I7" i="1"/>
  <c r="J7" i="1"/>
  <c r="K7" i="1"/>
  <c r="L7" i="1"/>
  <c r="M7" i="1"/>
  <c r="N7" i="1"/>
  <c r="O7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D13" i="1"/>
  <c r="E13" i="1"/>
  <c r="F13" i="1"/>
  <c r="G13" i="1"/>
  <c r="H13" i="1"/>
  <c r="I13" i="1"/>
  <c r="J13" i="1"/>
  <c r="K13" i="1"/>
  <c r="L13" i="1"/>
  <c r="M13" i="1"/>
  <c r="N13" i="1"/>
  <c r="O13" i="1"/>
  <c r="D14" i="1"/>
  <c r="E14" i="1"/>
  <c r="F14" i="1"/>
  <c r="G14" i="1"/>
  <c r="H14" i="1"/>
  <c r="I14" i="1"/>
  <c r="J14" i="1"/>
  <c r="K14" i="1"/>
  <c r="L14" i="1"/>
  <c r="M14" i="1"/>
  <c r="N14" i="1"/>
  <c r="O14" i="1"/>
  <c r="D15" i="1"/>
  <c r="E15" i="1"/>
  <c r="F15" i="1"/>
  <c r="G15" i="1"/>
  <c r="H15" i="1"/>
  <c r="I15" i="1"/>
  <c r="J15" i="1"/>
  <c r="K15" i="1"/>
  <c r="L15" i="1"/>
  <c r="M15" i="1"/>
  <c r="N15" i="1"/>
  <c r="O15" i="1"/>
  <c r="D16" i="1"/>
  <c r="E16" i="1"/>
  <c r="F16" i="1"/>
  <c r="G16" i="1"/>
  <c r="H16" i="1"/>
  <c r="I16" i="1"/>
  <c r="J16" i="1"/>
  <c r="K16" i="1"/>
  <c r="L16" i="1"/>
  <c r="M16" i="1"/>
  <c r="N16" i="1"/>
  <c r="O16" i="1"/>
  <c r="D17" i="1"/>
  <c r="E17" i="1"/>
  <c r="F17" i="1"/>
  <c r="G17" i="1"/>
  <c r="H17" i="1"/>
  <c r="I17" i="1"/>
  <c r="J17" i="1"/>
  <c r="K17" i="1"/>
  <c r="L17" i="1"/>
  <c r="M17" i="1"/>
  <c r="N17" i="1"/>
  <c r="O17" i="1"/>
  <c r="D18" i="1"/>
  <c r="E18" i="1"/>
  <c r="F18" i="1"/>
  <c r="G18" i="1"/>
  <c r="H18" i="1"/>
  <c r="I18" i="1"/>
  <c r="J18" i="1"/>
  <c r="K18" i="1"/>
  <c r="L18" i="1"/>
  <c r="M18" i="1"/>
  <c r="N18" i="1"/>
  <c r="O18" i="1"/>
  <c r="D19" i="1"/>
  <c r="E19" i="1"/>
  <c r="F19" i="1"/>
  <c r="G19" i="1"/>
  <c r="H19" i="1"/>
  <c r="I19" i="1"/>
  <c r="J19" i="1"/>
  <c r="K19" i="1"/>
  <c r="L19" i="1"/>
  <c r="M19" i="1"/>
  <c r="N19" i="1"/>
  <c r="O19" i="1"/>
  <c r="D20" i="1"/>
  <c r="E20" i="1"/>
  <c r="F20" i="1"/>
  <c r="G20" i="1"/>
  <c r="H20" i="1"/>
  <c r="I20" i="1"/>
  <c r="J20" i="1"/>
  <c r="K20" i="1"/>
  <c r="L20" i="1"/>
  <c r="M20" i="1"/>
  <c r="N20" i="1"/>
  <c r="O20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F22" i="1"/>
  <c r="G22" i="1"/>
  <c r="H22" i="1"/>
  <c r="I22" i="1"/>
  <c r="J22" i="1"/>
  <c r="K22" i="1"/>
  <c r="L22" i="1"/>
  <c r="M22" i="1"/>
  <c r="N22" i="1"/>
  <c r="O22" i="1"/>
  <c r="D23" i="1"/>
  <c r="E23" i="1"/>
  <c r="F23" i="1"/>
  <c r="G23" i="1"/>
  <c r="H23" i="1"/>
  <c r="I23" i="1"/>
  <c r="J23" i="1"/>
  <c r="K23" i="1"/>
  <c r="L23" i="1"/>
  <c r="M23" i="1"/>
  <c r="N23" i="1"/>
  <c r="O23" i="1"/>
  <c r="D24" i="1"/>
  <c r="E24" i="1"/>
  <c r="F24" i="1"/>
  <c r="G24" i="1"/>
  <c r="H24" i="1"/>
  <c r="I24" i="1"/>
  <c r="J24" i="1"/>
  <c r="K24" i="1"/>
  <c r="L24" i="1"/>
  <c r="M24" i="1"/>
  <c r="N24" i="1"/>
  <c r="O24" i="1"/>
  <c r="D25" i="1"/>
  <c r="E25" i="1"/>
  <c r="F25" i="1"/>
  <c r="G25" i="1"/>
  <c r="H25" i="1"/>
  <c r="I25" i="1"/>
  <c r="J25" i="1"/>
  <c r="K25" i="1"/>
  <c r="L25" i="1"/>
  <c r="M25" i="1"/>
  <c r="N25" i="1"/>
  <c r="O25" i="1"/>
  <c r="D26" i="1"/>
  <c r="E26" i="1"/>
  <c r="F26" i="1"/>
  <c r="G26" i="1"/>
  <c r="H26" i="1"/>
  <c r="I26" i="1"/>
  <c r="J26" i="1"/>
  <c r="K26" i="1"/>
  <c r="L26" i="1"/>
  <c r="M26" i="1"/>
  <c r="N26" i="1"/>
  <c r="O26" i="1"/>
  <c r="D27" i="1"/>
  <c r="E27" i="1"/>
  <c r="F27" i="1"/>
  <c r="G27" i="1"/>
  <c r="H27" i="1"/>
  <c r="I27" i="1"/>
  <c r="J27" i="1"/>
  <c r="K27" i="1"/>
  <c r="L27" i="1"/>
  <c r="M27" i="1"/>
  <c r="N27" i="1"/>
  <c r="O27" i="1"/>
  <c r="D28" i="1"/>
  <c r="E28" i="1"/>
  <c r="F28" i="1"/>
  <c r="G28" i="1"/>
  <c r="H28" i="1"/>
  <c r="I28" i="1"/>
  <c r="J28" i="1"/>
  <c r="K28" i="1"/>
  <c r="L28" i="1"/>
  <c r="M28" i="1"/>
  <c r="N28" i="1"/>
  <c r="O28" i="1"/>
  <c r="D29" i="1"/>
  <c r="E29" i="1"/>
  <c r="F29" i="1"/>
  <c r="G29" i="1"/>
  <c r="H29" i="1"/>
  <c r="I29" i="1"/>
  <c r="J29" i="1"/>
  <c r="K29" i="1"/>
  <c r="L29" i="1"/>
  <c r="M29" i="1"/>
  <c r="N29" i="1"/>
  <c r="O29" i="1"/>
  <c r="D30" i="1"/>
  <c r="E30" i="1"/>
  <c r="F30" i="1"/>
  <c r="G30" i="1"/>
  <c r="H30" i="1"/>
  <c r="I30" i="1"/>
  <c r="J30" i="1"/>
  <c r="K30" i="1"/>
  <c r="L30" i="1"/>
  <c r="M30" i="1"/>
  <c r="N30" i="1"/>
  <c r="O30" i="1"/>
  <c r="D31" i="1"/>
  <c r="E31" i="1"/>
  <c r="F31" i="1"/>
  <c r="G31" i="1"/>
  <c r="H31" i="1"/>
  <c r="I31" i="1"/>
  <c r="J31" i="1"/>
  <c r="K31" i="1"/>
  <c r="L31" i="1"/>
  <c r="M31" i="1"/>
  <c r="N31" i="1"/>
  <c r="O31" i="1"/>
  <c r="D32" i="1"/>
  <c r="E32" i="1"/>
  <c r="F32" i="1"/>
  <c r="G32" i="1"/>
  <c r="H32" i="1"/>
  <c r="I32" i="1"/>
  <c r="J32" i="1"/>
  <c r="K32" i="1"/>
  <c r="L32" i="1"/>
  <c r="M32" i="1"/>
  <c r="N32" i="1"/>
  <c r="O32" i="1"/>
  <c r="D33" i="1"/>
  <c r="E33" i="1"/>
  <c r="F33" i="1"/>
  <c r="G33" i="1"/>
  <c r="H33" i="1"/>
  <c r="I33" i="1"/>
  <c r="J33" i="1"/>
  <c r="K33" i="1"/>
  <c r="L33" i="1"/>
  <c r="M33" i="1"/>
  <c r="N33" i="1"/>
  <c r="O33" i="1"/>
  <c r="D34" i="1"/>
  <c r="E34" i="1"/>
  <c r="F34" i="1"/>
  <c r="G34" i="1"/>
  <c r="H34" i="1"/>
  <c r="I34" i="1"/>
  <c r="J34" i="1"/>
  <c r="K34" i="1"/>
  <c r="L34" i="1"/>
  <c r="M34" i="1"/>
  <c r="N34" i="1"/>
  <c r="O34" i="1"/>
  <c r="D35" i="1"/>
  <c r="E35" i="1"/>
  <c r="F35" i="1"/>
  <c r="G35" i="1"/>
  <c r="H35" i="1"/>
  <c r="I35" i="1"/>
  <c r="J35" i="1"/>
  <c r="K35" i="1"/>
  <c r="L35" i="1"/>
  <c r="M35" i="1"/>
  <c r="N35" i="1"/>
  <c r="O35" i="1"/>
  <c r="D36" i="1"/>
  <c r="E36" i="1"/>
  <c r="F36" i="1"/>
  <c r="G36" i="1"/>
  <c r="H36" i="1"/>
  <c r="I36" i="1"/>
  <c r="J36" i="1"/>
  <c r="K36" i="1"/>
  <c r="L36" i="1"/>
  <c r="M36" i="1"/>
  <c r="N36" i="1"/>
  <c r="O36" i="1"/>
  <c r="D37" i="1"/>
  <c r="E37" i="1"/>
  <c r="F37" i="1"/>
  <c r="G37" i="1"/>
  <c r="H37" i="1"/>
  <c r="I37" i="1"/>
  <c r="J37" i="1"/>
  <c r="K37" i="1"/>
  <c r="L37" i="1"/>
  <c r="M37" i="1"/>
  <c r="N37" i="1"/>
  <c r="O37" i="1"/>
  <c r="D38" i="1"/>
  <c r="E38" i="1"/>
  <c r="F38" i="1"/>
  <c r="G38" i="1"/>
  <c r="H38" i="1"/>
  <c r="I38" i="1"/>
  <c r="J38" i="1"/>
  <c r="K38" i="1"/>
  <c r="L38" i="1"/>
  <c r="M38" i="1"/>
  <c r="N38" i="1"/>
  <c r="O38" i="1"/>
  <c r="D39" i="1"/>
  <c r="E39" i="1"/>
  <c r="F39" i="1"/>
  <c r="G39" i="1"/>
  <c r="H39" i="1"/>
  <c r="I39" i="1"/>
  <c r="J39" i="1"/>
  <c r="K39" i="1"/>
  <c r="L39" i="1"/>
  <c r="M39" i="1"/>
  <c r="N39" i="1"/>
  <c r="O39" i="1"/>
  <c r="D40" i="1"/>
  <c r="E40" i="1"/>
  <c r="F40" i="1"/>
  <c r="G40" i="1"/>
  <c r="H40" i="1"/>
  <c r="I40" i="1"/>
  <c r="J40" i="1"/>
  <c r="K40" i="1"/>
  <c r="L40" i="1"/>
  <c r="M40" i="1"/>
  <c r="N40" i="1"/>
  <c r="O40" i="1"/>
  <c r="D41" i="1"/>
  <c r="E41" i="1"/>
  <c r="F41" i="1"/>
  <c r="G41" i="1"/>
  <c r="H41" i="1"/>
  <c r="I41" i="1"/>
  <c r="J41" i="1"/>
  <c r="K41" i="1"/>
  <c r="L41" i="1"/>
  <c r="M41" i="1"/>
  <c r="N41" i="1"/>
  <c r="O41" i="1"/>
  <c r="D42" i="1"/>
  <c r="E42" i="1"/>
  <c r="F42" i="1"/>
  <c r="G42" i="1"/>
  <c r="H42" i="1"/>
  <c r="I42" i="1"/>
  <c r="J42" i="1"/>
  <c r="K42" i="1"/>
  <c r="L42" i="1"/>
  <c r="M42" i="1"/>
  <c r="N42" i="1"/>
  <c r="O42" i="1"/>
  <c r="D43" i="1"/>
  <c r="E43" i="1"/>
  <c r="F43" i="1"/>
  <c r="G43" i="1"/>
  <c r="H43" i="1"/>
  <c r="I43" i="1"/>
  <c r="J43" i="1"/>
  <c r="K43" i="1"/>
  <c r="L43" i="1"/>
  <c r="M43" i="1"/>
  <c r="N43" i="1"/>
  <c r="O43" i="1"/>
  <c r="D44" i="1"/>
  <c r="E44" i="1"/>
  <c r="F44" i="1"/>
  <c r="G44" i="1"/>
  <c r="H44" i="1"/>
  <c r="I44" i="1"/>
  <c r="J44" i="1"/>
  <c r="K44" i="1"/>
  <c r="L44" i="1"/>
  <c r="M44" i="1"/>
  <c r="N44" i="1"/>
  <c r="O44" i="1"/>
  <c r="D45" i="1"/>
  <c r="E45" i="1"/>
  <c r="F45" i="1"/>
  <c r="G45" i="1"/>
  <c r="H45" i="1"/>
  <c r="I45" i="1"/>
  <c r="J45" i="1"/>
  <c r="K45" i="1"/>
  <c r="L45" i="1"/>
  <c r="M45" i="1"/>
  <c r="N45" i="1"/>
  <c r="O45" i="1"/>
  <c r="D46" i="1"/>
  <c r="E46" i="1"/>
  <c r="F46" i="1"/>
  <c r="G46" i="1"/>
  <c r="H46" i="1"/>
  <c r="I46" i="1"/>
  <c r="J46" i="1"/>
  <c r="K46" i="1"/>
  <c r="L46" i="1"/>
  <c r="M46" i="1"/>
  <c r="N46" i="1"/>
  <c r="O46" i="1"/>
  <c r="D47" i="1"/>
  <c r="E47" i="1"/>
  <c r="F47" i="1"/>
  <c r="G47" i="1"/>
  <c r="H47" i="1"/>
  <c r="I47" i="1"/>
  <c r="J47" i="1"/>
  <c r="K47" i="1"/>
  <c r="L47" i="1"/>
  <c r="M47" i="1"/>
  <c r="N47" i="1"/>
  <c r="O47" i="1"/>
  <c r="D48" i="1"/>
  <c r="E48" i="1"/>
  <c r="F48" i="1"/>
  <c r="G48" i="1"/>
  <c r="H48" i="1"/>
  <c r="I48" i="1"/>
  <c r="J48" i="1"/>
  <c r="K48" i="1"/>
  <c r="L48" i="1"/>
  <c r="M48" i="1"/>
  <c r="N48" i="1"/>
  <c r="O48" i="1"/>
  <c r="D49" i="1"/>
  <c r="E49" i="1"/>
  <c r="F49" i="1"/>
  <c r="G49" i="1"/>
  <c r="H49" i="1"/>
  <c r="I49" i="1"/>
  <c r="J49" i="1"/>
  <c r="K49" i="1"/>
  <c r="L49" i="1"/>
  <c r="M49" i="1"/>
  <c r="N49" i="1"/>
  <c r="O49" i="1"/>
  <c r="D50" i="1"/>
  <c r="E50" i="1"/>
  <c r="F50" i="1"/>
  <c r="G50" i="1"/>
  <c r="H50" i="1"/>
  <c r="I50" i="1"/>
  <c r="J50" i="1"/>
  <c r="K50" i="1"/>
  <c r="L50" i="1"/>
  <c r="M50" i="1"/>
  <c r="N50" i="1"/>
  <c r="O50" i="1"/>
  <c r="D51" i="1"/>
  <c r="E51" i="1"/>
  <c r="F51" i="1"/>
  <c r="G51" i="1"/>
  <c r="H51" i="1"/>
  <c r="I51" i="1"/>
  <c r="J51" i="1"/>
  <c r="K51" i="1"/>
  <c r="L51" i="1"/>
  <c r="M51" i="1"/>
  <c r="N51" i="1"/>
  <c r="O51" i="1"/>
  <c r="D52" i="1"/>
  <c r="E52" i="1"/>
  <c r="F52" i="1"/>
  <c r="G52" i="1"/>
  <c r="H52" i="1"/>
  <c r="I52" i="1"/>
  <c r="J52" i="1"/>
  <c r="K52" i="1"/>
  <c r="L52" i="1"/>
  <c r="M52" i="1"/>
  <c r="N52" i="1"/>
  <c r="O52" i="1"/>
  <c r="D53" i="1"/>
  <c r="E53" i="1"/>
  <c r="F53" i="1"/>
  <c r="G53" i="1"/>
  <c r="H53" i="1"/>
  <c r="I53" i="1"/>
  <c r="J53" i="1"/>
  <c r="K53" i="1"/>
  <c r="L53" i="1"/>
  <c r="M53" i="1"/>
  <c r="N53" i="1"/>
  <c r="O53" i="1"/>
  <c r="D54" i="1"/>
  <c r="E54" i="1"/>
  <c r="F54" i="1"/>
  <c r="G54" i="1"/>
  <c r="H54" i="1"/>
  <c r="I54" i="1"/>
  <c r="J54" i="1"/>
  <c r="K54" i="1"/>
  <c r="L54" i="1"/>
  <c r="M54" i="1"/>
  <c r="N54" i="1"/>
  <c r="O54" i="1"/>
  <c r="D55" i="1"/>
  <c r="E55" i="1"/>
  <c r="F55" i="1"/>
  <c r="G55" i="1"/>
  <c r="H55" i="1"/>
  <c r="I55" i="1"/>
  <c r="J55" i="1"/>
  <c r="K55" i="1"/>
  <c r="L55" i="1"/>
  <c r="M55" i="1"/>
  <c r="N55" i="1"/>
  <c r="O55" i="1"/>
  <c r="D56" i="1"/>
  <c r="E56" i="1"/>
  <c r="F56" i="1"/>
  <c r="G56" i="1"/>
  <c r="H56" i="1"/>
  <c r="I56" i="1"/>
  <c r="J56" i="1"/>
  <c r="K56" i="1"/>
  <c r="L56" i="1"/>
  <c r="M56" i="1"/>
  <c r="N56" i="1"/>
  <c r="O56" i="1"/>
  <c r="D57" i="1"/>
  <c r="E57" i="1"/>
  <c r="F57" i="1"/>
  <c r="G57" i="1"/>
  <c r="H57" i="1"/>
  <c r="I57" i="1"/>
  <c r="J57" i="1"/>
  <c r="K57" i="1"/>
  <c r="L57" i="1"/>
  <c r="M57" i="1"/>
  <c r="N57" i="1"/>
  <c r="O57" i="1"/>
  <c r="D58" i="1"/>
  <c r="E58" i="1"/>
  <c r="F58" i="1"/>
  <c r="G58" i="1"/>
  <c r="H58" i="1"/>
  <c r="I58" i="1"/>
  <c r="J58" i="1"/>
  <c r="K58" i="1"/>
  <c r="L58" i="1"/>
  <c r="M58" i="1"/>
  <c r="N58" i="1"/>
  <c r="O58" i="1"/>
  <c r="D59" i="1"/>
  <c r="E59" i="1"/>
  <c r="F59" i="1"/>
  <c r="G59" i="1"/>
  <c r="H59" i="1"/>
  <c r="I59" i="1"/>
  <c r="J59" i="1"/>
  <c r="K59" i="1"/>
  <c r="L59" i="1"/>
  <c r="M59" i="1"/>
  <c r="N59" i="1"/>
  <c r="O59" i="1"/>
  <c r="D60" i="1"/>
  <c r="E60" i="1"/>
  <c r="F60" i="1"/>
  <c r="G60" i="1"/>
  <c r="H60" i="1"/>
  <c r="I60" i="1"/>
  <c r="J60" i="1"/>
  <c r="K60" i="1"/>
  <c r="L60" i="1"/>
  <c r="M60" i="1"/>
  <c r="N60" i="1"/>
  <c r="O60" i="1"/>
  <c r="D61" i="1"/>
  <c r="E61" i="1"/>
  <c r="F61" i="1"/>
  <c r="G61" i="1"/>
  <c r="H61" i="1"/>
  <c r="I61" i="1"/>
  <c r="J61" i="1"/>
  <c r="K61" i="1"/>
  <c r="L61" i="1"/>
  <c r="M61" i="1"/>
  <c r="N61" i="1"/>
  <c r="O61" i="1"/>
  <c r="D62" i="1"/>
  <c r="E62" i="1"/>
  <c r="F62" i="1"/>
  <c r="G62" i="1"/>
  <c r="H62" i="1"/>
  <c r="I62" i="1"/>
  <c r="J62" i="1"/>
  <c r="K62" i="1"/>
  <c r="L62" i="1"/>
  <c r="M62" i="1"/>
  <c r="N62" i="1"/>
  <c r="O62" i="1"/>
  <c r="D63" i="1"/>
  <c r="E63" i="1"/>
  <c r="F63" i="1"/>
  <c r="G63" i="1"/>
  <c r="H63" i="1"/>
  <c r="I63" i="1"/>
  <c r="J63" i="1"/>
  <c r="K63" i="1"/>
  <c r="L63" i="1"/>
  <c r="M63" i="1"/>
  <c r="N63" i="1"/>
  <c r="O63" i="1"/>
  <c r="D64" i="1"/>
  <c r="E64" i="1"/>
  <c r="F64" i="1"/>
  <c r="G64" i="1"/>
  <c r="H64" i="1"/>
  <c r="I64" i="1"/>
  <c r="J64" i="1"/>
  <c r="K64" i="1"/>
  <c r="L64" i="1"/>
  <c r="M64" i="1"/>
  <c r="N64" i="1"/>
  <c r="O64" i="1"/>
  <c r="D65" i="1"/>
  <c r="E65" i="1"/>
  <c r="F65" i="1"/>
  <c r="G65" i="1"/>
  <c r="H65" i="1"/>
  <c r="I65" i="1"/>
  <c r="J65" i="1"/>
  <c r="K65" i="1"/>
  <c r="L65" i="1"/>
  <c r="M65" i="1"/>
  <c r="N65" i="1"/>
  <c r="O65" i="1"/>
  <c r="D66" i="1"/>
  <c r="E66" i="1"/>
  <c r="F66" i="1"/>
  <c r="G66" i="1"/>
  <c r="H66" i="1"/>
  <c r="I66" i="1"/>
  <c r="J66" i="1"/>
  <c r="K66" i="1"/>
  <c r="L66" i="1"/>
  <c r="M66" i="1"/>
  <c r="N66" i="1"/>
  <c r="O66" i="1"/>
  <c r="D67" i="1"/>
  <c r="E67" i="1"/>
  <c r="F67" i="1"/>
  <c r="G67" i="1"/>
  <c r="H67" i="1"/>
  <c r="I67" i="1"/>
  <c r="J67" i="1"/>
  <c r="K67" i="1"/>
  <c r="L67" i="1"/>
  <c r="M67" i="1"/>
  <c r="N67" i="1"/>
  <c r="O67" i="1"/>
  <c r="D68" i="1"/>
  <c r="E68" i="1"/>
  <c r="F68" i="1"/>
  <c r="G68" i="1"/>
  <c r="H68" i="1"/>
  <c r="I68" i="1"/>
  <c r="J68" i="1"/>
  <c r="K68" i="1"/>
  <c r="L68" i="1"/>
  <c r="M68" i="1"/>
  <c r="N68" i="1"/>
  <c r="O68" i="1"/>
  <c r="D69" i="1"/>
  <c r="E69" i="1"/>
  <c r="F69" i="1"/>
  <c r="G69" i="1"/>
  <c r="H69" i="1"/>
  <c r="I69" i="1"/>
  <c r="J69" i="1"/>
  <c r="K69" i="1"/>
  <c r="L69" i="1"/>
  <c r="M69" i="1"/>
  <c r="N69" i="1"/>
  <c r="O69" i="1"/>
  <c r="D70" i="1"/>
  <c r="E70" i="1"/>
  <c r="F70" i="1"/>
  <c r="G70" i="1"/>
  <c r="H70" i="1"/>
  <c r="I70" i="1"/>
  <c r="J70" i="1"/>
  <c r="K70" i="1"/>
  <c r="L70" i="1"/>
  <c r="M70" i="1"/>
  <c r="N70" i="1"/>
  <c r="O70" i="1"/>
  <c r="D71" i="1"/>
  <c r="E71" i="1"/>
  <c r="F71" i="1"/>
  <c r="G71" i="1"/>
  <c r="H71" i="1"/>
  <c r="I71" i="1"/>
  <c r="J71" i="1"/>
  <c r="K71" i="1"/>
  <c r="L71" i="1"/>
  <c r="M71" i="1"/>
  <c r="N71" i="1"/>
  <c r="O71" i="1"/>
  <c r="D72" i="1"/>
  <c r="E72" i="1"/>
  <c r="F72" i="1"/>
  <c r="G72" i="1"/>
  <c r="H72" i="1"/>
  <c r="I72" i="1"/>
  <c r="J72" i="1"/>
  <c r="K72" i="1"/>
  <c r="L72" i="1"/>
  <c r="M72" i="1"/>
  <c r="N72" i="1"/>
  <c r="O72" i="1"/>
  <c r="D73" i="1"/>
  <c r="E73" i="1"/>
  <c r="F73" i="1"/>
  <c r="G73" i="1"/>
  <c r="H73" i="1"/>
  <c r="I73" i="1"/>
  <c r="J73" i="1"/>
  <c r="K73" i="1"/>
  <c r="L73" i="1"/>
  <c r="M73" i="1"/>
  <c r="N73" i="1"/>
  <c r="O73" i="1"/>
  <c r="D74" i="1"/>
  <c r="E74" i="1"/>
  <c r="F74" i="1"/>
  <c r="G74" i="1"/>
  <c r="H74" i="1"/>
  <c r="I74" i="1"/>
  <c r="J74" i="1"/>
  <c r="K74" i="1"/>
  <c r="L74" i="1"/>
  <c r="M74" i="1"/>
  <c r="N74" i="1"/>
  <c r="O74" i="1"/>
  <c r="D75" i="1"/>
  <c r="E75" i="1"/>
  <c r="F75" i="1"/>
  <c r="G75" i="1"/>
  <c r="H75" i="1"/>
  <c r="I75" i="1"/>
  <c r="J75" i="1"/>
  <c r="K75" i="1"/>
  <c r="L75" i="1"/>
  <c r="M75" i="1"/>
  <c r="N75" i="1"/>
  <c r="O75" i="1"/>
  <c r="D76" i="1"/>
  <c r="E76" i="1"/>
  <c r="F76" i="1"/>
  <c r="G76" i="1"/>
  <c r="H76" i="1"/>
  <c r="I76" i="1"/>
  <c r="J76" i="1"/>
  <c r="K76" i="1"/>
  <c r="L76" i="1"/>
  <c r="M76" i="1"/>
  <c r="N76" i="1"/>
  <c r="O76" i="1"/>
  <c r="D77" i="1"/>
  <c r="E77" i="1"/>
  <c r="F77" i="1"/>
  <c r="G77" i="1"/>
  <c r="H77" i="1"/>
  <c r="I77" i="1"/>
  <c r="J77" i="1"/>
  <c r="K77" i="1"/>
  <c r="L77" i="1"/>
  <c r="M77" i="1"/>
  <c r="N77" i="1"/>
  <c r="O77" i="1"/>
  <c r="D78" i="1"/>
  <c r="E78" i="1"/>
  <c r="F78" i="1"/>
  <c r="G78" i="1"/>
  <c r="H78" i="1"/>
  <c r="I78" i="1"/>
  <c r="J78" i="1"/>
  <c r="K78" i="1"/>
  <c r="L78" i="1"/>
  <c r="M78" i="1"/>
  <c r="N78" i="1"/>
  <c r="O78" i="1"/>
  <c r="D79" i="1"/>
  <c r="E79" i="1"/>
  <c r="F79" i="1"/>
  <c r="G79" i="1"/>
  <c r="H79" i="1"/>
  <c r="I79" i="1"/>
  <c r="J79" i="1"/>
  <c r="K79" i="1"/>
  <c r="L79" i="1"/>
  <c r="M79" i="1"/>
  <c r="N79" i="1"/>
  <c r="O79" i="1"/>
  <c r="D80" i="1"/>
  <c r="E80" i="1"/>
  <c r="F80" i="1"/>
  <c r="G80" i="1"/>
  <c r="H80" i="1"/>
  <c r="I80" i="1"/>
  <c r="J80" i="1"/>
  <c r="K80" i="1"/>
  <c r="L80" i="1"/>
  <c r="M80" i="1"/>
  <c r="N80" i="1"/>
  <c r="O80" i="1"/>
  <c r="D81" i="1"/>
  <c r="E81" i="1"/>
  <c r="F81" i="1"/>
  <c r="G81" i="1"/>
  <c r="H81" i="1"/>
  <c r="I81" i="1"/>
  <c r="J81" i="1"/>
  <c r="K81" i="1"/>
  <c r="L81" i="1"/>
  <c r="M81" i="1"/>
  <c r="N81" i="1"/>
  <c r="O81" i="1"/>
  <c r="D82" i="1"/>
  <c r="E82" i="1"/>
  <c r="F82" i="1"/>
  <c r="G82" i="1"/>
  <c r="H82" i="1"/>
  <c r="I82" i="1"/>
  <c r="J82" i="1"/>
  <c r="K82" i="1"/>
  <c r="L82" i="1"/>
  <c r="M82" i="1"/>
  <c r="N82" i="1"/>
  <c r="O82" i="1"/>
  <c r="D83" i="1"/>
  <c r="E83" i="1"/>
  <c r="F83" i="1"/>
  <c r="G83" i="1"/>
  <c r="H83" i="1"/>
  <c r="I83" i="1"/>
  <c r="J83" i="1"/>
  <c r="K83" i="1"/>
  <c r="L83" i="1"/>
  <c r="M83" i="1"/>
  <c r="N83" i="1"/>
  <c r="O83" i="1"/>
  <c r="D84" i="1"/>
  <c r="E84" i="1"/>
  <c r="F84" i="1"/>
  <c r="G84" i="1"/>
  <c r="H84" i="1"/>
  <c r="I84" i="1"/>
  <c r="J84" i="1"/>
  <c r="K84" i="1"/>
  <c r="L84" i="1"/>
  <c r="M84" i="1"/>
  <c r="N84" i="1"/>
  <c r="O84" i="1"/>
  <c r="D85" i="1"/>
  <c r="E85" i="1"/>
  <c r="F85" i="1"/>
  <c r="G85" i="1"/>
  <c r="H85" i="1"/>
  <c r="I85" i="1"/>
  <c r="J85" i="1"/>
  <c r="K85" i="1"/>
  <c r="L85" i="1"/>
  <c r="M85" i="1"/>
  <c r="N85" i="1"/>
  <c r="O85" i="1"/>
  <c r="D86" i="1"/>
  <c r="E86" i="1"/>
  <c r="F86" i="1"/>
  <c r="G86" i="1"/>
  <c r="H86" i="1"/>
  <c r="I86" i="1"/>
  <c r="J86" i="1"/>
  <c r="K86" i="1"/>
  <c r="L86" i="1"/>
  <c r="M86" i="1"/>
  <c r="N86" i="1"/>
  <c r="O86" i="1"/>
  <c r="D87" i="1"/>
  <c r="E87" i="1"/>
  <c r="F87" i="1"/>
  <c r="G87" i="1"/>
  <c r="H87" i="1"/>
  <c r="I87" i="1"/>
  <c r="J87" i="1"/>
  <c r="K87" i="1"/>
  <c r="L87" i="1"/>
  <c r="M87" i="1"/>
  <c r="N87" i="1"/>
  <c r="O87" i="1"/>
  <c r="D88" i="1"/>
  <c r="E88" i="1"/>
  <c r="F88" i="1"/>
  <c r="G88" i="1"/>
  <c r="H88" i="1"/>
  <c r="I88" i="1"/>
  <c r="J88" i="1"/>
  <c r="K88" i="1"/>
  <c r="L88" i="1"/>
  <c r="M88" i="1"/>
  <c r="N88" i="1"/>
  <c r="O88" i="1"/>
  <c r="D89" i="1"/>
  <c r="E89" i="1"/>
  <c r="F89" i="1"/>
  <c r="G89" i="1"/>
  <c r="H89" i="1"/>
  <c r="I89" i="1"/>
  <c r="J89" i="1"/>
  <c r="K89" i="1"/>
  <c r="L89" i="1"/>
  <c r="M89" i="1"/>
  <c r="N89" i="1"/>
  <c r="O89" i="1"/>
  <c r="D90" i="1"/>
  <c r="E90" i="1"/>
  <c r="F90" i="1"/>
  <c r="G90" i="1"/>
  <c r="H90" i="1"/>
  <c r="I90" i="1"/>
  <c r="J90" i="1"/>
  <c r="K90" i="1"/>
  <c r="L90" i="1"/>
  <c r="M90" i="1"/>
  <c r="N90" i="1"/>
  <c r="O90" i="1"/>
  <c r="D91" i="1"/>
  <c r="E91" i="1"/>
  <c r="F91" i="1"/>
  <c r="G91" i="1"/>
  <c r="H91" i="1"/>
  <c r="I91" i="1"/>
  <c r="J91" i="1"/>
  <c r="K91" i="1"/>
  <c r="L91" i="1"/>
  <c r="M91" i="1"/>
  <c r="N91" i="1"/>
  <c r="O91" i="1"/>
  <c r="D92" i="1"/>
  <c r="E92" i="1"/>
  <c r="F92" i="1"/>
  <c r="G92" i="1"/>
  <c r="H92" i="1"/>
  <c r="I92" i="1"/>
  <c r="J92" i="1"/>
  <c r="K92" i="1"/>
  <c r="L92" i="1"/>
  <c r="M92" i="1"/>
  <c r="N92" i="1"/>
  <c r="O92" i="1"/>
  <c r="D93" i="1"/>
  <c r="E93" i="1"/>
  <c r="F93" i="1"/>
  <c r="G93" i="1"/>
  <c r="H93" i="1"/>
  <c r="I93" i="1"/>
  <c r="J93" i="1"/>
  <c r="K93" i="1"/>
  <c r="L93" i="1"/>
  <c r="M93" i="1"/>
  <c r="N93" i="1"/>
  <c r="O93" i="1"/>
  <c r="D94" i="1"/>
  <c r="E94" i="1"/>
  <c r="F94" i="1"/>
  <c r="G94" i="1"/>
  <c r="H94" i="1"/>
  <c r="I94" i="1"/>
  <c r="J94" i="1"/>
  <c r="K94" i="1"/>
  <c r="L94" i="1"/>
  <c r="M94" i="1"/>
  <c r="N94" i="1"/>
  <c r="O94" i="1"/>
  <c r="D95" i="1"/>
  <c r="E95" i="1"/>
  <c r="F95" i="1"/>
  <c r="G95" i="1"/>
  <c r="H95" i="1"/>
  <c r="I95" i="1"/>
  <c r="J95" i="1"/>
  <c r="K95" i="1"/>
  <c r="L95" i="1"/>
  <c r="M95" i="1"/>
  <c r="N95" i="1"/>
  <c r="O95" i="1"/>
  <c r="D96" i="1"/>
  <c r="E96" i="1"/>
  <c r="F96" i="1"/>
  <c r="G96" i="1"/>
  <c r="H96" i="1"/>
  <c r="I96" i="1"/>
  <c r="J96" i="1"/>
  <c r="K96" i="1"/>
  <c r="L96" i="1"/>
  <c r="M96" i="1"/>
  <c r="N96" i="1"/>
  <c r="O96" i="1"/>
  <c r="D97" i="1"/>
  <c r="E97" i="1"/>
  <c r="F97" i="1"/>
  <c r="G97" i="1"/>
  <c r="H97" i="1"/>
  <c r="I97" i="1"/>
  <c r="J97" i="1"/>
  <c r="K97" i="1"/>
  <c r="L97" i="1"/>
  <c r="M97" i="1"/>
  <c r="N97" i="1"/>
  <c r="O97" i="1"/>
  <c r="E2" i="1"/>
  <c r="F2" i="1"/>
  <c r="G2" i="1"/>
  <c r="H2" i="1"/>
  <c r="I2" i="1"/>
  <c r="J2" i="1"/>
  <c r="K2" i="1"/>
  <c r="L2" i="1"/>
  <c r="M2" i="1"/>
  <c r="N2" i="1"/>
  <c r="O2" i="1"/>
  <c r="D2" i="1"/>
  <c r="D3" i="4"/>
  <c r="E3" i="4"/>
  <c r="F3" i="4"/>
  <c r="G3" i="4"/>
  <c r="H3" i="4"/>
  <c r="I3" i="4"/>
  <c r="J3" i="4"/>
  <c r="K3" i="4"/>
  <c r="L3" i="4"/>
  <c r="M3" i="4"/>
  <c r="N3" i="4"/>
  <c r="O3" i="4"/>
  <c r="D4" i="4"/>
  <c r="E4" i="4"/>
  <c r="F4" i="4"/>
  <c r="G4" i="4"/>
  <c r="H4" i="4"/>
  <c r="I4" i="4"/>
  <c r="J4" i="4"/>
  <c r="K4" i="4"/>
  <c r="L4" i="4"/>
  <c r="M4" i="4"/>
  <c r="N4" i="4"/>
  <c r="O4" i="4"/>
  <c r="D5" i="4"/>
  <c r="E5" i="4"/>
  <c r="F5" i="4"/>
  <c r="G5" i="4"/>
  <c r="H5" i="4"/>
  <c r="I5" i="4"/>
  <c r="J5" i="4"/>
  <c r="K5" i="4"/>
  <c r="L5" i="4"/>
  <c r="M5" i="4"/>
  <c r="N5" i="4"/>
  <c r="O5" i="4"/>
  <c r="D6" i="4"/>
  <c r="E6" i="4"/>
  <c r="F6" i="4"/>
  <c r="G6" i="4"/>
  <c r="H6" i="4"/>
  <c r="I6" i="4"/>
  <c r="J6" i="4"/>
  <c r="K6" i="4"/>
  <c r="L6" i="4"/>
  <c r="M6" i="4"/>
  <c r="N6" i="4"/>
  <c r="O6" i="4"/>
  <c r="D7" i="4"/>
  <c r="E7" i="4"/>
  <c r="F7" i="4"/>
  <c r="G7" i="4"/>
  <c r="H7" i="4"/>
  <c r="I7" i="4"/>
  <c r="J7" i="4"/>
  <c r="K7" i="4"/>
  <c r="L7" i="4"/>
  <c r="M7" i="4"/>
  <c r="N7" i="4"/>
  <c r="O7" i="4"/>
  <c r="D8" i="4"/>
  <c r="E8" i="4"/>
  <c r="F8" i="4"/>
  <c r="G8" i="4"/>
  <c r="H8" i="4"/>
  <c r="I8" i="4"/>
  <c r="J8" i="4"/>
  <c r="K8" i="4"/>
  <c r="L8" i="4"/>
  <c r="M8" i="4"/>
  <c r="N8" i="4"/>
  <c r="O8" i="4"/>
  <c r="D9" i="4"/>
  <c r="E9" i="4"/>
  <c r="F9" i="4"/>
  <c r="G9" i="4"/>
  <c r="H9" i="4"/>
  <c r="I9" i="4"/>
  <c r="J9" i="4"/>
  <c r="K9" i="4"/>
  <c r="L9" i="4"/>
  <c r="M9" i="4"/>
  <c r="N9" i="4"/>
  <c r="O9" i="4"/>
  <c r="D10" i="4"/>
  <c r="E10" i="4"/>
  <c r="F10" i="4"/>
  <c r="G10" i="4"/>
  <c r="H10" i="4"/>
  <c r="I10" i="4"/>
  <c r="J10" i="4"/>
  <c r="K10" i="4"/>
  <c r="L10" i="4"/>
  <c r="M10" i="4"/>
  <c r="N10" i="4"/>
  <c r="O10" i="4"/>
  <c r="D11" i="4"/>
  <c r="E11" i="4"/>
  <c r="F11" i="4"/>
  <c r="G11" i="4"/>
  <c r="H11" i="4"/>
  <c r="I11" i="4"/>
  <c r="J11" i="4"/>
  <c r="K11" i="4"/>
  <c r="L11" i="4"/>
  <c r="M11" i="4"/>
  <c r="N11" i="4"/>
  <c r="O11" i="4"/>
  <c r="D12" i="4"/>
  <c r="E12" i="4"/>
  <c r="F12" i="4"/>
  <c r="G12" i="4"/>
  <c r="H12" i="4"/>
  <c r="I12" i="4"/>
  <c r="J12" i="4"/>
  <c r="K12" i="4"/>
  <c r="L12" i="4"/>
  <c r="M12" i="4"/>
  <c r="N12" i="4"/>
  <c r="O12" i="4"/>
  <c r="D13" i="4"/>
  <c r="E13" i="4"/>
  <c r="F13" i="4"/>
  <c r="G13" i="4"/>
  <c r="H13" i="4"/>
  <c r="I13" i="4"/>
  <c r="J13" i="4"/>
  <c r="K13" i="4"/>
  <c r="L13" i="4"/>
  <c r="M13" i="4"/>
  <c r="N13" i="4"/>
  <c r="O13" i="4"/>
  <c r="D14" i="4"/>
  <c r="E14" i="4"/>
  <c r="F14" i="4"/>
  <c r="G14" i="4"/>
  <c r="H14" i="4"/>
  <c r="I14" i="4"/>
  <c r="J14" i="4"/>
  <c r="K14" i="4"/>
  <c r="L14" i="4"/>
  <c r="M14" i="4"/>
  <c r="N14" i="4"/>
  <c r="O14" i="4"/>
  <c r="D15" i="4"/>
  <c r="E15" i="4"/>
  <c r="F15" i="4"/>
  <c r="G15" i="4"/>
  <c r="H15" i="4"/>
  <c r="I15" i="4"/>
  <c r="J15" i="4"/>
  <c r="K15" i="4"/>
  <c r="L15" i="4"/>
  <c r="M15" i="4"/>
  <c r="N15" i="4"/>
  <c r="O15" i="4"/>
  <c r="D16" i="4"/>
  <c r="E16" i="4"/>
  <c r="F16" i="4"/>
  <c r="G16" i="4"/>
  <c r="H16" i="4"/>
  <c r="I16" i="4"/>
  <c r="J16" i="4"/>
  <c r="K16" i="4"/>
  <c r="L16" i="4"/>
  <c r="M16" i="4"/>
  <c r="N16" i="4"/>
  <c r="O16" i="4"/>
  <c r="D17" i="4"/>
  <c r="E17" i="4"/>
  <c r="F17" i="4"/>
  <c r="G17" i="4"/>
  <c r="H17" i="4"/>
  <c r="I17" i="4"/>
  <c r="J17" i="4"/>
  <c r="K17" i="4"/>
  <c r="L17" i="4"/>
  <c r="M17" i="4"/>
  <c r="N17" i="4"/>
  <c r="O17" i="4"/>
  <c r="D18" i="4"/>
  <c r="E18" i="4"/>
  <c r="F18" i="4"/>
  <c r="G18" i="4"/>
  <c r="H18" i="4"/>
  <c r="I18" i="4"/>
  <c r="J18" i="4"/>
  <c r="K18" i="4"/>
  <c r="L18" i="4"/>
  <c r="M18" i="4"/>
  <c r="N18" i="4"/>
  <c r="O18" i="4"/>
  <c r="D19" i="4"/>
  <c r="E19" i="4"/>
  <c r="F19" i="4"/>
  <c r="G19" i="4"/>
  <c r="H19" i="4"/>
  <c r="I19" i="4"/>
  <c r="J19" i="4"/>
  <c r="K19" i="4"/>
  <c r="L19" i="4"/>
  <c r="M19" i="4"/>
  <c r="N19" i="4"/>
  <c r="O19" i="4"/>
  <c r="D20" i="4"/>
  <c r="E20" i="4"/>
  <c r="F20" i="4"/>
  <c r="G20" i="4"/>
  <c r="H20" i="4"/>
  <c r="I20" i="4"/>
  <c r="J20" i="4"/>
  <c r="K20" i="4"/>
  <c r="L20" i="4"/>
  <c r="M20" i="4"/>
  <c r="N20" i="4"/>
  <c r="O20" i="4"/>
  <c r="D21" i="4"/>
  <c r="E21" i="4"/>
  <c r="F21" i="4"/>
  <c r="G21" i="4"/>
  <c r="H21" i="4"/>
  <c r="I21" i="4"/>
  <c r="J21" i="4"/>
  <c r="K21" i="4"/>
  <c r="L21" i="4"/>
  <c r="M21" i="4"/>
  <c r="N21" i="4"/>
  <c r="O21" i="4"/>
  <c r="D22" i="4"/>
  <c r="E22" i="4"/>
  <c r="F22" i="4"/>
  <c r="G22" i="4"/>
  <c r="H22" i="4"/>
  <c r="I22" i="4"/>
  <c r="J22" i="4"/>
  <c r="K22" i="4"/>
  <c r="L22" i="4"/>
  <c r="M22" i="4"/>
  <c r="N22" i="4"/>
  <c r="O22" i="4"/>
  <c r="D23" i="4"/>
  <c r="E23" i="4"/>
  <c r="F23" i="4"/>
  <c r="G23" i="4"/>
  <c r="H23" i="4"/>
  <c r="I23" i="4"/>
  <c r="J23" i="4"/>
  <c r="K23" i="4"/>
  <c r="L23" i="4"/>
  <c r="M23" i="4"/>
  <c r="N23" i="4"/>
  <c r="O23" i="4"/>
  <c r="D24" i="4"/>
  <c r="E24" i="4"/>
  <c r="F24" i="4"/>
  <c r="G24" i="4"/>
  <c r="H24" i="4"/>
  <c r="I24" i="4"/>
  <c r="J24" i="4"/>
  <c r="K24" i="4"/>
  <c r="L24" i="4"/>
  <c r="M24" i="4"/>
  <c r="N24" i="4"/>
  <c r="O24" i="4"/>
  <c r="D25" i="4"/>
  <c r="E25" i="4"/>
  <c r="F25" i="4"/>
  <c r="G25" i="4"/>
  <c r="H25" i="4"/>
  <c r="I25" i="4"/>
  <c r="J25" i="4"/>
  <c r="K25" i="4"/>
  <c r="L25" i="4"/>
  <c r="M25" i="4"/>
  <c r="N25" i="4"/>
  <c r="O25" i="4"/>
  <c r="D26" i="4"/>
  <c r="E26" i="4"/>
  <c r="F26" i="4"/>
  <c r="G26" i="4"/>
  <c r="H26" i="4"/>
  <c r="I26" i="4"/>
  <c r="J26" i="4"/>
  <c r="K26" i="4"/>
  <c r="L26" i="4"/>
  <c r="M26" i="4"/>
  <c r="N26" i="4"/>
  <c r="O26" i="4"/>
  <c r="D27" i="4"/>
  <c r="E27" i="4"/>
  <c r="F27" i="4"/>
  <c r="G27" i="4"/>
  <c r="H27" i="4"/>
  <c r="I27" i="4"/>
  <c r="J27" i="4"/>
  <c r="K27" i="4"/>
  <c r="L27" i="4"/>
  <c r="M27" i="4"/>
  <c r="N27" i="4"/>
  <c r="O27" i="4"/>
  <c r="D28" i="4"/>
  <c r="E28" i="4"/>
  <c r="F28" i="4"/>
  <c r="G28" i="4"/>
  <c r="H28" i="4"/>
  <c r="I28" i="4"/>
  <c r="J28" i="4"/>
  <c r="K28" i="4"/>
  <c r="L28" i="4"/>
  <c r="M28" i="4"/>
  <c r="N28" i="4"/>
  <c r="O28" i="4"/>
  <c r="D29" i="4"/>
  <c r="E29" i="4"/>
  <c r="F29" i="4"/>
  <c r="G29" i="4"/>
  <c r="H29" i="4"/>
  <c r="I29" i="4"/>
  <c r="J29" i="4"/>
  <c r="K29" i="4"/>
  <c r="L29" i="4"/>
  <c r="M29" i="4"/>
  <c r="N29" i="4"/>
  <c r="O29" i="4"/>
  <c r="D30" i="4"/>
  <c r="E30" i="4"/>
  <c r="F30" i="4"/>
  <c r="G30" i="4"/>
  <c r="H30" i="4"/>
  <c r="I30" i="4"/>
  <c r="J30" i="4"/>
  <c r="K30" i="4"/>
  <c r="L30" i="4"/>
  <c r="M30" i="4"/>
  <c r="N30" i="4"/>
  <c r="O30" i="4"/>
  <c r="D31" i="4"/>
  <c r="E31" i="4"/>
  <c r="F31" i="4"/>
  <c r="G31" i="4"/>
  <c r="H31" i="4"/>
  <c r="I31" i="4"/>
  <c r="J31" i="4"/>
  <c r="K31" i="4"/>
  <c r="L31" i="4"/>
  <c r="M31" i="4"/>
  <c r="N31" i="4"/>
  <c r="O31" i="4"/>
  <c r="D32" i="4"/>
  <c r="E32" i="4"/>
  <c r="F32" i="4"/>
  <c r="G32" i="4"/>
  <c r="H32" i="4"/>
  <c r="I32" i="4"/>
  <c r="J32" i="4"/>
  <c r="K32" i="4"/>
  <c r="L32" i="4"/>
  <c r="M32" i="4"/>
  <c r="N32" i="4"/>
  <c r="O32" i="4"/>
  <c r="D33" i="4"/>
  <c r="E33" i="4"/>
  <c r="F33" i="4"/>
  <c r="G33" i="4"/>
  <c r="H33" i="4"/>
  <c r="I33" i="4"/>
  <c r="J33" i="4"/>
  <c r="K33" i="4"/>
  <c r="L33" i="4"/>
  <c r="M33" i="4"/>
  <c r="N33" i="4"/>
  <c r="O33" i="4"/>
  <c r="D34" i="4"/>
  <c r="E34" i="4"/>
  <c r="F34" i="4"/>
  <c r="G34" i="4"/>
  <c r="H34" i="4"/>
  <c r="I34" i="4"/>
  <c r="J34" i="4"/>
  <c r="K34" i="4"/>
  <c r="L34" i="4"/>
  <c r="M34" i="4"/>
  <c r="N34" i="4"/>
  <c r="O34" i="4"/>
  <c r="D35" i="4"/>
  <c r="E35" i="4"/>
  <c r="F35" i="4"/>
  <c r="G35" i="4"/>
  <c r="H35" i="4"/>
  <c r="I35" i="4"/>
  <c r="J35" i="4"/>
  <c r="K35" i="4"/>
  <c r="L35" i="4"/>
  <c r="M35" i="4"/>
  <c r="N35" i="4"/>
  <c r="O35" i="4"/>
  <c r="D36" i="4"/>
  <c r="E36" i="4"/>
  <c r="F36" i="4"/>
  <c r="G36" i="4"/>
  <c r="H36" i="4"/>
  <c r="I36" i="4"/>
  <c r="J36" i="4"/>
  <c r="K36" i="4"/>
  <c r="L36" i="4"/>
  <c r="M36" i="4"/>
  <c r="N36" i="4"/>
  <c r="O36" i="4"/>
  <c r="D37" i="4"/>
  <c r="E37" i="4"/>
  <c r="F37" i="4"/>
  <c r="G37" i="4"/>
  <c r="H37" i="4"/>
  <c r="I37" i="4"/>
  <c r="J37" i="4"/>
  <c r="K37" i="4"/>
  <c r="L37" i="4"/>
  <c r="M37" i="4"/>
  <c r="N37" i="4"/>
  <c r="O37" i="4"/>
  <c r="D38" i="4"/>
  <c r="E38" i="4"/>
  <c r="F38" i="4"/>
  <c r="G38" i="4"/>
  <c r="H38" i="4"/>
  <c r="I38" i="4"/>
  <c r="J38" i="4"/>
  <c r="K38" i="4"/>
  <c r="L38" i="4"/>
  <c r="M38" i="4"/>
  <c r="N38" i="4"/>
  <c r="O38" i="4"/>
  <c r="D39" i="4"/>
  <c r="E39" i="4"/>
  <c r="F39" i="4"/>
  <c r="G39" i="4"/>
  <c r="H39" i="4"/>
  <c r="I39" i="4"/>
  <c r="J39" i="4"/>
  <c r="K39" i="4"/>
  <c r="L39" i="4"/>
  <c r="M39" i="4"/>
  <c r="N39" i="4"/>
  <c r="O39" i="4"/>
  <c r="D40" i="4"/>
  <c r="E40" i="4"/>
  <c r="F40" i="4"/>
  <c r="G40" i="4"/>
  <c r="H40" i="4"/>
  <c r="I40" i="4"/>
  <c r="J40" i="4"/>
  <c r="K40" i="4"/>
  <c r="L40" i="4"/>
  <c r="M40" i="4"/>
  <c r="N40" i="4"/>
  <c r="O40" i="4"/>
  <c r="D41" i="4"/>
  <c r="E41" i="4"/>
  <c r="F41" i="4"/>
  <c r="G41" i="4"/>
  <c r="H41" i="4"/>
  <c r="I41" i="4"/>
  <c r="J41" i="4"/>
  <c r="K41" i="4"/>
  <c r="L41" i="4"/>
  <c r="M41" i="4"/>
  <c r="N41" i="4"/>
  <c r="O41" i="4"/>
  <c r="D42" i="4"/>
  <c r="E42" i="4"/>
  <c r="F42" i="4"/>
  <c r="G42" i="4"/>
  <c r="H42" i="4"/>
  <c r="I42" i="4"/>
  <c r="J42" i="4"/>
  <c r="K42" i="4"/>
  <c r="L42" i="4"/>
  <c r="M42" i="4"/>
  <c r="N42" i="4"/>
  <c r="O42" i="4"/>
  <c r="D43" i="4"/>
  <c r="E43" i="4"/>
  <c r="F43" i="4"/>
  <c r="G43" i="4"/>
  <c r="H43" i="4"/>
  <c r="I43" i="4"/>
  <c r="J43" i="4"/>
  <c r="K43" i="4"/>
  <c r="L43" i="4"/>
  <c r="M43" i="4"/>
  <c r="N43" i="4"/>
  <c r="O43" i="4"/>
  <c r="D44" i="4"/>
  <c r="E44" i="4"/>
  <c r="F44" i="4"/>
  <c r="G44" i="4"/>
  <c r="H44" i="4"/>
  <c r="I44" i="4"/>
  <c r="J44" i="4"/>
  <c r="K44" i="4"/>
  <c r="L44" i="4"/>
  <c r="M44" i="4"/>
  <c r="N44" i="4"/>
  <c r="O44" i="4"/>
  <c r="D45" i="4"/>
  <c r="E45" i="4"/>
  <c r="F45" i="4"/>
  <c r="G45" i="4"/>
  <c r="H45" i="4"/>
  <c r="I45" i="4"/>
  <c r="J45" i="4"/>
  <c r="K45" i="4"/>
  <c r="L45" i="4"/>
  <c r="M45" i="4"/>
  <c r="N45" i="4"/>
  <c r="O45" i="4"/>
  <c r="D46" i="4"/>
  <c r="E46" i="4"/>
  <c r="F46" i="4"/>
  <c r="G46" i="4"/>
  <c r="H46" i="4"/>
  <c r="I46" i="4"/>
  <c r="J46" i="4"/>
  <c r="K46" i="4"/>
  <c r="L46" i="4"/>
  <c r="M46" i="4"/>
  <c r="N46" i="4"/>
  <c r="O46" i="4"/>
  <c r="D47" i="4"/>
  <c r="E47" i="4"/>
  <c r="F47" i="4"/>
  <c r="G47" i="4"/>
  <c r="H47" i="4"/>
  <c r="I47" i="4"/>
  <c r="J47" i="4"/>
  <c r="K47" i="4"/>
  <c r="L47" i="4"/>
  <c r="M47" i="4"/>
  <c r="N47" i="4"/>
  <c r="O47" i="4"/>
  <c r="D48" i="4"/>
  <c r="E48" i="4"/>
  <c r="F48" i="4"/>
  <c r="G48" i="4"/>
  <c r="H48" i="4"/>
  <c r="I48" i="4"/>
  <c r="J48" i="4"/>
  <c r="K48" i="4"/>
  <c r="L48" i="4"/>
  <c r="M48" i="4"/>
  <c r="N48" i="4"/>
  <c r="O48" i="4"/>
  <c r="D49" i="4"/>
  <c r="E49" i="4"/>
  <c r="F49" i="4"/>
  <c r="G49" i="4"/>
  <c r="H49" i="4"/>
  <c r="I49" i="4"/>
  <c r="J49" i="4"/>
  <c r="K49" i="4"/>
  <c r="L49" i="4"/>
  <c r="M49" i="4"/>
  <c r="N49" i="4"/>
  <c r="O49" i="4"/>
  <c r="D50" i="4"/>
  <c r="E50" i="4"/>
  <c r="F50" i="4"/>
  <c r="G50" i="4"/>
  <c r="H50" i="4"/>
  <c r="I50" i="4"/>
  <c r="J50" i="4"/>
  <c r="K50" i="4"/>
  <c r="L50" i="4"/>
  <c r="M50" i="4"/>
  <c r="N50" i="4"/>
  <c r="O50" i="4"/>
  <c r="D51" i="4"/>
  <c r="E51" i="4"/>
  <c r="F51" i="4"/>
  <c r="G51" i="4"/>
  <c r="H51" i="4"/>
  <c r="I51" i="4"/>
  <c r="J51" i="4"/>
  <c r="K51" i="4"/>
  <c r="L51" i="4"/>
  <c r="M51" i="4"/>
  <c r="N51" i="4"/>
  <c r="O51" i="4"/>
  <c r="D52" i="4"/>
  <c r="E52" i="4"/>
  <c r="F52" i="4"/>
  <c r="G52" i="4"/>
  <c r="H52" i="4"/>
  <c r="I52" i="4"/>
  <c r="J52" i="4"/>
  <c r="K52" i="4"/>
  <c r="L52" i="4"/>
  <c r="M52" i="4"/>
  <c r="N52" i="4"/>
  <c r="O52" i="4"/>
  <c r="D53" i="4"/>
  <c r="E53" i="4"/>
  <c r="F53" i="4"/>
  <c r="G53" i="4"/>
  <c r="H53" i="4"/>
  <c r="I53" i="4"/>
  <c r="J53" i="4"/>
  <c r="K53" i="4"/>
  <c r="L53" i="4"/>
  <c r="M53" i="4"/>
  <c r="N53" i="4"/>
  <c r="O53" i="4"/>
  <c r="D54" i="4"/>
  <c r="E54" i="4"/>
  <c r="F54" i="4"/>
  <c r="G54" i="4"/>
  <c r="H54" i="4"/>
  <c r="I54" i="4"/>
  <c r="J54" i="4"/>
  <c r="K54" i="4"/>
  <c r="L54" i="4"/>
  <c r="M54" i="4"/>
  <c r="N54" i="4"/>
  <c r="O54" i="4"/>
  <c r="D55" i="4"/>
  <c r="E55" i="4"/>
  <c r="F55" i="4"/>
  <c r="G55" i="4"/>
  <c r="H55" i="4"/>
  <c r="I55" i="4"/>
  <c r="J55" i="4"/>
  <c r="K55" i="4"/>
  <c r="L55" i="4"/>
  <c r="M55" i="4"/>
  <c r="N55" i="4"/>
  <c r="O55" i="4"/>
  <c r="D56" i="4"/>
  <c r="E56" i="4"/>
  <c r="F56" i="4"/>
  <c r="G56" i="4"/>
  <c r="H56" i="4"/>
  <c r="I56" i="4"/>
  <c r="J56" i="4"/>
  <c r="K56" i="4"/>
  <c r="L56" i="4"/>
  <c r="M56" i="4"/>
  <c r="N56" i="4"/>
  <c r="O56" i="4"/>
  <c r="D57" i="4"/>
  <c r="E57" i="4"/>
  <c r="F57" i="4"/>
  <c r="G57" i="4"/>
  <c r="H57" i="4"/>
  <c r="I57" i="4"/>
  <c r="J57" i="4"/>
  <c r="K57" i="4"/>
  <c r="L57" i="4"/>
  <c r="M57" i="4"/>
  <c r="N57" i="4"/>
  <c r="O57" i="4"/>
  <c r="D58" i="4"/>
  <c r="E58" i="4"/>
  <c r="F58" i="4"/>
  <c r="G58" i="4"/>
  <c r="H58" i="4"/>
  <c r="I58" i="4"/>
  <c r="J58" i="4"/>
  <c r="K58" i="4"/>
  <c r="L58" i="4"/>
  <c r="M58" i="4"/>
  <c r="N58" i="4"/>
  <c r="O58" i="4"/>
  <c r="D59" i="4"/>
  <c r="E59" i="4"/>
  <c r="F59" i="4"/>
  <c r="G59" i="4"/>
  <c r="H59" i="4"/>
  <c r="I59" i="4"/>
  <c r="J59" i="4"/>
  <c r="K59" i="4"/>
  <c r="L59" i="4"/>
  <c r="M59" i="4"/>
  <c r="N59" i="4"/>
  <c r="O59" i="4"/>
  <c r="D60" i="4"/>
  <c r="E60" i="4"/>
  <c r="F60" i="4"/>
  <c r="G60" i="4"/>
  <c r="H60" i="4"/>
  <c r="I60" i="4"/>
  <c r="J60" i="4"/>
  <c r="K60" i="4"/>
  <c r="L60" i="4"/>
  <c r="M60" i="4"/>
  <c r="N60" i="4"/>
  <c r="O60" i="4"/>
  <c r="D61" i="4"/>
  <c r="E61" i="4"/>
  <c r="F61" i="4"/>
  <c r="G61" i="4"/>
  <c r="H61" i="4"/>
  <c r="I61" i="4"/>
  <c r="J61" i="4"/>
  <c r="K61" i="4"/>
  <c r="L61" i="4"/>
  <c r="M61" i="4"/>
  <c r="N61" i="4"/>
  <c r="O61" i="4"/>
  <c r="D62" i="4"/>
  <c r="E62" i="4"/>
  <c r="F62" i="4"/>
  <c r="G62" i="4"/>
  <c r="H62" i="4"/>
  <c r="I62" i="4"/>
  <c r="J62" i="4"/>
  <c r="K62" i="4"/>
  <c r="L62" i="4"/>
  <c r="M62" i="4"/>
  <c r="N62" i="4"/>
  <c r="O62" i="4"/>
  <c r="D63" i="4"/>
  <c r="E63" i="4"/>
  <c r="F63" i="4"/>
  <c r="G63" i="4"/>
  <c r="H63" i="4"/>
  <c r="I63" i="4"/>
  <c r="J63" i="4"/>
  <c r="K63" i="4"/>
  <c r="L63" i="4"/>
  <c r="M63" i="4"/>
  <c r="N63" i="4"/>
  <c r="O63" i="4"/>
  <c r="D64" i="4"/>
  <c r="E64" i="4"/>
  <c r="F64" i="4"/>
  <c r="G64" i="4"/>
  <c r="H64" i="4"/>
  <c r="I64" i="4"/>
  <c r="J64" i="4"/>
  <c r="K64" i="4"/>
  <c r="L64" i="4"/>
  <c r="M64" i="4"/>
  <c r="N64" i="4"/>
  <c r="O64" i="4"/>
  <c r="D65" i="4"/>
  <c r="E65" i="4"/>
  <c r="F65" i="4"/>
  <c r="G65" i="4"/>
  <c r="H65" i="4"/>
  <c r="I65" i="4"/>
  <c r="J65" i="4"/>
  <c r="K65" i="4"/>
  <c r="L65" i="4"/>
  <c r="M65" i="4"/>
  <c r="N65" i="4"/>
  <c r="O65" i="4"/>
  <c r="D66" i="4"/>
  <c r="E66" i="4"/>
  <c r="F66" i="4"/>
  <c r="G66" i="4"/>
  <c r="H66" i="4"/>
  <c r="I66" i="4"/>
  <c r="J66" i="4"/>
  <c r="K66" i="4"/>
  <c r="L66" i="4"/>
  <c r="M66" i="4"/>
  <c r="N66" i="4"/>
  <c r="O66" i="4"/>
  <c r="D67" i="4"/>
  <c r="E67" i="4"/>
  <c r="F67" i="4"/>
  <c r="G67" i="4"/>
  <c r="H67" i="4"/>
  <c r="I67" i="4"/>
  <c r="J67" i="4"/>
  <c r="K67" i="4"/>
  <c r="L67" i="4"/>
  <c r="M67" i="4"/>
  <c r="N67" i="4"/>
  <c r="O67" i="4"/>
  <c r="D68" i="4"/>
  <c r="E68" i="4"/>
  <c r="F68" i="4"/>
  <c r="G68" i="4"/>
  <c r="H68" i="4"/>
  <c r="I68" i="4"/>
  <c r="J68" i="4"/>
  <c r="K68" i="4"/>
  <c r="L68" i="4"/>
  <c r="M68" i="4"/>
  <c r="N68" i="4"/>
  <c r="O68" i="4"/>
  <c r="D69" i="4"/>
  <c r="E69" i="4"/>
  <c r="F69" i="4"/>
  <c r="G69" i="4"/>
  <c r="H69" i="4"/>
  <c r="I69" i="4"/>
  <c r="J69" i="4"/>
  <c r="K69" i="4"/>
  <c r="L69" i="4"/>
  <c r="M69" i="4"/>
  <c r="N69" i="4"/>
  <c r="O69" i="4"/>
  <c r="D70" i="4"/>
  <c r="E70" i="4"/>
  <c r="F70" i="4"/>
  <c r="G70" i="4"/>
  <c r="H70" i="4"/>
  <c r="I70" i="4"/>
  <c r="J70" i="4"/>
  <c r="K70" i="4"/>
  <c r="L70" i="4"/>
  <c r="M70" i="4"/>
  <c r="N70" i="4"/>
  <c r="O70" i="4"/>
  <c r="D71" i="4"/>
  <c r="E71" i="4"/>
  <c r="F71" i="4"/>
  <c r="G71" i="4"/>
  <c r="H71" i="4"/>
  <c r="I71" i="4"/>
  <c r="J71" i="4"/>
  <c r="K71" i="4"/>
  <c r="L71" i="4"/>
  <c r="M71" i="4"/>
  <c r="N71" i="4"/>
  <c r="O71" i="4"/>
  <c r="D72" i="4"/>
  <c r="E72" i="4"/>
  <c r="F72" i="4"/>
  <c r="G72" i="4"/>
  <c r="H72" i="4"/>
  <c r="I72" i="4"/>
  <c r="J72" i="4"/>
  <c r="K72" i="4"/>
  <c r="L72" i="4"/>
  <c r="M72" i="4"/>
  <c r="N72" i="4"/>
  <c r="O72" i="4"/>
  <c r="D73" i="4"/>
  <c r="E73" i="4"/>
  <c r="F73" i="4"/>
  <c r="G73" i="4"/>
  <c r="H73" i="4"/>
  <c r="I73" i="4"/>
  <c r="J73" i="4"/>
  <c r="K73" i="4"/>
  <c r="L73" i="4"/>
  <c r="M73" i="4"/>
  <c r="N73" i="4"/>
  <c r="O73" i="4"/>
  <c r="D74" i="4"/>
  <c r="E74" i="4"/>
  <c r="F74" i="4"/>
  <c r="G74" i="4"/>
  <c r="H74" i="4"/>
  <c r="I74" i="4"/>
  <c r="J74" i="4"/>
  <c r="K74" i="4"/>
  <c r="L74" i="4"/>
  <c r="M74" i="4"/>
  <c r="N74" i="4"/>
  <c r="O74" i="4"/>
  <c r="D75" i="4"/>
  <c r="E75" i="4"/>
  <c r="F75" i="4"/>
  <c r="G75" i="4"/>
  <c r="H75" i="4"/>
  <c r="I75" i="4"/>
  <c r="J75" i="4"/>
  <c r="K75" i="4"/>
  <c r="L75" i="4"/>
  <c r="M75" i="4"/>
  <c r="N75" i="4"/>
  <c r="O75" i="4"/>
  <c r="D76" i="4"/>
  <c r="E76" i="4"/>
  <c r="F76" i="4"/>
  <c r="G76" i="4"/>
  <c r="H76" i="4"/>
  <c r="I76" i="4"/>
  <c r="J76" i="4"/>
  <c r="K76" i="4"/>
  <c r="L76" i="4"/>
  <c r="M76" i="4"/>
  <c r="N76" i="4"/>
  <c r="O76" i="4"/>
  <c r="D77" i="4"/>
  <c r="E77" i="4"/>
  <c r="F77" i="4"/>
  <c r="G77" i="4"/>
  <c r="H77" i="4"/>
  <c r="I77" i="4"/>
  <c r="J77" i="4"/>
  <c r="K77" i="4"/>
  <c r="L77" i="4"/>
  <c r="M77" i="4"/>
  <c r="N77" i="4"/>
  <c r="O77" i="4"/>
  <c r="D78" i="4"/>
  <c r="E78" i="4"/>
  <c r="F78" i="4"/>
  <c r="G78" i="4"/>
  <c r="H78" i="4"/>
  <c r="I78" i="4"/>
  <c r="J78" i="4"/>
  <c r="K78" i="4"/>
  <c r="L78" i="4"/>
  <c r="M78" i="4"/>
  <c r="N78" i="4"/>
  <c r="O78" i="4"/>
  <c r="D79" i="4"/>
  <c r="E79" i="4"/>
  <c r="F79" i="4"/>
  <c r="G79" i="4"/>
  <c r="H79" i="4"/>
  <c r="I79" i="4"/>
  <c r="J79" i="4"/>
  <c r="K79" i="4"/>
  <c r="L79" i="4"/>
  <c r="M79" i="4"/>
  <c r="N79" i="4"/>
  <c r="O79" i="4"/>
  <c r="D80" i="4"/>
  <c r="E80" i="4"/>
  <c r="F80" i="4"/>
  <c r="G80" i="4"/>
  <c r="H80" i="4"/>
  <c r="I80" i="4"/>
  <c r="J80" i="4"/>
  <c r="K80" i="4"/>
  <c r="L80" i="4"/>
  <c r="M80" i="4"/>
  <c r="N80" i="4"/>
  <c r="O80" i="4"/>
  <c r="D81" i="4"/>
  <c r="E81" i="4"/>
  <c r="F81" i="4"/>
  <c r="G81" i="4"/>
  <c r="H81" i="4"/>
  <c r="I81" i="4"/>
  <c r="J81" i="4"/>
  <c r="K81" i="4"/>
  <c r="L81" i="4"/>
  <c r="M81" i="4"/>
  <c r="N81" i="4"/>
  <c r="O81" i="4"/>
  <c r="D82" i="4"/>
  <c r="E82" i="4"/>
  <c r="F82" i="4"/>
  <c r="G82" i="4"/>
  <c r="H82" i="4"/>
  <c r="I82" i="4"/>
  <c r="J82" i="4"/>
  <c r="K82" i="4"/>
  <c r="L82" i="4"/>
  <c r="M82" i="4"/>
  <c r="N82" i="4"/>
  <c r="O82" i="4"/>
  <c r="D83" i="4"/>
  <c r="E83" i="4"/>
  <c r="F83" i="4"/>
  <c r="G83" i="4"/>
  <c r="H83" i="4"/>
  <c r="I83" i="4"/>
  <c r="J83" i="4"/>
  <c r="K83" i="4"/>
  <c r="L83" i="4"/>
  <c r="M83" i="4"/>
  <c r="N83" i="4"/>
  <c r="O83" i="4"/>
  <c r="D84" i="4"/>
  <c r="E84" i="4"/>
  <c r="F84" i="4"/>
  <c r="G84" i="4"/>
  <c r="H84" i="4"/>
  <c r="I84" i="4"/>
  <c r="J84" i="4"/>
  <c r="K84" i="4"/>
  <c r="L84" i="4"/>
  <c r="M84" i="4"/>
  <c r="N84" i="4"/>
  <c r="O84" i="4"/>
  <c r="D85" i="4"/>
  <c r="E85" i="4"/>
  <c r="F85" i="4"/>
  <c r="G85" i="4"/>
  <c r="H85" i="4"/>
  <c r="I85" i="4"/>
  <c r="J85" i="4"/>
  <c r="K85" i="4"/>
  <c r="L85" i="4"/>
  <c r="M85" i="4"/>
  <c r="N85" i="4"/>
  <c r="O85" i="4"/>
  <c r="D86" i="4"/>
  <c r="E86" i="4"/>
  <c r="F86" i="4"/>
  <c r="G86" i="4"/>
  <c r="H86" i="4"/>
  <c r="I86" i="4"/>
  <c r="J86" i="4"/>
  <c r="K86" i="4"/>
  <c r="L86" i="4"/>
  <c r="M86" i="4"/>
  <c r="N86" i="4"/>
  <c r="O86" i="4"/>
  <c r="D87" i="4"/>
  <c r="E87" i="4"/>
  <c r="F87" i="4"/>
  <c r="G87" i="4"/>
  <c r="H87" i="4"/>
  <c r="I87" i="4"/>
  <c r="J87" i="4"/>
  <c r="K87" i="4"/>
  <c r="L87" i="4"/>
  <c r="M87" i="4"/>
  <c r="N87" i="4"/>
  <c r="O87" i="4"/>
  <c r="D88" i="4"/>
  <c r="E88" i="4"/>
  <c r="F88" i="4"/>
  <c r="G88" i="4"/>
  <c r="H88" i="4"/>
  <c r="I88" i="4"/>
  <c r="J88" i="4"/>
  <c r="K88" i="4"/>
  <c r="L88" i="4"/>
  <c r="M88" i="4"/>
  <c r="N88" i="4"/>
  <c r="O88" i="4"/>
  <c r="D89" i="4"/>
  <c r="E89" i="4"/>
  <c r="F89" i="4"/>
  <c r="G89" i="4"/>
  <c r="H89" i="4"/>
  <c r="I89" i="4"/>
  <c r="J89" i="4"/>
  <c r="K89" i="4"/>
  <c r="L89" i="4"/>
  <c r="M89" i="4"/>
  <c r="N89" i="4"/>
  <c r="O89" i="4"/>
  <c r="D90" i="4"/>
  <c r="E90" i="4"/>
  <c r="F90" i="4"/>
  <c r="G90" i="4"/>
  <c r="H90" i="4"/>
  <c r="I90" i="4"/>
  <c r="J90" i="4"/>
  <c r="K90" i="4"/>
  <c r="L90" i="4"/>
  <c r="M90" i="4"/>
  <c r="N90" i="4"/>
  <c r="O90" i="4"/>
  <c r="D91" i="4"/>
  <c r="E91" i="4"/>
  <c r="F91" i="4"/>
  <c r="G91" i="4"/>
  <c r="H91" i="4"/>
  <c r="I91" i="4"/>
  <c r="J91" i="4"/>
  <c r="K91" i="4"/>
  <c r="L91" i="4"/>
  <c r="M91" i="4"/>
  <c r="N91" i="4"/>
  <c r="O91" i="4"/>
  <c r="D92" i="4"/>
  <c r="E92" i="4"/>
  <c r="F92" i="4"/>
  <c r="G92" i="4"/>
  <c r="H92" i="4"/>
  <c r="I92" i="4"/>
  <c r="J92" i="4"/>
  <c r="K92" i="4"/>
  <c r="L92" i="4"/>
  <c r="M92" i="4"/>
  <c r="N92" i="4"/>
  <c r="O92" i="4"/>
  <c r="D93" i="4"/>
  <c r="E93" i="4"/>
  <c r="F93" i="4"/>
  <c r="G93" i="4"/>
  <c r="H93" i="4"/>
  <c r="I93" i="4"/>
  <c r="J93" i="4"/>
  <c r="K93" i="4"/>
  <c r="L93" i="4"/>
  <c r="M93" i="4"/>
  <c r="N93" i="4"/>
  <c r="O93" i="4"/>
  <c r="D94" i="4"/>
  <c r="E94" i="4"/>
  <c r="F94" i="4"/>
  <c r="G94" i="4"/>
  <c r="H94" i="4"/>
  <c r="I94" i="4"/>
  <c r="J94" i="4"/>
  <c r="K94" i="4"/>
  <c r="L94" i="4"/>
  <c r="M94" i="4"/>
  <c r="N94" i="4"/>
  <c r="O94" i="4"/>
  <c r="D95" i="4"/>
  <c r="E95" i="4"/>
  <c r="F95" i="4"/>
  <c r="G95" i="4"/>
  <c r="H95" i="4"/>
  <c r="I95" i="4"/>
  <c r="J95" i="4"/>
  <c r="K95" i="4"/>
  <c r="L95" i="4"/>
  <c r="M95" i="4"/>
  <c r="N95" i="4"/>
  <c r="O95" i="4"/>
  <c r="D96" i="4"/>
  <c r="E96" i="4"/>
  <c r="F96" i="4"/>
  <c r="G96" i="4"/>
  <c r="H96" i="4"/>
  <c r="I96" i="4"/>
  <c r="J96" i="4"/>
  <c r="K96" i="4"/>
  <c r="L96" i="4"/>
  <c r="M96" i="4"/>
  <c r="N96" i="4"/>
  <c r="O96" i="4"/>
  <c r="D97" i="4"/>
  <c r="E97" i="4"/>
  <c r="F97" i="4"/>
  <c r="G97" i="4"/>
  <c r="H97" i="4"/>
  <c r="I97" i="4"/>
  <c r="J97" i="4"/>
  <c r="K97" i="4"/>
  <c r="L97" i="4"/>
  <c r="M97" i="4"/>
  <c r="N97" i="4"/>
  <c r="O97" i="4"/>
  <c r="E2" i="4"/>
  <c r="F2" i="4"/>
  <c r="G2" i="4"/>
  <c r="H2" i="4"/>
  <c r="I2" i="4"/>
  <c r="J2" i="4"/>
  <c r="K2" i="4"/>
  <c r="L2" i="4"/>
  <c r="M2" i="4"/>
  <c r="N2" i="4"/>
  <c r="O2" i="4"/>
  <c r="D2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2" i="4"/>
  <c r="B92" i="4"/>
  <c r="A92" i="4"/>
  <c r="C91" i="4"/>
  <c r="B91" i="4"/>
  <c r="A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4" i="4"/>
  <c r="B64" i="4"/>
  <c r="A64" i="4"/>
  <c r="C63" i="4"/>
  <c r="B63" i="4"/>
  <c r="A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C9" i="4"/>
  <c r="B9" i="4"/>
  <c r="A9" i="4"/>
  <c r="C8" i="4"/>
  <c r="B8" i="4"/>
  <c r="A8" i="4"/>
  <c r="C7" i="4"/>
  <c r="B7" i="4"/>
  <c r="A7" i="4"/>
  <c r="C6" i="4"/>
  <c r="B6" i="4"/>
  <c r="A6" i="4"/>
  <c r="C5" i="4"/>
  <c r="B5" i="4"/>
  <c r="A5" i="4"/>
  <c r="C4" i="4"/>
  <c r="B4" i="4"/>
  <c r="A4" i="4"/>
  <c r="C3" i="4"/>
  <c r="B3" i="4"/>
  <c r="A3" i="4"/>
  <c r="C2" i="4"/>
  <c r="B2" i="4"/>
  <c r="A2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A1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B2" i="1"/>
  <c r="C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AD06B7-7482-4D82-9ECC-5FB6ED8AB51C}" keepAlive="1" name="Abfrage - ert_data" description="Verbindung mit der Abfrage 'ert_data' in der Arbeitsmappe." type="5" refreshedVersion="8" background="1" saveData="1">
    <dbPr connection="Provider=Microsoft.Mashup.OleDb.1;Data Source=$Workbook$;Location=ert_data;Extended Properties=&quot;&quot;" command="SELECT * FROM [ert_data]"/>
  </connection>
  <connection id="2" xr16:uid="{105D733A-FAC7-467B-A21B-9CF7D8F133D5}" keepAlive="1" name="Abfrage - ert_data (2)" description="Verbindung mit der Abfrage 'ert_data (2)' in der Arbeitsmappe." type="5" refreshedVersion="8" background="1" saveData="1">
    <dbPr connection="Provider=Microsoft.Mashup.OleDb.1;Data Source=$Workbook$;Location=&quot;ert_data (2)&quot;;Extended Properties=&quot;&quot;" command="SELECT * FROM [ert_data (2)]"/>
  </connection>
</connections>
</file>

<file path=xl/sharedStrings.xml><?xml version="1.0" encoding="utf-8"?>
<sst xmlns="http://schemas.openxmlformats.org/spreadsheetml/2006/main" count="1817" uniqueCount="730">
  <si>
    <t>dim</t>
  </si>
  <si>
    <t>fid</t>
  </si>
  <si>
    <t>repetition</t>
  </si>
  <si>
    <t>BSqi</t>
  </si>
  <si>
    <t>BSrr</t>
  </si>
  <si>
    <t>CMA-CSA</t>
  </si>
  <si>
    <t>fmincon</t>
  </si>
  <si>
    <t>fminunc</t>
  </si>
  <si>
    <t>HCMA</t>
  </si>
  <si>
    <t>HMLSL</t>
  </si>
  <si>
    <t>IPOP400D</t>
  </si>
  <si>
    <t>MCS</t>
  </si>
  <si>
    <t>MLSL</t>
  </si>
  <si>
    <t>OQNLP</t>
  </si>
  <si>
    <t>SMAC-BBOB</t>
  </si>
  <si>
    <t>2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</si>
  <si>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</si>
  <si>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</si>
  <si>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</si>
  <si>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</si>
  <si>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</si>
  <si>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</si>
  <si>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</si>
  <si>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</si>
  <si>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</si>
  <si>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</si>
  <si>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</si>
  <si>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</si>
  <si>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</si>
  <si>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</si>
  <si>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</si>
  <si>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</si>
  <si>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</si>
  <si>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</si>
  <si>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</si>
  <si>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</si>
  <si>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</si>
  <si>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</si>
  <si>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</si>
  <si>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inf</t>
  </si>
  <si>
    <t>10.6</t>
  </si>
  <si>
    <t>82</t>
  </si>
  <si>
    <t>11.2</t>
  </si>
  <si>
    <t>69.2</t>
  </si>
  <si>
    <t>15.6</t>
  </si>
  <si>
    <t>18.4</t>
  </si>
  <si>
    <t>14.4</t>
  </si>
  <si>
    <t>20.6</t>
  </si>
  <si>
    <t>25.8</t>
  </si>
  <si>
    <t>354.6</t>
  </si>
  <si>
    <t>40.2</t>
  </si>
  <si>
    <t>92.2</t>
  </si>
  <si>
    <t>459.6</t>
  </si>
  <si>
    <t>65</t>
  </si>
  <si>
    <t>51</t>
  </si>
  <si>
    <t>Inf</t>
  </si>
  <si>
    <t>80.6</t>
  </si>
  <si>
    <t>86.4</t>
  </si>
  <si>
    <t>3656.6</t>
  </si>
  <si>
    <t>2273.6</t>
  </si>
  <si>
    <t>2111.8</t>
  </si>
  <si>
    <t>711.4</t>
  </si>
  <si>
    <t>1865.5</t>
  </si>
  <si>
    <t>696</t>
  </si>
  <si>
    <t>2166.6</t>
  </si>
  <si>
    <t>1085.6</t>
  </si>
  <si>
    <t>98.8</t>
  </si>
  <si>
    <t>102.4</t>
  </si>
  <si>
    <t>18995.2</t>
  </si>
  <si>
    <t>1912.4</t>
  </si>
  <si>
    <t>2405.2</t>
  </si>
  <si>
    <t>5605.4</t>
  </si>
  <si>
    <t>2945</t>
  </si>
  <si>
    <t>1357.2</t>
  </si>
  <si>
    <t>4240.4</t>
  </si>
  <si>
    <t>6122</t>
  </si>
  <si>
    <t>5.8</t>
  </si>
  <si>
    <t>24.4</t>
  </si>
  <si>
    <t>4.4</t>
  </si>
  <si>
    <t>5.2</t>
  </si>
  <si>
    <t>10000.6666666667</t>
  </si>
  <si>
    <t>15459.6666666667</t>
  </si>
  <si>
    <t>272.8</t>
  </si>
  <si>
    <t>56.2</t>
  </si>
  <si>
    <t>112.6</t>
  </si>
  <si>
    <t>214</t>
  </si>
  <si>
    <t>94.8</t>
  </si>
  <si>
    <t>187</t>
  </si>
  <si>
    <t>13269.8</t>
  </si>
  <si>
    <t>13480</t>
  </si>
  <si>
    <t>568</t>
  </si>
  <si>
    <t>361.6</t>
  </si>
  <si>
    <t>423.2</t>
  </si>
  <si>
    <t>17440.3333333333</t>
  </si>
  <si>
    <t>333.8</t>
  </si>
  <si>
    <t>650</t>
  </si>
  <si>
    <t>23486</t>
  </si>
  <si>
    <t>18007</t>
  </si>
  <si>
    <t>561.8</t>
  </si>
  <si>
    <t>73.8</t>
  </si>
  <si>
    <t>65.2</t>
  </si>
  <si>
    <t>366.2</t>
  </si>
  <si>
    <t>46.2</t>
  </si>
  <si>
    <t>70</t>
  </si>
  <si>
    <t>48766</t>
  </si>
  <si>
    <t>377</t>
  </si>
  <si>
    <t>33</t>
  </si>
  <si>
    <t>41.8</t>
  </si>
  <si>
    <t>302.4</t>
  </si>
  <si>
    <t>43.8</t>
  </si>
  <si>
    <t>37.6</t>
  </si>
  <si>
    <t>14730</t>
  </si>
  <si>
    <t>362.8</t>
  </si>
  <si>
    <t>28.6</t>
  </si>
  <si>
    <t>104.2</t>
  </si>
  <si>
    <t>463.4</t>
  </si>
  <si>
    <t>10905.8</t>
  </si>
  <si>
    <t>129.4</t>
  </si>
  <si>
    <t>8084</t>
  </si>
  <si>
    <t>4089</t>
  </si>
  <si>
    <t>350.6</t>
  </si>
  <si>
    <t>27.4</t>
  </si>
  <si>
    <t>74.2</t>
  </si>
  <si>
    <t>535.6</t>
  </si>
  <si>
    <t>17024</t>
  </si>
  <si>
    <t>362.4</t>
  </si>
  <si>
    <t>13396.5</t>
  </si>
  <si>
    <t>3538.33333333333</t>
  </si>
  <si>
    <t>513.2</t>
  </si>
  <si>
    <t>87.2</t>
  </si>
  <si>
    <t>130</t>
  </si>
  <si>
    <t>425</t>
  </si>
  <si>
    <t>2446.8</t>
  </si>
  <si>
    <t>202.8</t>
  </si>
  <si>
    <t>45629</t>
  </si>
  <si>
    <t>275.4</t>
  </si>
  <si>
    <t>12711</t>
  </si>
  <si>
    <t>382.6</t>
  </si>
  <si>
    <t>24285.6666666667</t>
  </si>
  <si>
    <t>124.2</t>
  </si>
  <si>
    <t>346.8</t>
  </si>
  <si>
    <t>282.8</t>
  </si>
  <si>
    <t>84.4</t>
  </si>
  <si>
    <t>22.6</t>
  </si>
  <si>
    <t>31.6</t>
  </si>
  <si>
    <t>85.2</t>
  </si>
  <si>
    <t>40.4</t>
  </si>
  <si>
    <t>33.2</t>
  </si>
  <si>
    <t>109.6</t>
  </si>
  <si>
    <t>25925</t>
  </si>
  <si>
    <t>1529.2</t>
  </si>
  <si>
    <t>697.8</t>
  </si>
  <si>
    <t>3086.6</t>
  </si>
  <si>
    <t>1504.8</t>
  </si>
  <si>
    <t>1408.5</t>
  </si>
  <si>
    <t>1449.4</t>
  </si>
  <si>
    <t>2571.6</t>
  </si>
  <si>
    <t>621.8</t>
  </si>
  <si>
    <t>8323</t>
  </si>
  <si>
    <t>12064</t>
  </si>
  <si>
    <t>1015.8</t>
  </si>
  <si>
    <t>5871.25</t>
  </si>
  <si>
    <t>8300.8</t>
  </si>
  <si>
    <t>2682.6</t>
  </si>
  <si>
    <t>241.2</t>
  </si>
  <si>
    <t>1397.6</t>
  </si>
  <si>
    <t>4130.2</t>
  </si>
  <si>
    <t>4406.33333333333</t>
  </si>
  <si>
    <t>9042.25</t>
  </si>
  <si>
    <t>10412</t>
  </si>
  <si>
    <t>546.8</t>
  </si>
  <si>
    <t>92295</t>
  </si>
  <si>
    <t>16596</t>
  </si>
  <si>
    <t>3088</t>
  </si>
  <si>
    <t>379.4</t>
  </si>
  <si>
    <t>1498.6</t>
  </si>
  <si>
    <t>93329</t>
  </si>
  <si>
    <t>2909.8</t>
  </si>
  <si>
    <t>578.2</t>
  </si>
  <si>
    <t>10232.2</t>
  </si>
  <si>
    <t>1673</t>
  </si>
  <si>
    <t>11269.8</t>
  </si>
  <si>
    <t>7757.8</t>
  </si>
  <si>
    <t>2993.6</t>
  </si>
  <si>
    <t>2054.6</t>
  </si>
  <si>
    <t>32</t>
  </si>
  <si>
    <t>2075.4</t>
  </si>
  <si>
    <t>2258</t>
  </si>
  <si>
    <t>216</t>
  </si>
  <si>
    <t>1236.75</t>
  </si>
  <si>
    <t>404</t>
  </si>
  <si>
    <t>5901.5</t>
  </si>
  <si>
    <t>3624.6</t>
  </si>
  <si>
    <t>1449.8</t>
  </si>
  <si>
    <t>1393.2</t>
  </si>
  <si>
    <t>1071.2</t>
  </si>
  <si>
    <t>989.8</t>
  </si>
  <si>
    <t>510.4</t>
  </si>
  <si>
    <t>1459.4</t>
  </si>
  <si>
    <t>2160.25</t>
  </si>
  <si>
    <t>3344.33333333333</t>
  </si>
  <si>
    <t>2018.8</t>
  </si>
  <si>
    <t>166</t>
  </si>
  <si>
    <t>135</t>
  </si>
  <si>
    <t>128.8</t>
  </si>
  <si>
    <t>399.75</t>
  </si>
  <si>
    <t>2422</t>
  </si>
  <si>
    <t>91.4</t>
  </si>
  <si>
    <t>143.8</t>
  </si>
  <si>
    <t>88.4</t>
  </si>
  <si>
    <t>49145</t>
  </si>
  <si>
    <t>65038</t>
  </si>
  <si>
    <t>5691.4</t>
  </si>
  <si>
    <t>186</t>
  </si>
  <si>
    <t>236.2</t>
  </si>
  <si>
    <t>241</t>
  </si>
  <si>
    <t>960.5</t>
  </si>
  <si>
    <t>1313</t>
  </si>
  <si>
    <t>246.6</t>
  </si>
  <si>
    <t>286.4</t>
  </si>
  <si>
    <t>157</t>
  </si>
  <si>
    <t>26116</t>
  </si>
  <si>
    <t>2560.2</t>
  </si>
  <si>
    <t>756</t>
  </si>
  <si>
    <t>26366</t>
  </si>
  <si>
    <t>675.4</t>
  </si>
  <si>
    <t>2285</t>
  </si>
  <si>
    <t>6126.2</t>
  </si>
  <si>
    <t>420.4</t>
  </si>
  <si>
    <t>2036.25</t>
  </si>
  <si>
    <t>32527</t>
  </si>
  <si>
    <t>46798</t>
  </si>
  <si>
    <t>15180</t>
  </si>
  <si>
    <t>47070</t>
  </si>
  <si>
    <t>21902.6666666667</t>
  </si>
  <si>
    <t>21674.5</t>
  </si>
  <si>
    <t>3906</t>
  </si>
  <si>
    <t>16.8</t>
  </si>
  <si>
    <t>160.6</t>
  </si>
  <si>
    <t>15.4</t>
  </si>
  <si>
    <t>132.2</t>
  </si>
  <si>
    <t>27.6</t>
  </si>
  <si>
    <t>28.2</t>
  </si>
  <si>
    <t>34</t>
  </si>
  <si>
    <t>589.4</t>
  </si>
  <si>
    <t>74.4</t>
  </si>
  <si>
    <t>179.4</t>
  </si>
  <si>
    <t>790.4</t>
  </si>
  <si>
    <t>162.6</t>
  </si>
  <si>
    <t>87.6</t>
  </si>
  <si>
    <t>138.8</t>
  </si>
  <si>
    <t>133</t>
  </si>
  <si>
    <t>13387.8</t>
  </si>
  <si>
    <t>24464.5</t>
  </si>
  <si>
    <t>69127</t>
  </si>
  <si>
    <t>1536</t>
  </si>
  <si>
    <t>10208.8</t>
  </si>
  <si>
    <t>21256</t>
  </si>
  <si>
    <t>5113</t>
  </si>
  <si>
    <t>252</t>
  </si>
  <si>
    <t>219.6</t>
  </si>
  <si>
    <t>51196</t>
  </si>
  <si>
    <t>28603</t>
  </si>
  <si>
    <t>3005</t>
  </si>
  <si>
    <t>31545</t>
  </si>
  <si>
    <t>24265</t>
  </si>
  <si>
    <t>9.2</t>
  </si>
  <si>
    <t>49</t>
  </si>
  <si>
    <t>29</t>
  </si>
  <si>
    <t>51.2</t>
  </si>
  <si>
    <t>6.6</t>
  </si>
  <si>
    <t>26124.5</t>
  </si>
  <si>
    <t>74680</t>
  </si>
  <si>
    <t>331.8</t>
  </si>
  <si>
    <t>271.4</t>
  </si>
  <si>
    <t>136.8</t>
  </si>
  <si>
    <t>398.4</t>
  </si>
  <si>
    <t>13360.25</t>
  </si>
  <si>
    <t>299.6</t>
  </si>
  <si>
    <t>91032</t>
  </si>
  <si>
    <t>96938</t>
  </si>
  <si>
    <t>343.4</t>
  </si>
  <si>
    <t>51840</t>
  </si>
  <si>
    <t>1533</t>
  </si>
  <si>
    <t>504.8</t>
  </si>
  <si>
    <t>1940</t>
  </si>
  <si>
    <t>1836</t>
  </si>
  <si>
    <t>22440</t>
  </si>
  <si>
    <t>44676.5</t>
  </si>
  <si>
    <t>593</t>
  </si>
  <si>
    <t>80.2</t>
  </si>
  <si>
    <t>116.2</t>
  </si>
  <si>
    <t>968</t>
  </si>
  <si>
    <t>1113.8</t>
  </si>
  <si>
    <t>113</t>
  </si>
  <si>
    <t>38890.5</t>
  </si>
  <si>
    <t>536.2</t>
  </si>
  <si>
    <t>72</t>
  </si>
  <si>
    <t>67.4</t>
  </si>
  <si>
    <t>640</t>
  </si>
  <si>
    <t>159</t>
  </si>
  <si>
    <t>71.2</t>
  </si>
  <si>
    <t>602.2</t>
  </si>
  <si>
    <t>59.4</t>
  </si>
  <si>
    <t>195.4</t>
  </si>
  <si>
    <t>812.4</t>
  </si>
  <si>
    <t>636.8</t>
  </si>
  <si>
    <t>670.4</t>
  </si>
  <si>
    <t>37.2</t>
  </si>
  <si>
    <t>494.2</t>
  </si>
  <si>
    <t>874.6</t>
  </si>
  <si>
    <t>136488</t>
  </si>
  <si>
    <t>675.6</t>
  </si>
  <si>
    <t>10545</t>
  </si>
  <si>
    <t>1531</t>
  </si>
  <si>
    <t>225.2</t>
  </si>
  <si>
    <t>309</t>
  </si>
  <si>
    <t>227.8</t>
  </si>
  <si>
    <t>2393.33333333333</t>
  </si>
  <si>
    <t>498.6</t>
  </si>
  <si>
    <t>3152</t>
  </si>
  <si>
    <t>10902</t>
  </si>
  <si>
    <t>556.2</t>
  </si>
  <si>
    <t>99.8</t>
  </si>
  <si>
    <t>128.2</t>
  </si>
  <si>
    <t>766.4</t>
  </si>
  <si>
    <t>29186.6666666667</t>
  </si>
  <si>
    <t>250.6</t>
  </si>
  <si>
    <t>731</t>
  </si>
  <si>
    <t>857.6</t>
  </si>
  <si>
    <t>149.8</t>
  </si>
  <si>
    <t>36.2</t>
  </si>
  <si>
    <t>220</t>
  </si>
  <si>
    <t>340.6</t>
  </si>
  <si>
    <t>213.2</t>
  </si>
  <si>
    <t>2941.2</t>
  </si>
  <si>
    <t>10101.5</t>
  </si>
  <si>
    <t>18006.5</t>
  </si>
  <si>
    <t>7842.25</t>
  </si>
  <si>
    <t>7186</t>
  </si>
  <si>
    <t>9091</t>
  </si>
  <si>
    <t>15300.3333333333</t>
  </si>
  <si>
    <t>2035.4</t>
  </si>
  <si>
    <t>70093</t>
  </si>
  <si>
    <t>2281.6</t>
  </si>
  <si>
    <t>134682</t>
  </si>
  <si>
    <t>122933</t>
  </si>
  <si>
    <t>30929.8</t>
  </si>
  <si>
    <t>1212.66666666667</t>
  </si>
  <si>
    <t>23338.25</t>
  </si>
  <si>
    <t>119797</t>
  </si>
  <si>
    <t>19042.5</t>
  </si>
  <si>
    <t>16334.5</t>
  </si>
  <si>
    <t>714.2</t>
  </si>
  <si>
    <t>4619.4</t>
  </si>
  <si>
    <t>406.8</t>
  </si>
  <si>
    <t>7699.4</t>
  </si>
  <si>
    <t>19571</t>
  </si>
  <si>
    <t>11426</t>
  </si>
  <si>
    <t>23841.5</t>
  </si>
  <si>
    <t>83402</t>
  </si>
  <si>
    <t>7033.6</t>
  </si>
  <si>
    <t>38921.5</t>
  </si>
  <si>
    <t>26970.25</t>
  </si>
  <si>
    <t>35251</t>
  </si>
  <si>
    <t>4198</t>
  </si>
  <si>
    <t>6764.4</t>
  </si>
  <si>
    <t>54803</t>
  </si>
  <si>
    <t>4668.8</t>
  </si>
  <si>
    <t>43266</t>
  </si>
  <si>
    <t>27197.6666666667</t>
  </si>
  <si>
    <t>6246</t>
  </si>
  <si>
    <t>8517.8</t>
  </si>
  <si>
    <t>8133.4</t>
  </si>
  <si>
    <t>2302.33333333333</t>
  </si>
  <si>
    <t>8060</t>
  </si>
  <si>
    <t>7398</t>
  </si>
  <si>
    <t>3169</t>
  </si>
  <si>
    <t>50805</t>
  </si>
  <si>
    <t>63611</t>
  </si>
  <si>
    <t>1281.8</t>
  </si>
  <si>
    <t>666.8</t>
  </si>
  <si>
    <t>595.4</t>
  </si>
  <si>
    <t>628.8</t>
  </si>
  <si>
    <t>1035.66666666667</t>
  </si>
  <si>
    <t>1875</t>
  </si>
  <si>
    <t>470</t>
  </si>
  <si>
    <t>493.25</t>
  </si>
  <si>
    <t>373.333333333333</t>
  </si>
  <si>
    <t>47981</t>
  </si>
  <si>
    <t>63750</t>
  </si>
  <si>
    <t>68482.6666666667</t>
  </si>
  <si>
    <t>276.2</t>
  </si>
  <si>
    <t>370.2</t>
  </si>
  <si>
    <t>461.8</t>
  </si>
  <si>
    <t>438</t>
  </si>
  <si>
    <t>844.4</t>
  </si>
  <si>
    <t>332.8</t>
  </si>
  <si>
    <t>507</t>
  </si>
  <si>
    <t>7132.2</t>
  </si>
  <si>
    <t>2861.4</t>
  </si>
  <si>
    <t>2782</t>
  </si>
  <si>
    <t>5243</t>
  </si>
  <si>
    <t>32203.25</t>
  </si>
  <si>
    <t>3069.8</t>
  </si>
  <si>
    <t>13245</t>
  </si>
  <si>
    <t>44675.3333333333</t>
  </si>
  <si>
    <t>7168</t>
  </si>
  <si>
    <t>253.4</t>
  </si>
  <si>
    <t>26.2</t>
  </si>
  <si>
    <t>248.6</t>
  </si>
  <si>
    <t>30.2</t>
  </si>
  <si>
    <t>39.6</t>
  </si>
  <si>
    <t>47.6</t>
  </si>
  <si>
    <t>67</t>
  </si>
  <si>
    <t>1260</t>
  </si>
  <si>
    <t>155.6</t>
  </si>
  <si>
    <t>535</t>
  </si>
  <si>
    <t>180.4</t>
  </si>
  <si>
    <t>1676.2</t>
  </si>
  <si>
    <t>289.8</t>
  </si>
  <si>
    <t>202</t>
  </si>
  <si>
    <t>306.2</t>
  </si>
  <si>
    <t>287.2</t>
  </si>
  <si>
    <t>265316</t>
  </si>
  <si>
    <t>5778.2</t>
  </si>
  <si>
    <t>521.4</t>
  </si>
  <si>
    <t>486.2</t>
  </si>
  <si>
    <t>27124</t>
  </si>
  <si>
    <t>58.2</t>
  </si>
  <si>
    <t>55</t>
  </si>
  <si>
    <t>31</t>
  </si>
  <si>
    <t>65.8</t>
  </si>
  <si>
    <t>9.6</t>
  </si>
  <si>
    <t>123786</t>
  </si>
  <si>
    <t>750</t>
  </si>
  <si>
    <t>451</t>
  </si>
  <si>
    <t>1157.8</t>
  </si>
  <si>
    <t>388.6</t>
  </si>
  <si>
    <t>797.2</t>
  </si>
  <si>
    <t>17414.25</t>
  </si>
  <si>
    <t>676.2</t>
  </si>
  <si>
    <t>936</t>
  </si>
  <si>
    <t>5557.2</t>
  </si>
  <si>
    <t>1394.2</t>
  </si>
  <si>
    <t>63063</t>
  </si>
  <si>
    <t>1856.4</t>
  </si>
  <si>
    <t>401.4</t>
  </si>
  <si>
    <t>323.8</t>
  </si>
  <si>
    <t>501.8</t>
  </si>
  <si>
    <t>1482.6</t>
  </si>
  <si>
    <t>387.4</t>
  </si>
  <si>
    <t>389.6</t>
  </si>
  <si>
    <t>329.2</t>
  </si>
  <si>
    <t>1871</t>
  </si>
  <si>
    <t>154</t>
  </si>
  <si>
    <t>135.4</t>
  </si>
  <si>
    <t>1557.8</t>
  </si>
  <si>
    <t>263.4</t>
  </si>
  <si>
    <t>146.6</t>
  </si>
  <si>
    <t>1212.6</t>
  </si>
  <si>
    <t>122.8</t>
  </si>
  <si>
    <t>820.2</t>
  </si>
  <si>
    <t>129.2</t>
  </si>
  <si>
    <t>1724.2</t>
  </si>
  <si>
    <t>643.4</t>
  </si>
  <si>
    <t>1043.8</t>
  </si>
  <si>
    <t>62</t>
  </si>
  <si>
    <t>2924.2</t>
  </si>
  <si>
    <t>59.6</t>
  </si>
  <si>
    <t>1788.8</t>
  </si>
  <si>
    <t>2277</t>
  </si>
  <si>
    <t>20971</t>
  </si>
  <si>
    <t>2305.4</t>
  </si>
  <si>
    <t>337.8</t>
  </si>
  <si>
    <t>321.4</t>
  </si>
  <si>
    <t>326</t>
  </si>
  <si>
    <t>3499.33333333333</t>
  </si>
  <si>
    <t>6699.2</t>
  </si>
  <si>
    <t>1177.2</t>
  </si>
  <si>
    <t>1062.6</t>
  </si>
  <si>
    <t>244.6</t>
  </si>
  <si>
    <t>305.8</t>
  </si>
  <si>
    <t>245.2</t>
  </si>
  <si>
    <t>1678.8</t>
  </si>
  <si>
    <t>1280.2</t>
  </si>
  <si>
    <t>1542</t>
  </si>
  <si>
    <t>2223.4</t>
  </si>
  <si>
    <t>314.4</t>
  </si>
  <si>
    <t>55.4</t>
  </si>
  <si>
    <t>85</t>
  </si>
  <si>
    <t>345.6</t>
  </si>
  <si>
    <t>223</t>
  </si>
  <si>
    <t>77.4</t>
  </si>
  <si>
    <t>18395.8</t>
  </si>
  <si>
    <t>73907.5</t>
  </si>
  <si>
    <t>3809.2</t>
  </si>
  <si>
    <t>3428.6</t>
  </si>
  <si>
    <t>13666.4</t>
  </si>
  <si>
    <t>934.25</t>
  </si>
  <si>
    <t>4736.8</t>
  </si>
  <si>
    <t>38143.75</t>
  </si>
  <si>
    <t>68191.4</t>
  </si>
  <si>
    <t>97367</t>
  </si>
  <si>
    <t>8244.66666666667</t>
  </si>
  <si>
    <t>39780.4</t>
  </si>
  <si>
    <t>12366</t>
  </si>
  <si>
    <t>28073</t>
  </si>
  <si>
    <t>15067</t>
  </si>
  <si>
    <t>15249.5</t>
  </si>
  <si>
    <t>10081.5</t>
  </si>
  <si>
    <t>13146</t>
  </si>
  <si>
    <t>1065.2</t>
  </si>
  <si>
    <t>2355.4</t>
  </si>
  <si>
    <t>926.2</t>
  </si>
  <si>
    <t>5468</t>
  </si>
  <si>
    <t>6361.4</t>
  </si>
  <si>
    <t>2574.6</t>
  </si>
  <si>
    <t>966.5</t>
  </si>
  <si>
    <t>1822</t>
  </si>
  <si>
    <t>130552</t>
  </si>
  <si>
    <t>124409</t>
  </si>
  <si>
    <t>206432</t>
  </si>
  <si>
    <t>722.8</t>
  </si>
  <si>
    <t>855.8</t>
  </si>
  <si>
    <t>1277.2</t>
  </si>
  <si>
    <t>7254</t>
  </si>
  <si>
    <t>10916.8</t>
  </si>
  <si>
    <t>915.8</t>
  </si>
  <si>
    <t>788.25</t>
  </si>
  <si>
    <t>1281</t>
  </si>
  <si>
    <t>123428.8</t>
  </si>
  <si>
    <t>221595</t>
  </si>
  <si>
    <t>96918.5</t>
  </si>
  <si>
    <t>54.4</t>
  </si>
  <si>
    <t>598</t>
  </si>
  <si>
    <t>49.4</t>
  </si>
  <si>
    <t>506</t>
  </si>
  <si>
    <t>50</t>
  </si>
  <si>
    <t>44.2</t>
  </si>
  <si>
    <t>93.8</t>
  </si>
  <si>
    <t>138.2</t>
  </si>
  <si>
    <t>3598.4</t>
  </si>
  <si>
    <t>665.4</t>
  </si>
  <si>
    <t>2555.2</t>
  </si>
  <si>
    <t>679.2</t>
  </si>
  <si>
    <t>7638</t>
  </si>
  <si>
    <t>1443.4</t>
  </si>
  <si>
    <t>564.8</t>
  </si>
  <si>
    <t>645</t>
  </si>
  <si>
    <t>628.2</t>
  </si>
  <si>
    <t>74131.6666666667</t>
  </si>
  <si>
    <t>1306.2</t>
  </si>
  <si>
    <t>1067.8</t>
  </si>
  <si>
    <t>29.4</t>
  </si>
  <si>
    <t>116</t>
  </si>
  <si>
    <t>122</t>
  </si>
  <si>
    <t>56</t>
  </si>
  <si>
    <t>121.8</t>
  </si>
  <si>
    <t>20.2</t>
  </si>
  <si>
    <t>12.8</t>
  </si>
  <si>
    <t>1886.6</t>
  </si>
  <si>
    <t>1725.4</t>
  </si>
  <si>
    <t>3714.6</t>
  </si>
  <si>
    <t>1556.6</t>
  </si>
  <si>
    <t>1909.6</t>
  </si>
  <si>
    <t>90482</t>
  </si>
  <si>
    <t>4906.4</t>
  </si>
  <si>
    <t>3836</t>
  </si>
  <si>
    <t>40319.8</t>
  </si>
  <si>
    <t>190006</t>
  </si>
  <si>
    <t>4487.6</t>
  </si>
  <si>
    <t>1141.8</t>
  </si>
  <si>
    <t>1338.6</t>
  </si>
  <si>
    <t>1548.8</t>
  </si>
  <si>
    <t>6796.33333333333</t>
  </si>
  <si>
    <t>1563.4</t>
  </si>
  <si>
    <t>1149.6</t>
  </si>
  <si>
    <t>1030</t>
  </si>
  <si>
    <t>4140.2</t>
  </si>
  <si>
    <t>474.2</t>
  </si>
  <si>
    <t>397</t>
  </si>
  <si>
    <t>476.8</t>
  </si>
  <si>
    <t>11737</t>
  </si>
  <si>
    <t>993.2</t>
  </si>
  <si>
    <t>416.6</t>
  </si>
  <si>
    <t>3540.2</t>
  </si>
  <si>
    <t>559.8</t>
  </si>
  <si>
    <t>4071.8</t>
  </si>
  <si>
    <t>468.4</t>
  </si>
  <si>
    <t>6147.8</t>
  </si>
  <si>
    <t>2415.2</t>
  </si>
  <si>
    <t>173.2</t>
  </si>
  <si>
    <t>10992.8</t>
  </si>
  <si>
    <t>171.4</t>
  </si>
  <si>
    <t>5738.75</t>
  </si>
  <si>
    <t>5033</t>
  </si>
  <si>
    <t>7082</t>
  </si>
  <si>
    <t>1217.8</t>
  </si>
  <si>
    <t>894.2</t>
  </si>
  <si>
    <t>1211.2</t>
  </si>
  <si>
    <t>20925</t>
  </si>
  <si>
    <t>16740.6</t>
  </si>
  <si>
    <t>12201.2</t>
  </si>
  <si>
    <t>5217</t>
  </si>
  <si>
    <t>733.6</t>
  </si>
  <si>
    <t>973.4</t>
  </si>
  <si>
    <t>721.2</t>
  </si>
  <si>
    <t>7345.66666666667</t>
  </si>
  <si>
    <t>2003.6</t>
  </si>
  <si>
    <t>5133.6</t>
  </si>
  <si>
    <t>5509.6</t>
  </si>
  <si>
    <t>777.4</t>
  </si>
  <si>
    <t>146.8</t>
  </si>
  <si>
    <t>254</t>
  </si>
  <si>
    <t>755.6</t>
  </si>
  <si>
    <t>570</t>
  </si>
  <si>
    <t>172.2</t>
  </si>
  <si>
    <t>63796</t>
  </si>
  <si>
    <t>33869</t>
  </si>
  <si>
    <t>5615.4</t>
  </si>
  <si>
    <t>31679.4</t>
  </si>
  <si>
    <t>1694.25</t>
  </si>
  <si>
    <t>13873</t>
  </si>
  <si>
    <t>672654</t>
  </si>
  <si>
    <t>486272</t>
  </si>
  <si>
    <t>272068</t>
  </si>
  <si>
    <t>131414</t>
  </si>
  <si>
    <t>139493</t>
  </si>
  <si>
    <t>32521.6666666667</t>
  </si>
  <si>
    <t>4472.8</t>
  </si>
  <si>
    <t>5448.8</t>
  </si>
  <si>
    <t>4132.4</t>
  </si>
  <si>
    <t>5077</t>
  </si>
  <si>
    <t>27532</t>
  </si>
  <si>
    <t>1889.2</t>
  </si>
  <si>
    <t>2314.2</t>
  </si>
  <si>
    <t>7373</t>
  </si>
  <si>
    <t>3301.6</t>
  </si>
  <si>
    <t>3851.75</t>
  </si>
  <si>
    <t>23517</t>
  </si>
  <si>
    <t>2607.6</t>
  </si>
  <si>
    <t>6667.75</t>
  </si>
  <si>
    <t>1556510</t>
  </si>
  <si>
    <t>190.2</t>
  </si>
  <si>
    <t>221</t>
  </si>
  <si>
    <t>405.2</t>
  </si>
  <si>
    <t>6.4</t>
  </si>
  <si>
    <t>337.2</t>
  </si>
  <si>
    <t>217.2</t>
  </si>
  <si>
    <t>383</t>
  </si>
  <si>
    <t>256</t>
  </si>
  <si>
    <t>193.6</t>
  </si>
  <si>
    <t>207.8</t>
  </si>
  <si>
    <t>714.8</t>
  </si>
  <si>
    <t>959</t>
  </si>
  <si>
    <t>786.8</t>
  </si>
  <si>
    <t>1885.2</t>
  </si>
  <si>
    <t>3779.6</t>
  </si>
  <si>
    <t>6711.6</t>
  </si>
  <si>
    <t>892</t>
  </si>
  <si>
    <t>1105.2</t>
  </si>
  <si>
    <t>2377.8</t>
  </si>
  <si>
    <t>717236</t>
  </si>
  <si>
    <t>196</t>
  </si>
  <si>
    <t>672.4</t>
  </si>
  <si>
    <t>387784.5</t>
  </si>
  <si>
    <t>542.4</t>
  </si>
  <si>
    <t>355</t>
  </si>
  <si>
    <t>410</t>
  </si>
  <si>
    <t>503.8</t>
  </si>
  <si>
    <t>277.4</t>
  </si>
  <si>
    <t>930</t>
  </si>
  <si>
    <t>329.8</t>
  </si>
  <si>
    <t>175.2</t>
  </si>
  <si>
    <t>4467.2</t>
  </si>
  <si>
    <t>2541.8</t>
  </si>
  <si>
    <t>1395.6</t>
  </si>
  <si>
    <t>2882.2</t>
  </si>
  <si>
    <t>14467</t>
  </si>
  <si>
    <t>7014.4</t>
  </si>
  <si>
    <t>815.4</t>
  </si>
  <si>
    <t>21366.6</t>
  </si>
  <si>
    <t>6690.4</t>
  </si>
  <si>
    <t>1785200</t>
  </si>
  <si>
    <t>182.8</t>
  </si>
  <si>
    <t>470.8</t>
  </si>
  <si>
    <t>25197</t>
  </si>
  <si>
    <t>885.4</t>
  </si>
  <si>
    <t>1192</t>
  </si>
  <si>
    <t>766</t>
  </si>
  <si>
    <t>1310.2</t>
  </si>
  <si>
    <t>499.4</t>
  </si>
  <si>
    <t>446.8</t>
  </si>
  <si>
    <t>710.8</t>
  </si>
  <si>
    <t>437.4</t>
  </si>
  <si>
    <t>304</t>
  </si>
  <si>
    <t>15847.2</t>
  </si>
  <si>
    <t>9063</t>
  </si>
  <si>
    <t>2085.4</t>
  </si>
  <si>
    <t>4104.8</t>
  </si>
  <si>
    <t>122536.4</t>
  </si>
  <si>
    <t>84184.2</t>
  </si>
  <si>
    <t>22595.6</t>
  </si>
  <si>
    <t>3722.6</t>
  </si>
  <si>
    <t>19180.8</t>
  </si>
  <si>
    <t>6284111.5</t>
  </si>
  <si>
    <t>22.4</t>
  </si>
  <si>
    <t>349.6</t>
  </si>
  <si>
    <t>1276</t>
  </si>
  <si>
    <t>4286.6</t>
  </si>
  <si>
    <t>2834.4</t>
  </si>
  <si>
    <t>3176.8</t>
  </si>
  <si>
    <t>1788.4</t>
  </si>
  <si>
    <t>1613.8</t>
  </si>
  <si>
    <t>837.4</t>
  </si>
  <si>
    <t>852</t>
  </si>
  <si>
    <t>1144.4</t>
  </si>
  <si>
    <t>730.4</t>
  </si>
  <si>
    <t>694</t>
  </si>
  <si>
    <t>56865.6</t>
  </si>
  <si>
    <t>17563.4</t>
  </si>
  <si>
    <t>9443.2</t>
  </si>
  <si>
    <t>12700</t>
  </si>
  <si>
    <t>735530.6</t>
  </si>
  <si>
    <t>584127.4</t>
  </si>
  <si>
    <t>200391.4</t>
  </si>
  <si>
    <t>14876.6</t>
  </si>
  <si>
    <t>52970.4</t>
  </si>
  <si>
    <t>7371411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</si>
</sst>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</cellXfs>
  <cellStyles count="1">
    <cellStyle name="Standard" xfId="0" builtinId="0"/>
  </cellStyles>
  <dxfs count="34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1B19B847-7C8A-458F-9EB4-AB54689C4E60}" autoFormatId="16" applyNumberFormats="0" applyBorderFormats="0" applyFontFormats="0" applyPatternFormats="0" applyAlignmentFormats="0" applyWidthHeightFormats="0">
  <queryTableRefresh nextId="16">
    <queryTableFields count="15">
      <queryTableField id="1" name="dim" tableColumnId="1"/>
      <queryTableField id="2" name="fid" tableColumnId="2"/>
      <queryTableField id="3" name="repetition" tableColumnId="3"/>
      <queryTableField id="4" name="BSqi" tableColumnId="4"/>
      <queryTableField id="5" name="BSrr" tableColumnId="5"/>
      <queryTableField id="6" name="CMA-CSA" tableColumnId="6"/>
      <queryTableField id="7" name="fmincon" tableColumnId="7"/>
      <queryTableField id="8" name="fminunc" tableColumnId="8"/>
      <queryTableField id="9" name="HCMA" tableColumnId="9"/>
      <queryTableField id="10" name="HMLSL" tableColumnId="10"/>
      <queryTableField id="11" name="IPOP400D" tableColumnId="11"/>
      <queryTableField id="12" name="MCS" tableColumnId="12"/>
      <queryTableField id="13" name="MLSL" tableColumnId="13"/>
      <queryTableField id="14" name="OQNLP" tableColumnId="14"/>
      <queryTableField id="15" name="SMAC-BBOB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1B82196A-6A6B-4F08-80B8-EE7DB2030044}" autoFormatId="16" applyNumberFormats="0" applyBorderFormats="0" applyFontFormats="0" applyPatternFormats="0" applyAlignmentFormats="0" applyWidthHeightFormats="0">
  <queryTableRefresh nextId="16">
    <queryTableFields count="15">
      <queryTableField id="1" name="dim" tableColumnId="1"/>
      <queryTableField id="2" name="fid" tableColumnId="2"/>
      <queryTableField id="3" name="repetition" tableColumnId="3"/>
      <queryTableField id="4" name="BSqi" tableColumnId="4"/>
      <queryTableField id="5" name="BSrr" tableColumnId="5"/>
      <queryTableField id="6" name="CMA-CSA" tableColumnId="6"/>
      <queryTableField id="7" name="fmincon" tableColumnId="7"/>
      <queryTableField id="8" name="fminunc" tableColumnId="8"/>
      <queryTableField id="9" name="HCMA" tableColumnId="9"/>
      <queryTableField id="10" name="HMLSL" tableColumnId="10"/>
      <queryTableField id="11" name="IPOP400D" tableColumnId="11"/>
      <queryTableField id="12" name="MCS" tableColumnId="12"/>
      <queryTableField id="13" name="MLSL" tableColumnId="13"/>
      <queryTableField id="14" name="OQNLP" tableColumnId="14"/>
      <queryTableField id="15" name="SMAC-BBOB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BBB401-C55F-4CFE-80A1-42B0C19F715F}" name="ert_data__2" displayName="ert_data__2" ref="A1:O97" tableType="queryTable" totalsRowShown="0" headerRowDxfId="1" dataDxfId="0">
  <autoFilter ref="A1:O97" xr:uid="{5EBBB401-C55F-4CFE-80A1-42B0C19F715F}"/>
  <tableColumns count="15">
    <tableColumn id="1" xr3:uid="{5AA88D97-7560-484E-A42A-3EB4B8D00B9D}" uniqueName="1" name="dim" queryTableFieldId="1" dataDxfId="16"/>
    <tableColumn id="2" xr3:uid="{66B04786-D8D9-4912-A558-B2131745FBA9}" uniqueName="2" name="fid" queryTableFieldId="2" dataDxfId="15"/>
    <tableColumn id="3" xr3:uid="{9EF49D72-D752-4CD0-BC32-4634DD8171A1}" uniqueName="3" name="repetition" queryTableFieldId="3" dataDxfId="14"/>
    <tableColumn id="4" xr3:uid="{CAFB162E-45F3-4824-9447-A7B7C687ED7F}" uniqueName="4" name="BSqi" queryTableFieldId="4" dataDxfId="13"/>
    <tableColumn id="5" xr3:uid="{2773F159-B104-420A-AA0A-1D0B0AC90EE9}" uniqueName="5" name="BSrr" queryTableFieldId="5" dataDxfId="12"/>
    <tableColumn id="6" xr3:uid="{C698F833-6207-4934-84F1-00C85DA3B2B1}" uniqueName="6" name="CMA-CSA" queryTableFieldId="6" dataDxfId="11"/>
    <tableColumn id="7" xr3:uid="{94AB7BFD-3C67-4918-A3F3-611373D6DCF7}" uniqueName="7" name="fmincon" queryTableFieldId="7" dataDxfId="10"/>
    <tableColumn id="8" xr3:uid="{50DCD591-3118-4DC0-8CFB-06AC1ECA26B5}" uniqueName="8" name="fminunc" queryTableFieldId="8" dataDxfId="9"/>
    <tableColumn id="9" xr3:uid="{40BE9004-6885-4828-A479-EB6CF269E4D0}" uniqueName="9" name="HCMA" queryTableFieldId="9" dataDxfId="8"/>
    <tableColumn id="10" xr3:uid="{E9BD9FA3-9F9E-4863-9A60-4D3948C3FB91}" uniqueName="10" name="HMLSL" queryTableFieldId="10" dataDxfId="7"/>
    <tableColumn id="11" xr3:uid="{81725EE3-C1D8-4615-9FCC-13A96BB984F0}" uniqueName="11" name="IPOP400D" queryTableFieldId="11" dataDxfId="6"/>
    <tableColumn id="12" xr3:uid="{765D9136-CA8F-4FA5-A95A-B544212C5F7C}" uniqueName="12" name="MCS" queryTableFieldId="12" dataDxfId="5"/>
    <tableColumn id="13" xr3:uid="{E86637EC-27A0-4D9A-8372-EC5197EC3EB0}" uniqueName="13" name="MLSL" queryTableFieldId="13" dataDxfId="4"/>
    <tableColumn id="14" xr3:uid="{BA32DB2D-9414-4D7F-A911-C42E4EFB78EA}" uniqueName="14" name="OQNLP" queryTableFieldId="14" dataDxfId="3"/>
    <tableColumn id="15" xr3:uid="{E97CFD74-5132-4D0E-8D40-D62EDDBCD93F}" uniqueName="15" name="SMAC-BBOB" queryTableFieldId="15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91FC48-B97F-488E-911C-477F002ADFAB}" name="ert_data" displayName="ert_data" ref="A1:O97" tableType="queryTable" totalsRowShown="0" headerRowDxfId="18" dataDxfId="17">
  <autoFilter ref="A1:O97" xr:uid="{E691FC48-B97F-488E-911C-477F002ADFAB}"/>
  <tableColumns count="15">
    <tableColumn id="1" xr3:uid="{E129BF88-036D-4FB2-AB37-1678985ECE87}" uniqueName="1" name="dim" queryTableFieldId="1" dataDxfId="33"/>
    <tableColumn id="2" xr3:uid="{A712E5E7-CDF7-450B-91BA-78C34A2BF61A}" uniqueName="2" name="fid" queryTableFieldId="2" dataDxfId="32"/>
    <tableColumn id="3" xr3:uid="{2FAAE4B1-823D-4361-AAEB-A215E77AE3C4}" uniqueName="3" name="repetition" queryTableFieldId="3" dataDxfId="31"/>
    <tableColumn id="4" xr3:uid="{9C913F71-C719-41A6-8897-120C070836C9}" uniqueName="4" name="BSqi" queryTableFieldId="4" dataDxfId="30"/>
    <tableColumn id="5" xr3:uid="{E043F35D-EFA7-4C76-9C01-971E3CD4C1FF}" uniqueName="5" name="BSrr" queryTableFieldId="5" dataDxfId="29"/>
    <tableColumn id="6" xr3:uid="{6626E235-D436-4924-8EDD-F6FCEE864446}" uniqueName="6" name="CMA-CSA" queryTableFieldId="6" dataDxfId="28"/>
    <tableColumn id="7" xr3:uid="{26CD118A-6E52-473F-9634-D7F518BB6CD1}" uniqueName="7" name="fmincon" queryTableFieldId="7" dataDxfId="27"/>
    <tableColumn id="8" xr3:uid="{FBE27FF2-5C12-43BA-AC6D-908DC89069F0}" uniqueName="8" name="fminunc" queryTableFieldId="8" dataDxfId="26"/>
    <tableColumn id="9" xr3:uid="{848D9527-6296-4F4D-A59C-5993629BAA55}" uniqueName="9" name="HCMA" queryTableFieldId="9" dataDxfId="25"/>
    <tableColumn id="10" xr3:uid="{DFAEDA90-B517-4C51-AD2D-9FA4475BA08C}" uniqueName="10" name="HMLSL" queryTableFieldId="10" dataDxfId="24"/>
    <tableColumn id="11" xr3:uid="{6D02031B-791D-42FE-ADFF-D60FD1DFCEB4}" uniqueName="11" name="IPOP400D" queryTableFieldId="11" dataDxfId="23"/>
    <tableColumn id="12" xr3:uid="{F540D0BD-5DD6-42F8-BD95-4C7D218D3E66}" uniqueName="12" name="MCS" queryTableFieldId="12" dataDxfId="22"/>
    <tableColumn id="13" xr3:uid="{E605AA8F-3B3C-42CF-9260-EFF9358C5210}" uniqueName="13" name="MLSL" queryTableFieldId="13" dataDxfId="21"/>
    <tableColumn id="14" xr3:uid="{76139667-25DE-4E5E-8CC3-62E2BFB45DBB}" uniqueName="14" name="OQNLP" queryTableFieldId="14" dataDxfId="20"/>
    <tableColumn id="15" xr3:uid="{9B2861E3-F204-496E-B198-F8FC12A76CF5}" uniqueName="15" name="SMAC-BBOB" queryTableFieldId="15" dataDxf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D4280-7508-4BEF-8385-EEABEE5403D2}">
  <dimension ref="A1:O97"/>
  <sheetViews>
    <sheetView workbookViewId="0">
      <selection activeCell="R33" sqref="R32:R33"/>
    </sheetView>
  </sheetViews>
  <sheetFormatPr baseColWidth="10" defaultColWidth="14.28515625" defaultRowHeight="15" x14ac:dyDescent="0.25"/>
  <cols>
    <col min="1" max="16384" width="14.28515625" style="2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s="2">
        <v>2</v>
      </c>
      <c r="B2" s="2">
        <v>1</v>
      </c>
      <c r="C2" s="2">
        <v>1</v>
      </c>
      <c r="D2" s="3" t="s">
        <v>40</v>
      </c>
      <c r="E2" s="3" t="s">
        <v>40</v>
      </c>
      <c r="F2" s="3" t="s">
        <v>41</v>
      </c>
      <c r="G2" s="3" t="s">
        <v>42</v>
      </c>
      <c r="H2" s="3" t="s">
        <v>21</v>
      </c>
      <c r="I2" s="3" t="s">
        <v>20</v>
      </c>
      <c r="J2" s="3" t="s">
        <v>42</v>
      </c>
      <c r="K2" s="3" t="s">
        <v>43</v>
      </c>
      <c r="L2" s="3" t="s">
        <v>44</v>
      </c>
      <c r="M2" s="3" t="s">
        <v>42</v>
      </c>
      <c r="N2" s="3" t="s">
        <v>45</v>
      </c>
      <c r="O2" s="3" t="s">
        <v>46</v>
      </c>
    </row>
    <row r="3" spans="1:15" x14ac:dyDescent="0.25">
      <c r="A3" s="2">
        <v>2</v>
      </c>
      <c r="B3" s="2">
        <v>2</v>
      </c>
      <c r="C3" s="2">
        <v>1</v>
      </c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3" t="s">
        <v>644</v>
      </c>
      <c r="J3" s="3" t="s">
        <v>50</v>
      </c>
      <c r="K3" s="3" t="s">
        <v>52</v>
      </c>
      <c r="L3" s="3" t="s">
        <v>53</v>
      </c>
      <c r="M3" s="3" t="s">
        <v>50</v>
      </c>
      <c r="N3" s="3" t="s">
        <v>54</v>
      </c>
      <c r="O3" s="3" t="s">
        <v>55</v>
      </c>
    </row>
    <row r="4" spans="1:15" x14ac:dyDescent="0.25">
      <c r="A4" s="2">
        <v>2</v>
      </c>
      <c r="B4" s="2">
        <v>3</v>
      </c>
      <c r="C4" s="2">
        <v>1</v>
      </c>
      <c r="D4" s="3" t="s">
        <v>56</v>
      </c>
      <c r="E4" s="3" t="s">
        <v>57</v>
      </c>
      <c r="F4" s="3" t="s">
        <v>58</v>
      </c>
      <c r="G4" s="3" t="s">
        <v>59</v>
      </c>
      <c r="H4" s="3" t="s">
        <v>60</v>
      </c>
      <c r="I4" s="3" t="s">
        <v>645</v>
      </c>
      <c r="J4" s="3" t="s">
        <v>61</v>
      </c>
      <c r="K4" s="3" t="s">
        <v>62</v>
      </c>
      <c r="L4" s="3" t="s">
        <v>63</v>
      </c>
      <c r="M4" s="3" t="s">
        <v>64</v>
      </c>
      <c r="N4" s="3" t="s">
        <v>65</v>
      </c>
      <c r="O4" s="3" t="s">
        <v>55</v>
      </c>
    </row>
    <row r="5" spans="1:15" x14ac:dyDescent="0.25">
      <c r="A5" s="2">
        <v>2</v>
      </c>
      <c r="B5" s="2">
        <v>4</v>
      </c>
      <c r="C5" s="2">
        <v>1</v>
      </c>
      <c r="D5" s="3" t="s">
        <v>66</v>
      </c>
      <c r="E5" s="3" t="s">
        <v>67</v>
      </c>
      <c r="F5" s="3" t="s">
        <v>68</v>
      </c>
      <c r="G5" s="3" t="s">
        <v>69</v>
      </c>
      <c r="H5" s="3" t="s">
        <v>70</v>
      </c>
      <c r="I5" s="3" t="s">
        <v>646</v>
      </c>
      <c r="J5" s="3" t="s">
        <v>71</v>
      </c>
      <c r="K5" s="3" t="s">
        <v>72</v>
      </c>
      <c r="L5" s="3" t="s">
        <v>73</v>
      </c>
      <c r="M5" s="3" t="s">
        <v>74</v>
      </c>
      <c r="N5" s="3" t="s">
        <v>75</v>
      </c>
      <c r="O5" s="3" t="s">
        <v>55</v>
      </c>
    </row>
    <row r="6" spans="1:15" x14ac:dyDescent="0.25">
      <c r="A6" s="2">
        <v>2</v>
      </c>
      <c r="B6" s="2">
        <v>5</v>
      </c>
      <c r="C6" s="2">
        <v>1</v>
      </c>
      <c r="D6" s="3" t="s">
        <v>76</v>
      </c>
      <c r="E6" s="3" t="s">
        <v>76</v>
      </c>
      <c r="F6" s="3" t="s">
        <v>77</v>
      </c>
      <c r="G6" s="3" t="s">
        <v>31</v>
      </c>
      <c r="H6" s="3" t="s">
        <v>27</v>
      </c>
      <c r="I6" s="3" t="s">
        <v>647</v>
      </c>
      <c r="J6" s="3" t="s">
        <v>31</v>
      </c>
      <c r="K6" s="3" t="s">
        <v>36</v>
      </c>
      <c r="L6" s="3" t="s">
        <v>78</v>
      </c>
      <c r="M6" s="3" t="s">
        <v>31</v>
      </c>
      <c r="N6" s="3" t="s">
        <v>32</v>
      </c>
      <c r="O6" s="3" t="s">
        <v>79</v>
      </c>
    </row>
    <row r="7" spans="1:15" x14ac:dyDescent="0.25">
      <c r="A7" s="2">
        <v>2</v>
      </c>
      <c r="B7" s="2">
        <v>6</v>
      </c>
      <c r="C7" s="2">
        <v>1</v>
      </c>
      <c r="D7" s="3" t="s">
        <v>80</v>
      </c>
      <c r="E7" s="3" t="s">
        <v>81</v>
      </c>
      <c r="F7" s="3" t="s">
        <v>82</v>
      </c>
      <c r="G7" s="3" t="s">
        <v>83</v>
      </c>
      <c r="H7" s="3" t="s">
        <v>84</v>
      </c>
      <c r="I7" s="3" t="s">
        <v>648</v>
      </c>
      <c r="J7" s="3" t="s">
        <v>83</v>
      </c>
      <c r="K7" s="3" t="s">
        <v>85</v>
      </c>
      <c r="L7" s="3" t="s">
        <v>59</v>
      </c>
      <c r="M7" s="3" t="s">
        <v>83</v>
      </c>
      <c r="N7" s="3" t="s">
        <v>86</v>
      </c>
      <c r="O7" s="3" t="s">
        <v>55</v>
      </c>
    </row>
    <row r="8" spans="1:15" x14ac:dyDescent="0.25">
      <c r="A8" s="2">
        <v>2</v>
      </c>
      <c r="B8" s="2">
        <v>7</v>
      </c>
      <c r="C8" s="2">
        <v>1</v>
      </c>
      <c r="D8" s="3" t="s">
        <v>55</v>
      </c>
      <c r="E8" s="3" t="s">
        <v>55</v>
      </c>
      <c r="F8" s="3" t="s">
        <v>87</v>
      </c>
      <c r="G8" s="3" t="s">
        <v>88</v>
      </c>
      <c r="H8" s="3" t="s">
        <v>89</v>
      </c>
      <c r="I8" s="3" t="s">
        <v>649</v>
      </c>
      <c r="J8" s="3" t="s">
        <v>90</v>
      </c>
      <c r="K8" s="3" t="s">
        <v>91</v>
      </c>
      <c r="L8" s="3" t="s">
        <v>92</v>
      </c>
      <c r="M8" s="3" t="s">
        <v>93</v>
      </c>
      <c r="N8" s="3" t="s">
        <v>94</v>
      </c>
      <c r="O8" s="3" t="s">
        <v>95</v>
      </c>
    </row>
    <row r="9" spans="1:15" x14ac:dyDescent="0.25">
      <c r="A9" s="2">
        <v>2</v>
      </c>
      <c r="B9" s="2">
        <v>8</v>
      </c>
      <c r="C9" s="2">
        <v>1</v>
      </c>
      <c r="D9" s="3" t="s">
        <v>96</v>
      </c>
      <c r="E9" s="3" t="s">
        <v>97</v>
      </c>
      <c r="F9" s="3" t="s">
        <v>98</v>
      </c>
      <c r="G9" s="3" t="s">
        <v>99</v>
      </c>
      <c r="H9" s="3" t="s">
        <v>100</v>
      </c>
      <c r="I9" s="3" t="s">
        <v>650</v>
      </c>
      <c r="J9" s="3" t="s">
        <v>99</v>
      </c>
      <c r="K9" s="3" t="s">
        <v>101</v>
      </c>
      <c r="L9" s="3" t="s">
        <v>102</v>
      </c>
      <c r="M9" s="3" t="s">
        <v>99</v>
      </c>
      <c r="N9" s="3" t="s">
        <v>103</v>
      </c>
      <c r="O9" s="3" t="s">
        <v>55</v>
      </c>
    </row>
    <row r="10" spans="1:15" x14ac:dyDescent="0.25">
      <c r="A10" s="2">
        <v>2</v>
      </c>
      <c r="B10" s="2">
        <v>9</v>
      </c>
      <c r="C10" s="2">
        <v>1</v>
      </c>
      <c r="D10" s="3" t="s">
        <v>55</v>
      </c>
      <c r="E10" s="3" t="s">
        <v>104</v>
      </c>
      <c r="F10" s="3" t="s">
        <v>105</v>
      </c>
      <c r="G10" s="3" t="s">
        <v>106</v>
      </c>
      <c r="H10" s="3" t="s">
        <v>107</v>
      </c>
      <c r="I10" s="3" t="s">
        <v>651</v>
      </c>
      <c r="J10" s="3" t="s">
        <v>106</v>
      </c>
      <c r="K10" s="3" t="s">
        <v>108</v>
      </c>
      <c r="L10" s="3" t="s">
        <v>109</v>
      </c>
      <c r="M10" s="3" t="s">
        <v>106</v>
      </c>
      <c r="N10" s="3" t="s">
        <v>110</v>
      </c>
      <c r="O10" s="3" t="s">
        <v>55</v>
      </c>
    </row>
    <row r="11" spans="1:15" x14ac:dyDescent="0.25">
      <c r="A11" s="2">
        <v>2</v>
      </c>
      <c r="B11" s="2">
        <v>10</v>
      </c>
      <c r="C11" s="2">
        <v>1</v>
      </c>
      <c r="D11" s="3" t="s">
        <v>55</v>
      </c>
      <c r="E11" s="3" t="s">
        <v>111</v>
      </c>
      <c r="F11" s="3" t="s">
        <v>112</v>
      </c>
      <c r="G11" s="3" t="s">
        <v>113</v>
      </c>
      <c r="H11" s="3" t="s">
        <v>114</v>
      </c>
      <c r="I11" s="3" t="s">
        <v>652</v>
      </c>
      <c r="J11" s="3" t="s">
        <v>113</v>
      </c>
      <c r="K11" s="3" t="s">
        <v>115</v>
      </c>
      <c r="L11" s="3" t="s">
        <v>116</v>
      </c>
      <c r="M11" s="3" t="s">
        <v>113</v>
      </c>
      <c r="N11" s="3" t="s">
        <v>117</v>
      </c>
      <c r="O11" s="3" t="s">
        <v>55</v>
      </c>
    </row>
    <row r="12" spans="1:15" x14ac:dyDescent="0.25">
      <c r="A12" s="2">
        <v>2</v>
      </c>
      <c r="B12" s="2">
        <v>11</v>
      </c>
      <c r="C12" s="2">
        <v>1</v>
      </c>
      <c r="D12" s="3" t="s">
        <v>118</v>
      </c>
      <c r="E12" s="3" t="s">
        <v>119</v>
      </c>
      <c r="F12" s="3" t="s">
        <v>120</v>
      </c>
      <c r="G12" s="3" t="s">
        <v>121</v>
      </c>
      <c r="H12" s="3" t="s">
        <v>122</v>
      </c>
      <c r="I12" s="3" t="s">
        <v>653</v>
      </c>
      <c r="J12" s="3" t="s">
        <v>121</v>
      </c>
      <c r="K12" s="3" t="s">
        <v>123</v>
      </c>
      <c r="L12" s="3" t="s">
        <v>124</v>
      </c>
      <c r="M12" s="3" t="s">
        <v>121</v>
      </c>
      <c r="N12" s="3" t="s">
        <v>125</v>
      </c>
      <c r="O12" s="3" t="s">
        <v>55</v>
      </c>
    </row>
    <row r="13" spans="1:15" x14ac:dyDescent="0.25">
      <c r="A13" s="2">
        <v>2</v>
      </c>
      <c r="B13" s="2">
        <v>12</v>
      </c>
      <c r="C13" s="2">
        <v>1</v>
      </c>
      <c r="D13" s="3" t="s">
        <v>126</v>
      </c>
      <c r="E13" s="3" t="s">
        <v>127</v>
      </c>
      <c r="F13" s="3" t="s">
        <v>128</v>
      </c>
      <c r="G13" s="3" t="s">
        <v>129</v>
      </c>
      <c r="H13" s="3" t="s">
        <v>130</v>
      </c>
      <c r="I13" s="3" t="s">
        <v>654</v>
      </c>
      <c r="J13" s="3" t="s">
        <v>129</v>
      </c>
      <c r="K13" s="3" t="s">
        <v>131</v>
      </c>
      <c r="L13" s="3" t="s">
        <v>132</v>
      </c>
      <c r="M13" s="3" t="s">
        <v>129</v>
      </c>
      <c r="N13" s="3" t="s">
        <v>133</v>
      </c>
      <c r="O13" s="3" t="s">
        <v>55</v>
      </c>
    </row>
    <row r="14" spans="1:15" x14ac:dyDescent="0.25">
      <c r="A14" s="2">
        <v>2</v>
      </c>
      <c r="B14" s="2">
        <v>13</v>
      </c>
      <c r="C14" s="2">
        <v>1</v>
      </c>
      <c r="D14" s="3" t="s">
        <v>134</v>
      </c>
      <c r="E14" s="3" t="s">
        <v>55</v>
      </c>
      <c r="F14" s="3" t="s">
        <v>135</v>
      </c>
      <c r="G14" s="3" t="s">
        <v>107</v>
      </c>
      <c r="H14" s="3" t="s">
        <v>136</v>
      </c>
      <c r="I14" s="3" t="s">
        <v>87</v>
      </c>
      <c r="J14" s="3" t="s">
        <v>107</v>
      </c>
      <c r="K14" s="3" t="s">
        <v>137</v>
      </c>
      <c r="L14" s="3" t="s">
        <v>138</v>
      </c>
      <c r="M14" s="3" t="s">
        <v>107</v>
      </c>
      <c r="N14" s="3" t="s">
        <v>139</v>
      </c>
      <c r="O14" s="3" t="s">
        <v>55</v>
      </c>
    </row>
    <row r="15" spans="1:15" x14ac:dyDescent="0.25">
      <c r="A15" s="2">
        <v>2</v>
      </c>
      <c r="B15" s="2">
        <v>14</v>
      </c>
      <c r="C15" s="2">
        <v>1</v>
      </c>
      <c r="D15" s="3" t="s">
        <v>140</v>
      </c>
      <c r="E15" s="3" t="s">
        <v>141</v>
      </c>
      <c r="F15" s="3" t="s">
        <v>142</v>
      </c>
      <c r="G15" s="3" t="s">
        <v>143</v>
      </c>
      <c r="H15" s="3" t="s">
        <v>144</v>
      </c>
      <c r="I15" s="3" t="s">
        <v>323</v>
      </c>
      <c r="J15" s="3" t="s">
        <v>143</v>
      </c>
      <c r="K15" s="3" t="s">
        <v>145</v>
      </c>
      <c r="L15" s="3" t="s">
        <v>146</v>
      </c>
      <c r="M15" s="3" t="s">
        <v>143</v>
      </c>
      <c r="N15" s="3" t="s">
        <v>147</v>
      </c>
      <c r="O15" s="3" t="s">
        <v>148</v>
      </c>
    </row>
    <row r="16" spans="1:15" x14ac:dyDescent="0.25">
      <c r="A16" s="2">
        <v>2</v>
      </c>
      <c r="B16" s="2">
        <v>15</v>
      </c>
      <c r="C16" s="2">
        <v>1</v>
      </c>
      <c r="D16" s="3" t="s">
        <v>149</v>
      </c>
      <c r="E16" s="3" t="s">
        <v>55</v>
      </c>
      <c r="F16" s="3" t="s">
        <v>150</v>
      </c>
      <c r="G16" s="3" t="s">
        <v>151</v>
      </c>
      <c r="H16" s="3" t="s">
        <v>152</v>
      </c>
      <c r="I16" s="3" t="s">
        <v>655</v>
      </c>
      <c r="J16" s="3" t="s">
        <v>153</v>
      </c>
      <c r="K16" s="3" t="s">
        <v>154</v>
      </c>
      <c r="L16" s="3" t="s">
        <v>155</v>
      </c>
      <c r="M16" s="3" t="s">
        <v>156</v>
      </c>
      <c r="N16" s="3" t="s">
        <v>157</v>
      </c>
      <c r="O16" s="3" t="s">
        <v>55</v>
      </c>
    </row>
    <row r="17" spans="1:15" x14ac:dyDescent="0.25">
      <c r="A17" s="2">
        <v>2</v>
      </c>
      <c r="B17" s="2">
        <v>16</v>
      </c>
      <c r="C17" s="2">
        <v>1</v>
      </c>
      <c r="D17" s="3" t="s">
        <v>158</v>
      </c>
      <c r="E17" s="3" t="s">
        <v>159</v>
      </c>
      <c r="F17" s="3" t="s">
        <v>160</v>
      </c>
      <c r="G17" s="3" t="s">
        <v>161</v>
      </c>
      <c r="H17" s="3" t="s">
        <v>162</v>
      </c>
      <c r="I17" s="3" t="s">
        <v>585</v>
      </c>
      <c r="J17" s="3" t="s">
        <v>163</v>
      </c>
      <c r="K17" s="3" t="s">
        <v>164</v>
      </c>
      <c r="L17" s="3" t="s">
        <v>165</v>
      </c>
      <c r="M17" s="3" t="s">
        <v>166</v>
      </c>
      <c r="N17" s="3" t="s">
        <v>167</v>
      </c>
      <c r="O17" s="3" t="s">
        <v>55</v>
      </c>
    </row>
    <row r="18" spans="1:15" x14ac:dyDescent="0.25">
      <c r="A18" s="2">
        <v>2</v>
      </c>
      <c r="B18" s="2">
        <v>17</v>
      </c>
      <c r="C18" s="2">
        <v>1</v>
      </c>
      <c r="D18" s="3" t="s">
        <v>168</v>
      </c>
      <c r="E18" s="3" t="s">
        <v>169</v>
      </c>
      <c r="F18" s="3" t="s">
        <v>170</v>
      </c>
      <c r="G18" s="3" t="s">
        <v>171</v>
      </c>
      <c r="H18" s="3" t="s">
        <v>172</v>
      </c>
      <c r="I18" s="3" t="s">
        <v>656</v>
      </c>
      <c r="J18" s="3" t="s">
        <v>173</v>
      </c>
      <c r="K18" s="3" t="s">
        <v>174</v>
      </c>
      <c r="L18" s="3" t="s">
        <v>175</v>
      </c>
      <c r="M18" s="3" t="s">
        <v>176</v>
      </c>
      <c r="N18" s="3" t="s">
        <v>177</v>
      </c>
      <c r="O18" s="3" t="s">
        <v>55</v>
      </c>
    </row>
    <row r="19" spans="1:15" x14ac:dyDescent="0.25">
      <c r="A19" s="2">
        <v>2</v>
      </c>
      <c r="B19" s="2">
        <v>18</v>
      </c>
      <c r="C19" s="2">
        <v>1</v>
      </c>
      <c r="D19" s="3" t="s">
        <v>55</v>
      </c>
      <c r="E19" s="3" t="s">
        <v>55</v>
      </c>
      <c r="F19" s="3" t="s">
        <v>178</v>
      </c>
      <c r="G19" s="3" t="s">
        <v>55</v>
      </c>
      <c r="H19" s="3" t="s">
        <v>55</v>
      </c>
      <c r="I19" s="3" t="s">
        <v>657</v>
      </c>
      <c r="J19" s="3" t="s">
        <v>179</v>
      </c>
      <c r="K19" s="3" t="s">
        <v>180</v>
      </c>
      <c r="L19" s="3" t="s">
        <v>181</v>
      </c>
      <c r="M19" s="3" t="s">
        <v>55</v>
      </c>
      <c r="N19" s="3" t="s">
        <v>55</v>
      </c>
      <c r="O19" s="3" t="s">
        <v>55</v>
      </c>
    </row>
    <row r="20" spans="1:15" x14ac:dyDescent="0.25">
      <c r="A20" s="2">
        <v>2</v>
      </c>
      <c r="B20" s="2">
        <v>19</v>
      </c>
      <c r="C20" s="2">
        <v>1</v>
      </c>
      <c r="D20" s="3" t="s">
        <v>182</v>
      </c>
      <c r="E20" s="3" t="s">
        <v>183</v>
      </c>
      <c r="F20" s="3" t="s">
        <v>184</v>
      </c>
      <c r="G20" s="3" t="s">
        <v>185</v>
      </c>
      <c r="H20" s="3" t="s">
        <v>186</v>
      </c>
      <c r="I20" s="3" t="s">
        <v>658</v>
      </c>
      <c r="J20" s="3" t="s">
        <v>185</v>
      </c>
      <c r="K20" s="3" t="s">
        <v>187</v>
      </c>
      <c r="L20" s="3" t="s">
        <v>188</v>
      </c>
      <c r="M20" s="3" t="s">
        <v>185</v>
      </c>
      <c r="N20" s="3" t="s">
        <v>189</v>
      </c>
      <c r="O20" s="3" t="s">
        <v>190</v>
      </c>
    </row>
    <row r="21" spans="1:15" x14ac:dyDescent="0.25">
      <c r="A21" s="2">
        <v>2</v>
      </c>
      <c r="B21" s="2">
        <v>20</v>
      </c>
      <c r="C21" s="2">
        <v>1</v>
      </c>
      <c r="D21" s="3" t="s">
        <v>191</v>
      </c>
      <c r="E21" s="3" t="s">
        <v>192</v>
      </c>
      <c r="F21" s="3" t="s">
        <v>193</v>
      </c>
      <c r="G21" s="3" t="s">
        <v>194</v>
      </c>
      <c r="H21" s="3" t="s">
        <v>195</v>
      </c>
      <c r="I21" s="3" t="s">
        <v>659</v>
      </c>
      <c r="J21" s="3" t="s">
        <v>196</v>
      </c>
      <c r="K21" s="3" t="s">
        <v>55</v>
      </c>
      <c r="L21" s="3" t="s">
        <v>101</v>
      </c>
      <c r="M21" s="3" t="s">
        <v>197</v>
      </c>
      <c r="N21" s="3" t="s">
        <v>198</v>
      </c>
      <c r="O21" s="3" t="s">
        <v>55</v>
      </c>
    </row>
    <row r="22" spans="1:15" x14ac:dyDescent="0.25">
      <c r="A22" s="2">
        <v>2</v>
      </c>
      <c r="B22" s="2">
        <v>21</v>
      </c>
      <c r="C22" s="2">
        <v>1</v>
      </c>
      <c r="D22" s="3" t="s">
        <v>199</v>
      </c>
      <c r="E22" s="3" t="s">
        <v>200</v>
      </c>
      <c r="F22" s="3" t="s">
        <v>201</v>
      </c>
      <c r="G22" s="3" t="s">
        <v>202</v>
      </c>
      <c r="H22" s="3" t="s">
        <v>203</v>
      </c>
      <c r="I22" s="3" t="s">
        <v>660</v>
      </c>
      <c r="J22" s="3" t="s">
        <v>204</v>
      </c>
      <c r="K22" s="3" t="s">
        <v>205</v>
      </c>
      <c r="L22" s="3" t="s">
        <v>206</v>
      </c>
      <c r="M22" s="3" t="s">
        <v>207</v>
      </c>
      <c r="N22" s="3" t="s">
        <v>208</v>
      </c>
      <c r="O22" s="3" t="s">
        <v>209</v>
      </c>
    </row>
    <row r="23" spans="1:15" x14ac:dyDescent="0.25">
      <c r="A23" s="2">
        <v>2</v>
      </c>
      <c r="B23" s="2">
        <v>22</v>
      </c>
      <c r="C23" s="2">
        <v>1</v>
      </c>
      <c r="D23" s="3" t="s">
        <v>210</v>
      </c>
      <c r="E23" s="3" t="s">
        <v>211</v>
      </c>
      <c r="F23" s="3" t="s">
        <v>212</v>
      </c>
      <c r="G23" s="3" t="s">
        <v>213</v>
      </c>
      <c r="H23" s="3" t="s">
        <v>214</v>
      </c>
      <c r="I23" s="3" t="s">
        <v>661</v>
      </c>
      <c r="J23" s="3" t="s">
        <v>215</v>
      </c>
      <c r="K23" s="3" t="s">
        <v>216</v>
      </c>
      <c r="L23" s="3" t="s">
        <v>217</v>
      </c>
      <c r="M23" s="3" t="s">
        <v>218</v>
      </c>
      <c r="N23" s="3" t="s">
        <v>219</v>
      </c>
      <c r="O23" s="3" t="s">
        <v>220</v>
      </c>
    </row>
    <row r="24" spans="1:15" x14ac:dyDescent="0.25">
      <c r="A24" s="2">
        <v>2</v>
      </c>
      <c r="B24" s="2">
        <v>23</v>
      </c>
      <c r="C24" s="2">
        <v>1</v>
      </c>
      <c r="D24" s="3" t="s">
        <v>221</v>
      </c>
      <c r="E24" s="3" t="s">
        <v>55</v>
      </c>
      <c r="F24" s="3" t="s">
        <v>222</v>
      </c>
      <c r="G24" s="3" t="s">
        <v>223</v>
      </c>
      <c r="H24" s="3" t="s">
        <v>224</v>
      </c>
      <c r="I24" s="3" t="s">
        <v>662</v>
      </c>
      <c r="J24" s="3" t="s">
        <v>225</v>
      </c>
      <c r="K24" s="3" t="s">
        <v>226</v>
      </c>
      <c r="L24" s="3" t="s">
        <v>227</v>
      </c>
      <c r="M24" s="3" t="s">
        <v>228</v>
      </c>
      <c r="N24" s="3" t="s">
        <v>229</v>
      </c>
      <c r="O24" s="3" t="s">
        <v>55</v>
      </c>
    </row>
    <row r="25" spans="1:15" x14ac:dyDescent="0.25">
      <c r="A25" s="2">
        <v>2</v>
      </c>
      <c r="B25" s="2">
        <v>24</v>
      </c>
      <c r="C25" s="2">
        <v>1</v>
      </c>
      <c r="D25" s="3" t="s">
        <v>230</v>
      </c>
      <c r="E25" s="3" t="s">
        <v>55</v>
      </c>
      <c r="F25" s="3" t="s">
        <v>55</v>
      </c>
      <c r="G25" s="3" t="s">
        <v>231</v>
      </c>
      <c r="H25" s="3" t="s">
        <v>232</v>
      </c>
      <c r="I25" s="3" t="s">
        <v>663</v>
      </c>
      <c r="J25" s="3" t="s">
        <v>233</v>
      </c>
      <c r="K25" s="3" t="s">
        <v>55</v>
      </c>
      <c r="L25" s="3" t="s">
        <v>234</v>
      </c>
      <c r="M25" s="3" t="s">
        <v>235</v>
      </c>
      <c r="N25" s="3" t="s">
        <v>236</v>
      </c>
      <c r="O25" s="3" t="s">
        <v>55</v>
      </c>
    </row>
    <row r="26" spans="1:15" x14ac:dyDescent="0.25">
      <c r="A26" s="2">
        <v>3</v>
      </c>
      <c r="B26" s="2">
        <v>1</v>
      </c>
      <c r="C26" s="2">
        <v>1</v>
      </c>
      <c r="D26" s="3" t="s">
        <v>237</v>
      </c>
      <c r="E26" s="3" t="s">
        <v>237</v>
      </c>
      <c r="F26" s="3" t="s">
        <v>238</v>
      </c>
      <c r="G26" s="3" t="s">
        <v>239</v>
      </c>
      <c r="H26" s="3" t="s">
        <v>23</v>
      </c>
      <c r="I26" s="3" t="s">
        <v>22</v>
      </c>
      <c r="J26" s="3" t="s">
        <v>239</v>
      </c>
      <c r="K26" s="3" t="s">
        <v>240</v>
      </c>
      <c r="L26" s="3" t="s">
        <v>33</v>
      </c>
      <c r="M26" s="3" t="s">
        <v>239</v>
      </c>
      <c r="N26" s="3" t="s">
        <v>37</v>
      </c>
      <c r="O26" s="3" t="s">
        <v>241</v>
      </c>
    </row>
    <row r="27" spans="1:15" x14ac:dyDescent="0.25">
      <c r="A27" s="2">
        <v>3</v>
      </c>
      <c r="B27" s="2">
        <v>2</v>
      </c>
      <c r="C27" s="2">
        <v>1</v>
      </c>
      <c r="D27" s="3" t="s">
        <v>242</v>
      </c>
      <c r="E27" s="3" t="s">
        <v>243</v>
      </c>
      <c r="F27" s="3" t="s">
        <v>244</v>
      </c>
      <c r="G27" s="3" t="s">
        <v>245</v>
      </c>
      <c r="H27" s="3" t="s">
        <v>246</v>
      </c>
      <c r="I27" s="3" t="s">
        <v>664</v>
      </c>
      <c r="J27" s="3" t="s">
        <v>245</v>
      </c>
      <c r="K27" s="3" t="s">
        <v>247</v>
      </c>
      <c r="L27" s="3" t="s">
        <v>248</v>
      </c>
      <c r="M27" s="3" t="s">
        <v>245</v>
      </c>
      <c r="N27" s="3" t="s">
        <v>249</v>
      </c>
      <c r="O27" s="3" t="s">
        <v>55</v>
      </c>
    </row>
    <row r="28" spans="1:15" x14ac:dyDescent="0.25">
      <c r="A28" s="2">
        <v>3</v>
      </c>
      <c r="B28" s="2">
        <v>3</v>
      </c>
      <c r="C28" s="2">
        <v>1</v>
      </c>
      <c r="D28" s="3" t="s">
        <v>250</v>
      </c>
      <c r="E28" s="3" t="s">
        <v>251</v>
      </c>
      <c r="F28" s="3" t="s">
        <v>252</v>
      </c>
      <c r="G28" s="3" t="s">
        <v>253</v>
      </c>
      <c r="H28" s="3" t="s">
        <v>254</v>
      </c>
      <c r="I28" s="3" t="s">
        <v>665</v>
      </c>
      <c r="J28" s="3" t="s">
        <v>255</v>
      </c>
      <c r="K28" s="3" t="s">
        <v>55</v>
      </c>
      <c r="L28" s="3" t="s">
        <v>256</v>
      </c>
      <c r="M28" s="3" t="s">
        <v>257</v>
      </c>
      <c r="N28" s="3" t="s">
        <v>258</v>
      </c>
      <c r="O28" s="3" t="s">
        <v>55</v>
      </c>
    </row>
    <row r="29" spans="1:15" x14ac:dyDescent="0.25">
      <c r="A29" s="2">
        <v>3</v>
      </c>
      <c r="B29" s="2">
        <v>4</v>
      </c>
      <c r="C29" s="2">
        <v>1</v>
      </c>
      <c r="D29" s="3" t="s">
        <v>259</v>
      </c>
      <c r="E29" s="3" t="s">
        <v>260</v>
      </c>
      <c r="F29" s="3" t="s">
        <v>55</v>
      </c>
      <c r="G29" s="3" t="s">
        <v>261</v>
      </c>
      <c r="H29" s="3" t="s">
        <v>262</v>
      </c>
      <c r="I29" s="3" t="s">
        <v>666</v>
      </c>
      <c r="J29" s="3" t="s">
        <v>263</v>
      </c>
      <c r="K29" s="3" t="s">
        <v>55</v>
      </c>
      <c r="L29" s="3" t="s">
        <v>264</v>
      </c>
      <c r="M29" s="3" t="s">
        <v>265</v>
      </c>
      <c r="N29" s="3" t="s">
        <v>55</v>
      </c>
      <c r="O29" s="3" t="s">
        <v>55</v>
      </c>
    </row>
    <row r="30" spans="1:15" x14ac:dyDescent="0.25">
      <c r="A30" s="2">
        <v>3</v>
      </c>
      <c r="B30" s="2">
        <v>5</v>
      </c>
      <c r="C30" s="2">
        <v>1</v>
      </c>
      <c r="D30" s="3" t="s">
        <v>266</v>
      </c>
      <c r="E30" s="3" t="s">
        <v>266</v>
      </c>
      <c r="F30" s="3" t="s">
        <v>267</v>
      </c>
      <c r="G30" s="3" t="s">
        <v>268</v>
      </c>
      <c r="H30" s="3" t="s">
        <v>35</v>
      </c>
      <c r="I30" s="3" t="s">
        <v>40</v>
      </c>
      <c r="J30" s="3" t="s">
        <v>268</v>
      </c>
      <c r="K30" s="3" t="s">
        <v>269</v>
      </c>
      <c r="L30" s="3" t="s">
        <v>270</v>
      </c>
      <c r="M30" s="3" t="s">
        <v>268</v>
      </c>
      <c r="N30" s="3" t="s">
        <v>34</v>
      </c>
      <c r="O30" s="3" t="s">
        <v>22</v>
      </c>
    </row>
    <row r="31" spans="1:15" x14ac:dyDescent="0.25">
      <c r="A31" s="2">
        <v>3</v>
      </c>
      <c r="B31" s="2">
        <v>6</v>
      </c>
      <c r="C31" s="2">
        <v>1</v>
      </c>
      <c r="D31" s="3" t="s">
        <v>271</v>
      </c>
      <c r="E31" s="3" t="s">
        <v>272</v>
      </c>
      <c r="F31" s="3" t="s">
        <v>273</v>
      </c>
      <c r="G31" s="3" t="s">
        <v>204</v>
      </c>
      <c r="H31" s="3" t="s">
        <v>274</v>
      </c>
      <c r="I31" s="3" t="s">
        <v>667</v>
      </c>
      <c r="J31" s="3" t="s">
        <v>275</v>
      </c>
      <c r="K31" s="3" t="s">
        <v>276</v>
      </c>
      <c r="L31" s="3" t="s">
        <v>277</v>
      </c>
      <c r="M31" s="3" t="s">
        <v>275</v>
      </c>
      <c r="N31" s="3" t="s">
        <v>278</v>
      </c>
      <c r="O31" s="3" t="s">
        <v>55</v>
      </c>
    </row>
    <row r="32" spans="1:15" x14ac:dyDescent="0.25">
      <c r="A32" s="2">
        <v>3</v>
      </c>
      <c r="B32" s="2">
        <v>7</v>
      </c>
      <c r="C32" s="2">
        <v>1</v>
      </c>
      <c r="D32" s="3" t="s">
        <v>279</v>
      </c>
      <c r="E32" s="3" t="s">
        <v>280</v>
      </c>
      <c r="F32" s="3" t="s">
        <v>281</v>
      </c>
      <c r="G32" s="3" t="s">
        <v>282</v>
      </c>
      <c r="H32" s="3" t="s">
        <v>55</v>
      </c>
      <c r="I32" s="3" t="s">
        <v>668</v>
      </c>
      <c r="J32" s="3" t="s">
        <v>283</v>
      </c>
      <c r="K32" s="3" t="s">
        <v>284</v>
      </c>
      <c r="L32" s="3" t="s">
        <v>285</v>
      </c>
      <c r="M32" s="3" t="s">
        <v>55</v>
      </c>
      <c r="N32" s="3" t="s">
        <v>286</v>
      </c>
      <c r="O32" s="3" t="s">
        <v>55</v>
      </c>
    </row>
    <row r="33" spans="1:15" x14ac:dyDescent="0.25">
      <c r="A33" s="2">
        <v>3</v>
      </c>
      <c r="B33" s="2">
        <v>8</v>
      </c>
      <c r="C33" s="2">
        <v>1</v>
      </c>
      <c r="D33" s="3" t="s">
        <v>287</v>
      </c>
      <c r="E33" s="3" t="s">
        <v>288</v>
      </c>
      <c r="F33" s="3" t="s">
        <v>289</v>
      </c>
      <c r="G33" s="3" t="s">
        <v>290</v>
      </c>
      <c r="H33" s="3" t="s">
        <v>291</v>
      </c>
      <c r="I33" s="3" t="s">
        <v>669</v>
      </c>
      <c r="J33" s="3" t="s">
        <v>290</v>
      </c>
      <c r="K33" s="3" t="s">
        <v>292</v>
      </c>
      <c r="L33" s="3" t="s">
        <v>293</v>
      </c>
      <c r="M33" s="3" t="s">
        <v>290</v>
      </c>
      <c r="N33" s="3" t="s">
        <v>294</v>
      </c>
      <c r="O33" s="3" t="s">
        <v>55</v>
      </c>
    </row>
    <row r="34" spans="1:15" x14ac:dyDescent="0.25">
      <c r="A34" s="2">
        <v>3</v>
      </c>
      <c r="B34" s="2">
        <v>9</v>
      </c>
      <c r="C34" s="2">
        <v>1</v>
      </c>
      <c r="D34" s="3" t="s">
        <v>295</v>
      </c>
      <c r="E34" s="3" t="s">
        <v>55</v>
      </c>
      <c r="F34" s="3" t="s">
        <v>296</v>
      </c>
      <c r="G34" s="3" t="s">
        <v>297</v>
      </c>
      <c r="H34" s="3" t="s">
        <v>298</v>
      </c>
      <c r="I34" s="3" t="s">
        <v>670</v>
      </c>
      <c r="J34" s="3" t="s">
        <v>297</v>
      </c>
      <c r="K34" s="3" t="s">
        <v>299</v>
      </c>
      <c r="L34" s="3" t="s">
        <v>300</v>
      </c>
      <c r="M34" s="3" t="s">
        <v>297</v>
      </c>
      <c r="N34" s="3" t="s">
        <v>301</v>
      </c>
      <c r="O34" s="3" t="s">
        <v>55</v>
      </c>
    </row>
    <row r="35" spans="1:15" x14ac:dyDescent="0.25">
      <c r="A35" s="2">
        <v>3</v>
      </c>
      <c r="B35" s="2">
        <v>10</v>
      </c>
      <c r="C35" s="2">
        <v>1</v>
      </c>
      <c r="D35" s="3" t="s">
        <v>55</v>
      </c>
      <c r="E35" s="3" t="s">
        <v>55</v>
      </c>
      <c r="F35" s="3" t="s">
        <v>302</v>
      </c>
      <c r="G35" s="3" t="s">
        <v>303</v>
      </c>
      <c r="H35" s="3" t="s">
        <v>304</v>
      </c>
      <c r="I35" s="3" t="s">
        <v>482</v>
      </c>
      <c r="J35" s="3" t="s">
        <v>303</v>
      </c>
      <c r="K35" s="3" t="s">
        <v>305</v>
      </c>
      <c r="L35" s="3" t="s">
        <v>55</v>
      </c>
      <c r="M35" s="3" t="s">
        <v>303</v>
      </c>
      <c r="N35" s="3" t="s">
        <v>306</v>
      </c>
      <c r="O35" s="3" t="s">
        <v>55</v>
      </c>
    </row>
    <row r="36" spans="1:15" x14ac:dyDescent="0.25">
      <c r="A36" s="2">
        <v>3</v>
      </c>
      <c r="B36" s="2">
        <v>11</v>
      </c>
      <c r="C36" s="2">
        <v>1</v>
      </c>
      <c r="D36" s="3" t="s">
        <v>55</v>
      </c>
      <c r="E36" s="3" t="s">
        <v>55</v>
      </c>
      <c r="F36" s="3" t="s">
        <v>307</v>
      </c>
      <c r="G36" s="3" t="s">
        <v>308</v>
      </c>
      <c r="H36" s="3" t="s">
        <v>309</v>
      </c>
      <c r="I36" s="3" t="s">
        <v>671</v>
      </c>
      <c r="J36" s="3" t="s">
        <v>308</v>
      </c>
      <c r="K36" s="3" t="s">
        <v>310</v>
      </c>
      <c r="L36" s="3" t="s">
        <v>311</v>
      </c>
      <c r="M36" s="3" t="s">
        <v>308</v>
      </c>
      <c r="N36" s="3" t="s">
        <v>312</v>
      </c>
      <c r="O36" s="3" t="s">
        <v>55</v>
      </c>
    </row>
    <row r="37" spans="1:15" x14ac:dyDescent="0.25">
      <c r="A37" s="2">
        <v>3</v>
      </c>
      <c r="B37" s="2">
        <v>12</v>
      </c>
      <c r="C37" s="2">
        <v>1</v>
      </c>
      <c r="D37" s="3" t="s">
        <v>55</v>
      </c>
      <c r="E37" s="3" t="s">
        <v>313</v>
      </c>
      <c r="F37" s="3" t="s">
        <v>314</v>
      </c>
      <c r="G37" s="3" t="s">
        <v>315</v>
      </c>
      <c r="H37" s="3" t="s">
        <v>316</v>
      </c>
      <c r="I37" s="3" t="s">
        <v>672</v>
      </c>
      <c r="J37" s="3" t="s">
        <v>317</v>
      </c>
      <c r="K37" s="3" t="s">
        <v>318</v>
      </c>
      <c r="L37" s="3" t="s">
        <v>319</v>
      </c>
      <c r="M37" s="3" t="s">
        <v>317</v>
      </c>
      <c r="N37" s="3" t="s">
        <v>320</v>
      </c>
      <c r="O37" s="3" t="s">
        <v>55</v>
      </c>
    </row>
    <row r="38" spans="1:15" x14ac:dyDescent="0.25">
      <c r="A38" s="2">
        <v>3</v>
      </c>
      <c r="B38" s="2">
        <v>13</v>
      </c>
      <c r="C38" s="2">
        <v>1</v>
      </c>
      <c r="D38" s="3" t="s">
        <v>55</v>
      </c>
      <c r="E38" s="3" t="s">
        <v>321</v>
      </c>
      <c r="F38" s="3" t="s">
        <v>322</v>
      </c>
      <c r="G38" s="3" t="s">
        <v>323</v>
      </c>
      <c r="H38" s="3" t="s">
        <v>324</v>
      </c>
      <c r="I38" s="3" t="s">
        <v>673</v>
      </c>
      <c r="J38" s="3" t="s">
        <v>323</v>
      </c>
      <c r="K38" s="3" t="s">
        <v>325</v>
      </c>
      <c r="L38" s="3" t="s">
        <v>326</v>
      </c>
      <c r="M38" s="3" t="s">
        <v>323</v>
      </c>
      <c r="N38" s="3" t="s">
        <v>327</v>
      </c>
      <c r="O38" s="3" t="s">
        <v>55</v>
      </c>
    </row>
    <row r="39" spans="1:15" x14ac:dyDescent="0.25">
      <c r="A39" s="2">
        <v>3</v>
      </c>
      <c r="B39" s="2">
        <v>14</v>
      </c>
      <c r="C39" s="2">
        <v>1</v>
      </c>
      <c r="D39" s="3" t="s">
        <v>328</v>
      </c>
      <c r="E39" s="3" t="s">
        <v>329</v>
      </c>
      <c r="F39" s="3" t="s">
        <v>330</v>
      </c>
      <c r="G39" s="3" t="s">
        <v>331</v>
      </c>
      <c r="H39" s="3" t="s">
        <v>50</v>
      </c>
      <c r="I39" s="3" t="s">
        <v>674</v>
      </c>
      <c r="J39" s="3" t="s">
        <v>331</v>
      </c>
      <c r="K39" s="3" t="s">
        <v>332</v>
      </c>
      <c r="L39" s="3" t="s">
        <v>333</v>
      </c>
      <c r="M39" s="3" t="s">
        <v>331</v>
      </c>
      <c r="N39" s="3" t="s">
        <v>267</v>
      </c>
      <c r="O39" s="3" t="s">
        <v>334</v>
      </c>
    </row>
    <row r="40" spans="1:15" x14ac:dyDescent="0.25">
      <c r="A40" s="2">
        <v>3</v>
      </c>
      <c r="B40" s="2">
        <v>15</v>
      </c>
      <c r="C40" s="2">
        <v>1</v>
      </c>
      <c r="D40" s="3" t="s">
        <v>55</v>
      </c>
      <c r="E40" s="3" t="s">
        <v>55</v>
      </c>
      <c r="F40" s="3" t="s">
        <v>335</v>
      </c>
      <c r="G40" s="3" t="s">
        <v>336</v>
      </c>
      <c r="H40" s="3" t="s">
        <v>337</v>
      </c>
      <c r="I40" s="3" t="s">
        <v>675</v>
      </c>
      <c r="J40" s="3" t="s">
        <v>338</v>
      </c>
      <c r="K40" s="3" t="s">
        <v>339</v>
      </c>
      <c r="L40" s="3" t="s">
        <v>340</v>
      </c>
      <c r="M40" s="3" t="s">
        <v>341</v>
      </c>
      <c r="N40" s="3" t="s">
        <v>342</v>
      </c>
      <c r="O40" s="3" t="s">
        <v>55</v>
      </c>
    </row>
    <row r="41" spans="1:15" x14ac:dyDescent="0.25">
      <c r="A41" s="2">
        <v>3</v>
      </c>
      <c r="B41" s="2">
        <v>16</v>
      </c>
      <c r="C41" s="2">
        <v>1</v>
      </c>
      <c r="D41" s="3" t="s">
        <v>343</v>
      </c>
      <c r="E41" s="3" t="s">
        <v>55</v>
      </c>
      <c r="F41" s="3" t="s">
        <v>344</v>
      </c>
      <c r="G41" s="3" t="s">
        <v>345</v>
      </c>
      <c r="H41" s="3" t="s">
        <v>346</v>
      </c>
      <c r="I41" s="3" t="s">
        <v>676</v>
      </c>
      <c r="J41" s="3" t="s">
        <v>347</v>
      </c>
      <c r="K41" s="3" t="s">
        <v>348</v>
      </c>
      <c r="L41" s="3" t="s">
        <v>349</v>
      </c>
      <c r="M41" s="3" t="s">
        <v>350</v>
      </c>
      <c r="N41" s="3" t="s">
        <v>55</v>
      </c>
      <c r="O41" s="3" t="s">
        <v>55</v>
      </c>
    </row>
    <row r="42" spans="1:15" x14ac:dyDescent="0.25">
      <c r="A42" s="2">
        <v>3</v>
      </c>
      <c r="B42" s="2">
        <v>17</v>
      </c>
      <c r="C42" s="2">
        <v>1</v>
      </c>
      <c r="D42" s="3" t="s">
        <v>351</v>
      </c>
      <c r="E42" s="3" t="s">
        <v>352</v>
      </c>
      <c r="F42" s="3" t="s">
        <v>353</v>
      </c>
      <c r="G42" s="3" t="s">
        <v>55</v>
      </c>
      <c r="H42" s="3" t="s">
        <v>55</v>
      </c>
      <c r="I42" s="3" t="s">
        <v>677</v>
      </c>
      <c r="J42" s="3" t="s">
        <v>354</v>
      </c>
      <c r="K42" s="3" t="s">
        <v>355</v>
      </c>
      <c r="L42" s="3" t="s">
        <v>356</v>
      </c>
      <c r="M42" s="3" t="s">
        <v>55</v>
      </c>
      <c r="N42" s="3" t="s">
        <v>357</v>
      </c>
      <c r="O42" s="3" t="s">
        <v>55</v>
      </c>
    </row>
    <row r="43" spans="1:15" x14ac:dyDescent="0.25">
      <c r="A43" s="2">
        <v>3</v>
      </c>
      <c r="B43" s="2">
        <v>18</v>
      </c>
      <c r="C43" s="2">
        <v>1</v>
      </c>
      <c r="D43" s="3" t="s">
        <v>55</v>
      </c>
      <c r="E43" s="3" t="s">
        <v>55</v>
      </c>
      <c r="F43" s="3" t="s">
        <v>155</v>
      </c>
      <c r="G43" s="3" t="s">
        <v>55</v>
      </c>
      <c r="H43" s="3" t="s">
        <v>55</v>
      </c>
      <c r="I43" s="3" t="s">
        <v>678</v>
      </c>
      <c r="J43" s="3" t="s">
        <v>358</v>
      </c>
      <c r="K43" s="3" t="s">
        <v>55</v>
      </c>
      <c r="L43" s="3" t="s">
        <v>55</v>
      </c>
      <c r="M43" s="3" t="s">
        <v>55</v>
      </c>
      <c r="N43" s="3" t="s">
        <v>55</v>
      </c>
      <c r="O43" s="3" t="s">
        <v>55</v>
      </c>
    </row>
    <row r="44" spans="1:15" x14ac:dyDescent="0.25">
      <c r="A44" s="2">
        <v>3</v>
      </c>
      <c r="B44" s="2">
        <v>19</v>
      </c>
      <c r="C44" s="2">
        <v>1</v>
      </c>
      <c r="D44" s="3" t="s">
        <v>359</v>
      </c>
      <c r="E44" s="3" t="s">
        <v>360</v>
      </c>
      <c r="F44" s="3" t="s">
        <v>361</v>
      </c>
      <c r="G44" s="3" t="s">
        <v>362</v>
      </c>
      <c r="H44" s="3" t="s">
        <v>363</v>
      </c>
      <c r="I44" s="3" t="s">
        <v>679</v>
      </c>
      <c r="J44" s="3" t="s">
        <v>364</v>
      </c>
      <c r="K44" s="3" t="s">
        <v>365</v>
      </c>
      <c r="L44" s="3" t="s">
        <v>366</v>
      </c>
      <c r="M44" s="3" t="s">
        <v>367</v>
      </c>
      <c r="N44" s="3" t="s">
        <v>368</v>
      </c>
      <c r="O44" s="3" t="s">
        <v>55</v>
      </c>
    </row>
    <row r="45" spans="1:15" x14ac:dyDescent="0.25">
      <c r="A45" s="2">
        <v>3</v>
      </c>
      <c r="B45" s="2">
        <v>20</v>
      </c>
      <c r="C45" s="2">
        <v>1</v>
      </c>
      <c r="D45" s="3" t="s">
        <v>369</v>
      </c>
      <c r="E45" s="3" t="s">
        <v>370</v>
      </c>
      <c r="F45" s="3" t="s">
        <v>371</v>
      </c>
      <c r="G45" s="3" t="s">
        <v>372</v>
      </c>
      <c r="H45" s="3" t="s">
        <v>373</v>
      </c>
      <c r="I45" s="3" t="s">
        <v>680</v>
      </c>
      <c r="J45" s="3" t="s">
        <v>374</v>
      </c>
      <c r="K45" s="3" t="s">
        <v>55</v>
      </c>
      <c r="L45" s="3" t="s">
        <v>375</v>
      </c>
      <c r="M45" s="3" t="s">
        <v>376</v>
      </c>
      <c r="N45" s="3" t="s">
        <v>377</v>
      </c>
      <c r="O45" s="3" t="s">
        <v>55</v>
      </c>
    </row>
    <row r="46" spans="1:15" x14ac:dyDescent="0.25">
      <c r="A46" s="2">
        <v>3</v>
      </c>
      <c r="B46" s="2">
        <v>21</v>
      </c>
      <c r="C46" s="2">
        <v>1</v>
      </c>
      <c r="D46" s="3" t="s">
        <v>378</v>
      </c>
      <c r="E46" s="3" t="s">
        <v>379</v>
      </c>
      <c r="F46" s="3" t="s">
        <v>380</v>
      </c>
      <c r="G46" s="3" t="s">
        <v>381</v>
      </c>
      <c r="H46" s="3" t="s">
        <v>382</v>
      </c>
      <c r="I46" s="3" t="s">
        <v>681</v>
      </c>
      <c r="J46" s="3" t="s">
        <v>383</v>
      </c>
      <c r="K46" s="3" t="s">
        <v>384</v>
      </c>
      <c r="L46" s="3" t="s">
        <v>385</v>
      </c>
      <c r="M46" s="3" t="s">
        <v>386</v>
      </c>
      <c r="N46" s="3" t="s">
        <v>387</v>
      </c>
      <c r="O46" s="3" t="s">
        <v>388</v>
      </c>
    </row>
    <row r="47" spans="1:15" x14ac:dyDescent="0.25">
      <c r="A47" s="2">
        <v>3</v>
      </c>
      <c r="B47" s="2">
        <v>22</v>
      </c>
      <c r="C47" s="2">
        <v>1</v>
      </c>
      <c r="D47" s="3" t="s">
        <v>389</v>
      </c>
      <c r="E47" s="3" t="s">
        <v>390</v>
      </c>
      <c r="F47" s="3" t="s">
        <v>391</v>
      </c>
      <c r="G47" s="3" t="s">
        <v>392</v>
      </c>
      <c r="H47" s="3" t="s">
        <v>393</v>
      </c>
      <c r="I47" s="3" t="s">
        <v>682</v>
      </c>
      <c r="J47" s="3" t="s">
        <v>394</v>
      </c>
      <c r="K47" s="3" t="s">
        <v>55</v>
      </c>
      <c r="L47" s="3" t="s">
        <v>395</v>
      </c>
      <c r="M47" s="3" t="s">
        <v>396</v>
      </c>
      <c r="N47" s="3" t="s">
        <v>397</v>
      </c>
      <c r="O47" s="3" t="s">
        <v>398</v>
      </c>
    </row>
    <row r="48" spans="1:15" x14ac:dyDescent="0.25">
      <c r="A48" s="2">
        <v>3</v>
      </c>
      <c r="B48" s="2">
        <v>23</v>
      </c>
      <c r="C48" s="2">
        <v>1</v>
      </c>
      <c r="D48" s="3" t="s">
        <v>55</v>
      </c>
      <c r="E48" s="3" t="s">
        <v>55</v>
      </c>
      <c r="F48" s="3" t="s">
        <v>399</v>
      </c>
      <c r="G48" s="3" t="s">
        <v>400</v>
      </c>
      <c r="H48" s="3" t="s">
        <v>55</v>
      </c>
      <c r="I48" s="3" t="s">
        <v>683</v>
      </c>
      <c r="J48" s="3" t="s">
        <v>401</v>
      </c>
      <c r="K48" s="3" t="s">
        <v>402</v>
      </c>
      <c r="L48" s="3" t="s">
        <v>403</v>
      </c>
      <c r="M48" s="3" t="s">
        <v>404</v>
      </c>
      <c r="N48" s="3" t="s">
        <v>405</v>
      </c>
      <c r="O48" s="3" t="s">
        <v>55</v>
      </c>
    </row>
    <row r="49" spans="1:15" x14ac:dyDescent="0.25">
      <c r="A49" s="2">
        <v>3</v>
      </c>
      <c r="B49" s="2">
        <v>24</v>
      </c>
      <c r="C49" s="2">
        <v>1</v>
      </c>
      <c r="D49" s="3" t="s">
        <v>55</v>
      </c>
      <c r="E49" s="3" t="s">
        <v>55</v>
      </c>
      <c r="F49" s="3" t="s">
        <v>55</v>
      </c>
      <c r="G49" s="3" t="s">
        <v>55</v>
      </c>
      <c r="H49" s="3" t="s">
        <v>55</v>
      </c>
      <c r="I49" s="3" t="s">
        <v>684</v>
      </c>
      <c r="J49" s="3" t="s">
        <v>406</v>
      </c>
      <c r="K49" s="3" t="s">
        <v>55</v>
      </c>
      <c r="L49" s="3" t="s">
        <v>55</v>
      </c>
      <c r="M49" s="3" t="s">
        <v>55</v>
      </c>
      <c r="N49" s="3" t="s">
        <v>407</v>
      </c>
      <c r="O49" s="3" t="s">
        <v>55</v>
      </c>
    </row>
    <row r="50" spans="1:15" x14ac:dyDescent="0.25">
      <c r="A50" s="2">
        <v>5</v>
      </c>
      <c r="B50" s="2">
        <v>1</v>
      </c>
      <c r="C50" s="2">
        <v>1</v>
      </c>
      <c r="D50" s="3" t="s">
        <v>242</v>
      </c>
      <c r="E50" s="3" t="s">
        <v>242</v>
      </c>
      <c r="F50" s="3" t="s">
        <v>408</v>
      </c>
      <c r="G50" s="3" t="s">
        <v>409</v>
      </c>
      <c r="H50" s="3" t="s">
        <v>27</v>
      </c>
      <c r="I50" s="3" t="s">
        <v>26</v>
      </c>
      <c r="J50" s="3" t="s">
        <v>409</v>
      </c>
      <c r="K50" s="3" t="s">
        <v>410</v>
      </c>
      <c r="L50" s="3" t="s">
        <v>144</v>
      </c>
      <c r="M50" s="3" t="s">
        <v>409</v>
      </c>
      <c r="N50" s="3" t="s">
        <v>411</v>
      </c>
      <c r="O50" s="3" t="s">
        <v>412</v>
      </c>
    </row>
    <row r="51" spans="1:15" x14ac:dyDescent="0.25">
      <c r="A51" s="2">
        <v>5</v>
      </c>
      <c r="B51" s="2">
        <v>2</v>
      </c>
      <c r="C51" s="2">
        <v>1</v>
      </c>
      <c r="D51" s="3" t="s">
        <v>413</v>
      </c>
      <c r="E51" s="3" t="s">
        <v>414</v>
      </c>
      <c r="F51" s="3" t="s">
        <v>415</v>
      </c>
      <c r="G51" s="3" t="s">
        <v>416</v>
      </c>
      <c r="H51" s="3" t="s">
        <v>417</v>
      </c>
      <c r="I51" s="3" t="s">
        <v>685</v>
      </c>
      <c r="J51" s="3" t="s">
        <v>418</v>
      </c>
      <c r="K51" s="3" t="s">
        <v>419</v>
      </c>
      <c r="L51" s="3" t="s">
        <v>420</v>
      </c>
      <c r="M51" s="3" t="s">
        <v>418</v>
      </c>
      <c r="N51" s="3" t="s">
        <v>421</v>
      </c>
      <c r="O51" s="3" t="s">
        <v>55</v>
      </c>
    </row>
    <row r="52" spans="1:15" x14ac:dyDescent="0.25">
      <c r="A52" s="2">
        <v>5</v>
      </c>
      <c r="B52" s="2">
        <v>3</v>
      </c>
      <c r="C52" s="2">
        <v>1</v>
      </c>
      <c r="D52" s="3" t="s">
        <v>422</v>
      </c>
      <c r="E52" s="3" t="s">
        <v>423</v>
      </c>
      <c r="F52" s="3" t="s">
        <v>424</v>
      </c>
      <c r="G52" s="3" t="s">
        <v>55</v>
      </c>
      <c r="H52" s="3" t="s">
        <v>55</v>
      </c>
      <c r="I52" s="3" t="s">
        <v>686</v>
      </c>
      <c r="J52" s="3" t="s">
        <v>425</v>
      </c>
      <c r="K52" s="3" t="s">
        <v>55</v>
      </c>
      <c r="L52" s="3" t="s">
        <v>55</v>
      </c>
      <c r="M52" s="3" t="s">
        <v>55</v>
      </c>
      <c r="N52" s="3" t="s">
        <v>55</v>
      </c>
      <c r="O52" s="3" t="s">
        <v>55</v>
      </c>
    </row>
    <row r="53" spans="1:15" x14ac:dyDescent="0.25">
      <c r="A53" s="2">
        <v>5</v>
      </c>
      <c r="B53" s="2">
        <v>4</v>
      </c>
      <c r="C53" s="2">
        <v>1</v>
      </c>
      <c r="D53" s="3" t="s">
        <v>426</v>
      </c>
      <c r="E53" s="3" t="s">
        <v>427</v>
      </c>
      <c r="F53" s="3" t="s">
        <v>55</v>
      </c>
      <c r="G53" s="3" t="s">
        <v>55</v>
      </c>
      <c r="H53" s="3" t="s">
        <v>55</v>
      </c>
      <c r="I53" s="3" t="s">
        <v>687</v>
      </c>
      <c r="J53" s="3" t="s">
        <v>428</v>
      </c>
      <c r="K53" s="3" t="s">
        <v>55</v>
      </c>
      <c r="L53" s="3" t="s">
        <v>55</v>
      </c>
      <c r="M53" s="3" t="s">
        <v>55</v>
      </c>
      <c r="N53" s="3" t="s">
        <v>55</v>
      </c>
      <c r="O53" s="3" t="s">
        <v>55</v>
      </c>
    </row>
    <row r="54" spans="1:15" x14ac:dyDescent="0.25">
      <c r="A54" s="2">
        <v>5</v>
      </c>
      <c r="B54" s="2">
        <v>5</v>
      </c>
      <c r="C54" s="2">
        <v>1</v>
      </c>
      <c r="D54" s="3" t="s">
        <v>28</v>
      </c>
      <c r="E54" s="3" t="s">
        <v>28</v>
      </c>
      <c r="F54" s="3" t="s">
        <v>429</v>
      </c>
      <c r="G54" s="3" t="s">
        <v>430</v>
      </c>
      <c r="H54" s="3" t="s">
        <v>431</v>
      </c>
      <c r="I54" s="3" t="s">
        <v>44</v>
      </c>
      <c r="J54" s="3" t="s">
        <v>430</v>
      </c>
      <c r="K54" s="3" t="s">
        <v>432</v>
      </c>
      <c r="L54" s="3" t="s">
        <v>24</v>
      </c>
      <c r="M54" s="3" t="s">
        <v>430</v>
      </c>
      <c r="N54" s="3" t="s">
        <v>38</v>
      </c>
      <c r="O54" s="3" t="s">
        <v>433</v>
      </c>
    </row>
    <row r="55" spans="1:15" x14ac:dyDescent="0.25">
      <c r="A55" s="2">
        <v>5</v>
      </c>
      <c r="B55" s="2">
        <v>6</v>
      </c>
      <c r="C55" s="2">
        <v>1</v>
      </c>
      <c r="D55" s="3" t="s">
        <v>434</v>
      </c>
      <c r="E55" s="3" t="s">
        <v>55</v>
      </c>
      <c r="F55" s="3" t="s">
        <v>435</v>
      </c>
      <c r="G55" s="3" t="s">
        <v>436</v>
      </c>
      <c r="H55" s="3" t="s">
        <v>437</v>
      </c>
      <c r="I55" s="3" t="s">
        <v>688</v>
      </c>
      <c r="J55" s="3" t="s">
        <v>438</v>
      </c>
      <c r="K55" s="3" t="s">
        <v>439</v>
      </c>
      <c r="L55" s="3" t="s">
        <v>440</v>
      </c>
      <c r="M55" s="3" t="s">
        <v>438</v>
      </c>
      <c r="N55" s="3" t="s">
        <v>441</v>
      </c>
      <c r="O55" s="3" t="s">
        <v>55</v>
      </c>
    </row>
    <row r="56" spans="1:15" x14ac:dyDescent="0.25">
      <c r="A56" s="2">
        <v>5</v>
      </c>
      <c r="B56" s="2">
        <v>7</v>
      </c>
      <c r="C56" s="2">
        <v>1</v>
      </c>
      <c r="D56" s="3" t="s">
        <v>55</v>
      </c>
      <c r="E56" s="3" t="s">
        <v>55</v>
      </c>
      <c r="F56" s="3" t="s">
        <v>442</v>
      </c>
      <c r="G56" s="3" t="s">
        <v>55</v>
      </c>
      <c r="H56" s="3" t="s">
        <v>55</v>
      </c>
      <c r="I56" s="3" t="s">
        <v>689</v>
      </c>
      <c r="J56" s="3" t="s">
        <v>443</v>
      </c>
      <c r="K56" s="3" t="s">
        <v>444</v>
      </c>
      <c r="L56" s="3" t="s">
        <v>445</v>
      </c>
      <c r="M56" s="3" t="s">
        <v>55</v>
      </c>
      <c r="N56" s="3" t="s">
        <v>55</v>
      </c>
      <c r="O56" s="3" t="s">
        <v>55</v>
      </c>
    </row>
    <row r="57" spans="1:15" x14ac:dyDescent="0.25">
      <c r="A57" s="2">
        <v>5</v>
      </c>
      <c r="B57" s="2">
        <v>8</v>
      </c>
      <c r="C57" s="2">
        <v>1</v>
      </c>
      <c r="D57" s="3" t="s">
        <v>55</v>
      </c>
      <c r="E57" s="3" t="s">
        <v>55</v>
      </c>
      <c r="F57" s="3" t="s">
        <v>446</v>
      </c>
      <c r="G57" s="3" t="s">
        <v>447</v>
      </c>
      <c r="H57" s="3" t="s">
        <v>448</v>
      </c>
      <c r="I57" s="3" t="s">
        <v>690</v>
      </c>
      <c r="J57" s="3" t="s">
        <v>449</v>
      </c>
      <c r="K57" s="3" t="s">
        <v>450</v>
      </c>
      <c r="L57" s="3" t="s">
        <v>451</v>
      </c>
      <c r="M57" s="3" t="s">
        <v>452</v>
      </c>
      <c r="N57" s="3" t="s">
        <v>453</v>
      </c>
      <c r="O57" s="3" t="s">
        <v>55</v>
      </c>
    </row>
    <row r="58" spans="1:15" x14ac:dyDescent="0.25">
      <c r="A58" s="2">
        <v>5</v>
      </c>
      <c r="B58" s="2">
        <v>9</v>
      </c>
      <c r="C58" s="2">
        <v>1</v>
      </c>
      <c r="D58" s="3" t="s">
        <v>55</v>
      </c>
      <c r="E58" s="3" t="s">
        <v>55</v>
      </c>
      <c r="F58" s="3" t="s">
        <v>454</v>
      </c>
      <c r="G58" s="3" t="s">
        <v>455</v>
      </c>
      <c r="H58" s="3" t="s">
        <v>456</v>
      </c>
      <c r="I58" s="3" t="s">
        <v>691</v>
      </c>
      <c r="J58" s="3" t="s">
        <v>455</v>
      </c>
      <c r="K58" s="3" t="s">
        <v>457</v>
      </c>
      <c r="L58" s="3" t="s">
        <v>458</v>
      </c>
      <c r="M58" s="3" t="s">
        <v>455</v>
      </c>
      <c r="N58" s="3" t="s">
        <v>459</v>
      </c>
      <c r="O58" s="3" t="s">
        <v>55</v>
      </c>
    </row>
    <row r="59" spans="1:15" x14ac:dyDescent="0.25">
      <c r="A59" s="2">
        <v>5</v>
      </c>
      <c r="B59" s="2">
        <v>10</v>
      </c>
      <c r="C59" s="2">
        <v>1</v>
      </c>
      <c r="D59" s="3" t="s">
        <v>55</v>
      </c>
      <c r="E59" s="3" t="s">
        <v>55</v>
      </c>
      <c r="F59" s="3" t="s">
        <v>460</v>
      </c>
      <c r="G59" s="3" t="s">
        <v>461</v>
      </c>
      <c r="H59" s="3" t="s">
        <v>462</v>
      </c>
      <c r="I59" s="3" t="s">
        <v>692</v>
      </c>
      <c r="J59" s="3" t="s">
        <v>463</v>
      </c>
      <c r="K59" s="3" t="s">
        <v>464</v>
      </c>
      <c r="L59" s="3" t="s">
        <v>55</v>
      </c>
      <c r="M59" s="3" t="s">
        <v>463</v>
      </c>
      <c r="N59" s="3" t="s">
        <v>465</v>
      </c>
      <c r="O59" s="3" t="s">
        <v>55</v>
      </c>
    </row>
    <row r="60" spans="1:15" x14ac:dyDescent="0.25">
      <c r="A60" s="2">
        <v>5</v>
      </c>
      <c r="B60" s="2">
        <v>11</v>
      </c>
      <c r="C60" s="2">
        <v>1</v>
      </c>
      <c r="D60" s="3" t="s">
        <v>55</v>
      </c>
      <c r="E60" s="3" t="s">
        <v>55</v>
      </c>
      <c r="F60" s="3" t="s">
        <v>466</v>
      </c>
      <c r="G60" s="3" t="s">
        <v>467</v>
      </c>
      <c r="H60" s="3" t="s">
        <v>468</v>
      </c>
      <c r="I60" s="3" t="s">
        <v>693</v>
      </c>
      <c r="J60" s="3" t="s">
        <v>469</v>
      </c>
      <c r="K60" s="3" t="s">
        <v>470</v>
      </c>
      <c r="L60" s="3" t="s">
        <v>55</v>
      </c>
      <c r="M60" s="3" t="s">
        <v>469</v>
      </c>
      <c r="N60" s="3" t="s">
        <v>471</v>
      </c>
      <c r="O60" s="3" t="s">
        <v>55</v>
      </c>
    </row>
    <row r="61" spans="1:15" x14ac:dyDescent="0.25">
      <c r="A61" s="2">
        <v>5</v>
      </c>
      <c r="B61" s="2">
        <v>12</v>
      </c>
      <c r="C61" s="2">
        <v>1</v>
      </c>
      <c r="D61" s="3" t="s">
        <v>472</v>
      </c>
      <c r="E61" s="3" t="s">
        <v>55</v>
      </c>
      <c r="F61" s="3" t="s">
        <v>473</v>
      </c>
      <c r="G61" s="3" t="s">
        <v>474</v>
      </c>
      <c r="H61" s="3" t="s">
        <v>475</v>
      </c>
      <c r="I61" s="3" t="s">
        <v>694</v>
      </c>
      <c r="J61" s="3" t="s">
        <v>476</v>
      </c>
      <c r="K61" s="3" t="s">
        <v>477</v>
      </c>
      <c r="L61" s="3" t="s">
        <v>478</v>
      </c>
      <c r="M61" s="3" t="s">
        <v>476</v>
      </c>
      <c r="N61" s="3" t="s">
        <v>479</v>
      </c>
      <c r="O61" s="3" t="s">
        <v>55</v>
      </c>
    </row>
    <row r="62" spans="1:15" x14ac:dyDescent="0.25">
      <c r="A62" s="2">
        <v>5</v>
      </c>
      <c r="B62" s="2">
        <v>13</v>
      </c>
      <c r="C62" s="2">
        <v>1</v>
      </c>
      <c r="D62" s="3" t="s">
        <v>55</v>
      </c>
      <c r="E62" s="3" t="s">
        <v>55</v>
      </c>
      <c r="F62" s="3" t="s">
        <v>480</v>
      </c>
      <c r="G62" s="3" t="s">
        <v>481</v>
      </c>
      <c r="H62" s="3" t="s">
        <v>482</v>
      </c>
      <c r="I62" s="3" t="s">
        <v>695</v>
      </c>
      <c r="J62" s="3" t="s">
        <v>483</v>
      </c>
      <c r="K62" s="3" t="s">
        <v>484</v>
      </c>
      <c r="L62" s="3" t="s">
        <v>55</v>
      </c>
      <c r="M62" s="3" t="s">
        <v>483</v>
      </c>
      <c r="N62" s="3" t="s">
        <v>485</v>
      </c>
      <c r="O62" s="3" t="s">
        <v>55</v>
      </c>
    </row>
    <row r="63" spans="1:15" x14ac:dyDescent="0.25">
      <c r="A63" s="2">
        <v>5</v>
      </c>
      <c r="B63" s="2">
        <v>14</v>
      </c>
      <c r="C63" s="2">
        <v>1</v>
      </c>
      <c r="D63" s="3" t="s">
        <v>486</v>
      </c>
      <c r="E63" s="3" t="s">
        <v>487</v>
      </c>
      <c r="F63" s="3" t="s">
        <v>488</v>
      </c>
      <c r="G63" s="3" t="s">
        <v>489</v>
      </c>
      <c r="H63" s="3" t="s">
        <v>490</v>
      </c>
      <c r="I63" s="3" t="s">
        <v>696</v>
      </c>
      <c r="J63" s="3" t="s">
        <v>489</v>
      </c>
      <c r="K63" s="3" t="s">
        <v>491</v>
      </c>
      <c r="L63" s="3" t="s">
        <v>492</v>
      </c>
      <c r="M63" s="3" t="s">
        <v>489</v>
      </c>
      <c r="N63" s="3" t="s">
        <v>493</v>
      </c>
      <c r="O63" s="3" t="s">
        <v>55</v>
      </c>
    </row>
    <row r="64" spans="1:15" x14ac:dyDescent="0.25">
      <c r="A64" s="2">
        <v>5</v>
      </c>
      <c r="B64" s="2">
        <v>15</v>
      </c>
      <c r="C64" s="2">
        <v>1</v>
      </c>
      <c r="D64" s="3" t="s">
        <v>55</v>
      </c>
      <c r="E64" s="3" t="s">
        <v>55</v>
      </c>
      <c r="F64" s="3" t="s">
        <v>494</v>
      </c>
      <c r="G64" s="3" t="s">
        <v>55</v>
      </c>
      <c r="H64" s="3" t="s">
        <v>55</v>
      </c>
      <c r="I64" s="3" t="s">
        <v>697</v>
      </c>
      <c r="J64" s="3" t="s">
        <v>495</v>
      </c>
      <c r="K64" s="3" t="s">
        <v>55</v>
      </c>
      <c r="L64" s="3" t="s">
        <v>55</v>
      </c>
      <c r="M64" s="3" t="s">
        <v>55</v>
      </c>
      <c r="N64" s="3" t="s">
        <v>55</v>
      </c>
      <c r="O64" s="3" t="s">
        <v>55</v>
      </c>
    </row>
    <row r="65" spans="1:15" x14ac:dyDescent="0.25">
      <c r="A65" s="2">
        <v>5</v>
      </c>
      <c r="B65" s="2">
        <v>16</v>
      </c>
      <c r="C65" s="2">
        <v>1</v>
      </c>
      <c r="D65" s="3" t="s">
        <v>55</v>
      </c>
      <c r="E65" s="3" t="s">
        <v>55</v>
      </c>
      <c r="F65" s="3" t="s">
        <v>496</v>
      </c>
      <c r="G65" s="3" t="s">
        <v>55</v>
      </c>
      <c r="H65" s="3" t="s">
        <v>55</v>
      </c>
      <c r="I65" s="3" t="s">
        <v>698</v>
      </c>
      <c r="J65" s="3" t="s">
        <v>55</v>
      </c>
      <c r="K65" s="3" t="s">
        <v>55</v>
      </c>
      <c r="L65" s="3" t="s">
        <v>55</v>
      </c>
      <c r="M65" s="3" t="s">
        <v>55</v>
      </c>
      <c r="N65" s="3" t="s">
        <v>55</v>
      </c>
      <c r="O65" s="3" t="s">
        <v>55</v>
      </c>
    </row>
    <row r="66" spans="1:15" x14ac:dyDescent="0.25">
      <c r="A66" s="2">
        <v>5</v>
      </c>
      <c r="B66" s="2">
        <v>17</v>
      </c>
      <c r="C66" s="2">
        <v>1</v>
      </c>
      <c r="D66" s="3" t="s">
        <v>55</v>
      </c>
      <c r="E66" s="3" t="s">
        <v>55</v>
      </c>
      <c r="F66" s="3" t="s">
        <v>497</v>
      </c>
      <c r="G66" s="3" t="s">
        <v>55</v>
      </c>
      <c r="H66" s="3" t="s">
        <v>55</v>
      </c>
      <c r="I66" s="3" t="s">
        <v>699</v>
      </c>
      <c r="J66" s="3" t="s">
        <v>498</v>
      </c>
      <c r="K66" s="3" t="s">
        <v>499</v>
      </c>
      <c r="L66" s="3" t="s">
        <v>55</v>
      </c>
      <c r="M66" s="3" t="s">
        <v>55</v>
      </c>
      <c r="N66" s="3" t="s">
        <v>55</v>
      </c>
      <c r="O66" s="3" t="s">
        <v>55</v>
      </c>
    </row>
    <row r="67" spans="1:15" x14ac:dyDescent="0.25">
      <c r="A67" s="2">
        <v>5</v>
      </c>
      <c r="B67" s="2">
        <v>18</v>
      </c>
      <c r="C67" s="2">
        <v>1</v>
      </c>
      <c r="D67" s="3" t="s">
        <v>55</v>
      </c>
      <c r="E67" s="3" t="s">
        <v>55</v>
      </c>
      <c r="F67" s="3" t="s">
        <v>500</v>
      </c>
      <c r="G67" s="3" t="s">
        <v>55</v>
      </c>
      <c r="H67" s="3" t="s">
        <v>55</v>
      </c>
      <c r="I67" s="3" t="s">
        <v>700</v>
      </c>
      <c r="J67" s="3" t="s">
        <v>501</v>
      </c>
      <c r="K67" s="3" t="s">
        <v>55</v>
      </c>
      <c r="L67" s="3" t="s">
        <v>55</v>
      </c>
      <c r="M67" s="3" t="s">
        <v>55</v>
      </c>
      <c r="N67" s="3" t="s">
        <v>55</v>
      </c>
      <c r="O67" s="3" t="s">
        <v>55</v>
      </c>
    </row>
    <row r="68" spans="1:15" x14ac:dyDescent="0.25">
      <c r="A68" s="2">
        <v>5</v>
      </c>
      <c r="B68" s="2">
        <v>19</v>
      </c>
      <c r="C68" s="2">
        <v>1</v>
      </c>
      <c r="D68" s="3" t="s">
        <v>55</v>
      </c>
      <c r="E68" s="3" t="s">
        <v>55</v>
      </c>
      <c r="F68" s="3" t="s">
        <v>502</v>
      </c>
      <c r="G68" s="3" t="s">
        <v>55</v>
      </c>
      <c r="H68" s="3" t="s">
        <v>55</v>
      </c>
      <c r="I68" s="3" t="s">
        <v>701</v>
      </c>
      <c r="J68" s="3" t="s">
        <v>503</v>
      </c>
      <c r="K68" s="3" t="s">
        <v>55</v>
      </c>
      <c r="L68" s="3" t="s">
        <v>55</v>
      </c>
      <c r="M68" s="3" t="s">
        <v>55</v>
      </c>
      <c r="N68" s="3" t="s">
        <v>504</v>
      </c>
      <c r="O68" s="3" t="s">
        <v>55</v>
      </c>
    </row>
    <row r="69" spans="1:15" x14ac:dyDescent="0.25">
      <c r="A69" s="2">
        <v>5</v>
      </c>
      <c r="B69" s="2">
        <v>20</v>
      </c>
      <c r="C69" s="2">
        <v>1</v>
      </c>
      <c r="D69" s="3" t="s">
        <v>55</v>
      </c>
      <c r="E69" s="3" t="s">
        <v>55</v>
      </c>
      <c r="F69" s="3" t="s">
        <v>505</v>
      </c>
      <c r="G69" s="3" t="s">
        <v>55</v>
      </c>
      <c r="H69" s="3" t="s">
        <v>55</v>
      </c>
      <c r="I69" s="3" t="s">
        <v>702</v>
      </c>
      <c r="J69" s="3" t="s">
        <v>506</v>
      </c>
      <c r="K69" s="3" t="s">
        <v>55</v>
      </c>
      <c r="L69" s="3" t="s">
        <v>507</v>
      </c>
      <c r="M69" s="3" t="s">
        <v>55</v>
      </c>
      <c r="N69" s="3" t="s">
        <v>508</v>
      </c>
      <c r="O69" s="3" t="s">
        <v>55</v>
      </c>
    </row>
    <row r="70" spans="1:15" x14ac:dyDescent="0.25">
      <c r="A70" s="2">
        <v>5</v>
      </c>
      <c r="B70" s="2">
        <v>21</v>
      </c>
      <c r="C70" s="2">
        <v>1</v>
      </c>
      <c r="D70" s="3" t="s">
        <v>509</v>
      </c>
      <c r="E70" s="3" t="s">
        <v>510</v>
      </c>
      <c r="F70" s="3" t="s">
        <v>511</v>
      </c>
      <c r="G70" s="3" t="s">
        <v>512</v>
      </c>
      <c r="H70" s="3" t="s">
        <v>513</v>
      </c>
      <c r="I70" s="3" t="s">
        <v>703</v>
      </c>
      <c r="J70" s="3" t="s">
        <v>514</v>
      </c>
      <c r="K70" s="3" t="s">
        <v>515</v>
      </c>
      <c r="L70" s="3" t="s">
        <v>516</v>
      </c>
      <c r="M70" s="3" t="s">
        <v>517</v>
      </c>
      <c r="N70" s="3" t="s">
        <v>518</v>
      </c>
      <c r="O70" s="3" t="s">
        <v>519</v>
      </c>
    </row>
    <row r="71" spans="1:15" x14ac:dyDescent="0.25">
      <c r="A71" s="2">
        <v>5</v>
      </c>
      <c r="B71" s="2">
        <v>22</v>
      </c>
      <c r="C71" s="2">
        <v>1</v>
      </c>
      <c r="D71" s="3" t="s">
        <v>520</v>
      </c>
      <c r="E71" s="3" t="s">
        <v>521</v>
      </c>
      <c r="F71" s="3" t="s">
        <v>522</v>
      </c>
      <c r="G71" s="3" t="s">
        <v>523</v>
      </c>
      <c r="H71" s="3" t="s">
        <v>524</v>
      </c>
      <c r="I71" s="3" t="s">
        <v>704</v>
      </c>
      <c r="J71" s="3" t="s">
        <v>525</v>
      </c>
      <c r="K71" s="3" t="s">
        <v>526</v>
      </c>
      <c r="L71" s="3" t="s">
        <v>527</v>
      </c>
      <c r="M71" s="3" t="s">
        <v>528</v>
      </c>
      <c r="N71" s="3" t="s">
        <v>529</v>
      </c>
      <c r="O71" s="3" t="s">
        <v>530</v>
      </c>
    </row>
    <row r="72" spans="1:15" x14ac:dyDescent="0.25">
      <c r="A72" s="2">
        <v>5</v>
      </c>
      <c r="B72" s="2">
        <v>23</v>
      </c>
      <c r="C72" s="2">
        <v>1</v>
      </c>
      <c r="D72" s="3" t="s">
        <v>55</v>
      </c>
      <c r="E72" s="3" t="s">
        <v>55</v>
      </c>
      <c r="F72" s="3" t="s">
        <v>531</v>
      </c>
      <c r="G72" s="3" t="s">
        <v>532</v>
      </c>
      <c r="H72" s="3" t="s">
        <v>55</v>
      </c>
      <c r="I72" s="3" t="s">
        <v>705</v>
      </c>
      <c r="J72" s="3" t="s">
        <v>533</v>
      </c>
      <c r="K72" s="3" t="s">
        <v>55</v>
      </c>
      <c r="L72" s="3" t="s">
        <v>55</v>
      </c>
      <c r="M72" s="3" t="s">
        <v>55</v>
      </c>
      <c r="N72" s="3" t="s">
        <v>55</v>
      </c>
      <c r="O72" s="3" t="s">
        <v>55</v>
      </c>
    </row>
    <row r="73" spans="1:15" x14ac:dyDescent="0.25">
      <c r="A73" s="2">
        <v>5</v>
      </c>
      <c r="B73" s="2">
        <v>24</v>
      </c>
      <c r="C73" s="2">
        <v>1</v>
      </c>
      <c r="D73" s="3" t="s">
        <v>55</v>
      </c>
      <c r="E73" s="3" t="s">
        <v>55</v>
      </c>
      <c r="F73" s="3" t="s">
        <v>55</v>
      </c>
      <c r="G73" s="3" t="s">
        <v>55</v>
      </c>
      <c r="H73" s="3" t="s">
        <v>55</v>
      </c>
      <c r="I73" s="3" t="s">
        <v>706</v>
      </c>
      <c r="J73" s="3" t="s">
        <v>55</v>
      </c>
      <c r="K73" s="3" t="s">
        <v>55</v>
      </c>
      <c r="L73" s="3" t="s">
        <v>55</v>
      </c>
      <c r="M73" s="3" t="s">
        <v>55</v>
      </c>
      <c r="N73" s="3" t="s">
        <v>55</v>
      </c>
      <c r="O73" s="3" t="s">
        <v>55</v>
      </c>
    </row>
    <row r="74" spans="1:15" x14ac:dyDescent="0.25">
      <c r="A74" s="2">
        <v>10</v>
      </c>
      <c r="B74" s="2">
        <v>1</v>
      </c>
      <c r="C74" s="2">
        <v>1</v>
      </c>
      <c r="D74" s="3" t="s">
        <v>534</v>
      </c>
      <c r="E74" s="3" t="s">
        <v>534</v>
      </c>
      <c r="F74" s="3" t="s">
        <v>535</v>
      </c>
      <c r="G74" s="3" t="s">
        <v>536</v>
      </c>
      <c r="H74" s="3" t="s">
        <v>37</v>
      </c>
      <c r="I74" s="3" t="s">
        <v>707</v>
      </c>
      <c r="J74" s="3" t="s">
        <v>536</v>
      </c>
      <c r="K74" s="3" t="s">
        <v>537</v>
      </c>
      <c r="L74" s="3" t="s">
        <v>538</v>
      </c>
      <c r="M74" s="3" t="s">
        <v>536</v>
      </c>
      <c r="N74" s="3" t="s">
        <v>539</v>
      </c>
      <c r="O74" s="3" t="s">
        <v>459</v>
      </c>
    </row>
    <row r="75" spans="1:15" x14ac:dyDescent="0.25">
      <c r="A75" s="2">
        <v>10</v>
      </c>
      <c r="B75" s="2">
        <v>2</v>
      </c>
      <c r="C75" s="2">
        <v>1</v>
      </c>
      <c r="D75" s="3" t="s">
        <v>540</v>
      </c>
      <c r="E75" s="3" t="s">
        <v>541</v>
      </c>
      <c r="F75" s="3" t="s">
        <v>542</v>
      </c>
      <c r="G75" s="3" t="s">
        <v>543</v>
      </c>
      <c r="H75" s="3" t="s">
        <v>544</v>
      </c>
      <c r="I75" s="3" t="s">
        <v>708</v>
      </c>
      <c r="J75" s="3" t="s">
        <v>545</v>
      </c>
      <c r="K75" s="3" t="s">
        <v>546</v>
      </c>
      <c r="L75" s="3" t="s">
        <v>547</v>
      </c>
      <c r="M75" s="3" t="s">
        <v>545</v>
      </c>
      <c r="N75" s="3" t="s">
        <v>548</v>
      </c>
      <c r="O75" s="3" t="s">
        <v>55</v>
      </c>
    </row>
    <row r="76" spans="1:15" x14ac:dyDescent="0.25">
      <c r="A76" s="2">
        <v>10</v>
      </c>
      <c r="B76" s="2">
        <v>3</v>
      </c>
      <c r="C76" s="2">
        <v>1</v>
      </c>
      <c r="D76" s="3" t="s">
        <v>549</v>
      </c>
      <c r="E76" s="3" t="s">
        <v>550</v>
      </c>
      <c r="F76" s="3" t="s">
        <v>55</v>
      </c>
      <c r="G76" s="3" t="s">
        <v>55</v>
      </c>
      <c r="H76" s="3" t="s">
        <v>55</v>
      </c>
      <c r="I76" s="3" t="s">
        <v>709</v>
      </c>
      <c r="J76" s="3" t="s">
        <v>551</v>
      </c>
      <c r="K76" s="3" t="s">
        <v>55</v>
      </c>
      <c r="L76" s="3" t="s">
        <v>55</v>
      </c>
      <c r="M76" s="3" t="s">
        <v>55</v>
      </c>
      <c r="N76" s="3" t="s">
        <v>55</v>
      </c>
      <c r="O76" s="3" t="s">
        <v>55</v>
      </c>
    </row>
    <row r="77" spans="1:15" x14ac:dyDescent="0.25">
      <c r="A77" s="2">
        <v>10</v>
      </c>
      <c r="B77" s="2">
        <v>4</v>
      </c>
      <c r="C77" s="2">
        <v>1</v>
      </c>
      <c r="D77" s="3" t="s">
        <v>552</v>
      </c>
      <c r="E77" s="3" t="s">
        <v>553</v>
      </c>
      <c r="F77" s="3" t="s">
        <v>55</v>
      </c>
      <c r="G77" s="3" t="s">
        <v>55</v>
      </c>
      <c r="H77" s="3" t="s">
        <v>55</v>
      </c>
      <c r="I77" s="3" t="s">
        <v>710</v>
      </c>
      <c r="J77" s="3" t="s">
        <v>55</v>
      </c>
      <c r="K77" s="3" t="s">
        <v>55</v>
      </c>
      <c r="L77" s="3" t="s">
        <v>55</v>
      </c>
      <c r="M77" s="3" t="s">
        <v>55</v>
      </c>
      <c r="N77" s="3" t="s">
        <v>55</v>
      </c>
      <c r="O77" s="3" t="s">
        <v>55</v>
      </c>
    </row>
    <row r="78" spans="1:15" x14ac:dyDescent="0.25">
      <c r="A78" s="2">
        <v>10</v>
      </c>
      <c r="B78" s="2">
        <v>5</v>
      </c>
      <c r="C78" s="2">
        <v>1</v>
      </c>
      <c r="D78" s="3" t="s">
        <v>554</v>
      </c>
      <c r="E78" s="3" t="s">
        <v>554</v>
      </c>
      <c r="F78" s="3" t="s">
        <v>555</v>
      </c>
      <c r="G78" s="3" t="s">
        <v>556</v>
      </c>
      <c r="H78" s="3" t="s">
        <v>557</v>
      </c>
      <c r="I78" s="3" t="s">
        <v>110</v>
      </c>
      <c r="J78" s="3" t="s">
        <v>556</v>
      </c>
      <c r="K78" s="3" t="s">
        <v>558</v>
      </c>
      <c r="L78" s="3" t="s">
        <v>559</v>
      </c>
      <c r="M78" s="3" t="s">
        <v>556</v>
      </c>
      <c r="N78" s="3" t="s">
        <v>243</v>
      </c>
      <c r="O78" s="3" t="s">
        <v>560</v>
      </c>
    </row>
    <row r="79" spans="1:15" x14ac:dyDescent="0.25">
      <c r="A79" s="2">
        <v>10</v>
      </c>
      <c r="B79" s="2">
        <v>6</v>
      </c>
      <c r="C79" s="2">
        <v>1</v>
      </c>
      <c r="D79" s="3" t="s">
        <v>55</v>
      </c>
      <c r="E79" s="3" t="s">
        <v>55</v>
      </c>
      <c r="F79" s="3" t="s">
        <v>561</v>
      </c>
      <c r="G79" s="3" t="s">
        <v>562</v>
      </c>
      <c r="H79" s="3" t="s">
        <v>563</v>
      </c>
      <c r="I79" s="3" t="s">
        <v>711</v>
      </c>
      <c r="J79" s="3" t="s">
        <v>564</v>
      </c>
      <c r="K79" s="3" t="s">
        <v>565</v>
      </c>
      <c r="L79" s="3" t="s">
        <v>566</v>
      </c>
      <c r="M79" s="3" t="s">
        <v>564</v>
      </c>
      <c r="N79" s="3" t="s">
        <v>567</v>
      </c>
      <c r="O79" s="3" t="s">
        <v>55</v>
      </c>
    </row>
    <row r="80" spans="1:15" x14ac:dyDescent="0.25">
      <c r="A80" s="2">
        <v>10</v>
      </c>
      <c r="B80" s="2">
        <v>7</v>
      </c>
      <c r="C80" s="2">
        <v>1</v>
      </c>
      <c r="D80" s="3" t="s">
        <v>55</v>
      </c>
      <c r="E80" s="3" t="s">
        <v>55</v>
      </c>
      <c r="F80" s="3" t="s">
        <v>568</v>
      </c>
      <c r="G80" s="3" t="s">
        <v>55</v>
      </c>
      <c r="H80" s="3" t="s">
        <v>55</v>
      </c>
      <c r="I80" s="3" t="s">
        <v>712</v>
      </c>
      <c r="J80" s="3" t="s">
        <v>569</v>
      </c>
      <c r="K80" s="3" t="s">
        <v>55</v>
      </c>
      <c r="L80" s="3" t="s">
        <v>55</v>
      </c>
      <c r="M80" s="3" t="s">
        <v>55</v>
      </c>
      <c r="N80" s="3" t="s">
        <v>55</v>
      </c>
      <c r="O80" s="3" t="s">
        <v>55</v>
      </c>
    </row>
    <row r="81" spans="1:15" x14ac:dyDescent="0.25">
      <c r="A81" s="2">
        <v>10</v>
      </c>
      <c r="B81" s="2">
        <v>8</v>
      </c>
      <c r="C81" s="2">
        <v>1</v>
      </c>
      <c r="D81" s="3" t="s">
        <v>55</v>
      </c>
      <c r="E81" s="3" t="s">
        <v>570</v>
      </c>
      <c r="F81" s="3" t="s">
        <v>571</v>
      </c>
      <c r="G81" s="3" t="s">
        <v>572</v>
      </c>
      <c r="H81" s="3" t="s">
        <v>573</v>
      </c>
      <c r="I81" s="3" t="s">
        <v>713</v>
      </c>
      <c r="J81" s="3" t="s">
        <v>574</v>
      </c>
      <c r="K81" s="3" t="s">
        <v>575</v>
      </c>
      <c r="L81" s="3" t="s">
        <v>576</v>
      </c>
      <c r="M81" s="3" t="s">
        <v>577</v>
      </c>
      <c r="N81" s="3" t="s">
        <v>578</v>
      </c>
      <c r="O81" s="3" t="s">
        <v>55</v>
      </c>
    </row>
    <row r="82" spans="1:15" x14ac:dyDescent="0.25">
      <c r="A82" s="2">
        <v>10</v>
      </c>
      <c r="B82" s="2">
        <v>9</v>
      </c>
      <c r="C82" s="2">
        <v>1</v>
      </c>
      <c r="D82" s="3" t="s">
        <v>55</v>
      </c>
      <c r="E82" s="3" t="s">
        <v>55</v>
      </c>
      <c r="F82" s="3" t="s">
        <v>579</v>
      </c>
      <c r="G82" s="3" t="s">
        <v>580</v>
      </c>
      <c r="H82" s="3" t="s">
        <v>581</v>
      </c>
      <c r="I82" s="3" t="s">
        <v>714</v>
      </c>
      <c r="J82" s="3" t="s">
        <v>582</v>
      </c>
      <c r="K82" s="3" t="s">
        <v>583</v>
      </c>
      <c r="L82" s="3" t="s">
        <v>584</v>
      </c>
      <c r="M82" s="3" t="s">
        <v>582</v>
      </c>
      <c r="N82" s="3" t="s">
        <v>585</v>
      </c>
      <c r="O82" s="3" t="s">
        <v>55</v>
      </c>
    </row>
    <row r="83" spans="1:15" x14ac:dyDescent="0.25">
      <c r="A83" s="2">
        <v>10</v>
      </c>
      <c r="B83" s="2">
        <v>10</v>
      </c>
      <c r="C83" s="2">
        <v>1</v>
      </c>
      <c r="D83" s="3" t="s">
        <v>55</v>
      </c>
      <c r="E83" s="3" t="s">
        <v>55</v>
      </c>
      <c r="F83" s="3" t="s">
        <v>586</v>
      </c>
      <c r="G83" s="3" t="s">
        <v>587</v>
      </c>
      <c r="H83" s="3" t="s">
        <v>588</v>
      </c>
      <c r="I83" s="3" t="s">
        <v>715</v>
      </c>
      <c r="J83" s="3" t="s">
        <v>589</v>
      </c>
      <c r="K83" s="3" t="s">
        <v>55</v>
      </c>
      <c r="L83" s="3" t="s">
        <v>55</v>
      </c>
      <c r="M83" s="3" t="s">
        <v>589</v>
      </c>
      <c r="N83" s="3" t="s">
        <v>590</v>
      </c>
      <c r="O83" s="3" t="s">
        <v>55</v>
      </c>
    </row>
    <row r="84" spans="1:15" x14ac:dyDescent="0.25">
      <c r="A84" s="2">
        <v>10</v>
      </c>
      <c r="B84" s="2">
        <v>11</v>
      </c>
      <c r="C84" s="2">
        <v>1</v>
      </c>
      <c r="D84" s="3" t="s">
        <v>55</v>
      </c>
      <c r="E84" s="3" t="s">
        <v>55</v>
      </c>
      <c r="F84" s="3" t="s">
        <v>591</v>
      </c>
      <c r="G84" s="3" t="s">
        <v>592</v>
      </c>
      <c r="H84" s="3" t="s">
        <v>593</v>
      </c>
      <c r="I84" s="3" t="s">
        <v>716</v>
      </c>
      <c r="J84" s="3" t="s">
        <v>594</v>
      </c>
      <c r="K84" s="3" t="s">
        <v>595</v>
      </c>
      <c r="L84" s="3" t="s">
        <v>55</v>
      </c>
      <c r="M84" s="3" t="s">
        <v>594</v>
      </c>
      <c r="N84" s="3" t="s">
        <v>596</v>
      </c>
      <c r="O84" s="3" t="s">
        <v>55</v>
      </c>
    </row>
    <row r="85" spans="1:15" x14ac:dyDescent="0.25">
      <c r="A85" s="2">
        <v>10</v>
      </c>
      <c r="B85" s="2">
        <v>12</v>
      </c>
      <c r="C85" s="2">
        <v>1</v>
      </c>
      <c r="D85" s="3" t="s">
        <v>55</v>
      </c>
      <c r="E85" s="3" t="s">
        <v>55</v>
      </c>
      <c r="F85" s="3" t="s">
        <v>597</v>
      </c>
      <c r="G85" s="3" t="s">
        <v>598</v>
      </c>
      <c r="H85" s="3" t="s">
        <v>599</v>
      </c>
      <c r="I85" s="3" t="s">
        <v>717</v>
      </c>
      <c r="J85" s="3" t="s">
        <v>600</v>
      </c>
      <c r="K85" s="3" t="s">
        <v>601</v>
      </c>
      <c r="L85" s="3" t="s">
        <v>602</v>
      </c>
      <c r="M85" s="3" t="s">
        <v>600</v>
      </c>
      <c r="N85" s="3" t="s">
        <v>603</v>
      </c>
      <c r="O85" s="3" t="s">
        <v>55</v>
      </c>
    </row>
    <row r="86" spans="1:15" x14ac:dyDescent="0.25">
      <c r="A86" s="2">
        <v>10</v>
      </c>
      <c r="B86" s="2">
        <v>13</v>
      </c>
      <c r="C86" s="2">
        <v>1</v>
      </c>
      <c r="D86" s="3" t="s">
        <v>55</v>
      </c>
      <c r="E86" s="3" t="s">
        <v>55</v>
      </c>
      <c r="F86" s="3" t="s">
        <v>604</v>
      </c>
      <c r="G86" s="3" t="s">
        <v>605</v>
      </c>
      <c r="H86" s="3" t="s">
        <v>606</v>
      </c>
      <c r="I86" s="3" t="s">
        <v>718</v>
      </c>
      <c r="J86" s="3" t="s">
        <v>607</v>
      </c>
      <c r="K86" s="3" t="s">
        <v>608</v>
      </c>
      <c r="L86" s="3" t="s">
        <v>55</v>
      </c>
      <c r="M86" s="3" t="s">
        <v>607</v>
      </c>
      <c r="N86" s="3" t="s">
        <v>609</v>
      </c>
      <c r="O86" s="3" t="s">
        <v>55</v>
      </c>
    </row>
    <row r="87" spans="1:15" x14ac:dyDescent="0.25">
      <c r="A87" s="2">
        <v>10</v>
      </c>
      <c r="B87" s="2">
        <v>14</v>
      </c>
      <c r="C87" s="2">
        <v>1</v>
      </c>
      <c r="D87" s="3" t="s">
        <v>610</v>
      </c>
      <c r="E87" s="3" t="s">
        <v>611</v>
      </c>
      <c r="F87" s="3" t="s">
        <v>612</v>
      </c>
      <c r="G87" s="3" t="s">
        <v>613</v>
      </c>
      <c r="H87" s="3" t="s">
        <v>614</v>
      </c>
      <c r="I87" s="3" t="s">
        <v>719</v>
      </c>
      <c r="J87" s="3" t="s">
        <v>613</v>
      </c>
      <c r="K87" s="3" t="s">
        <v>615</v>
      </c>
      <c r="L87" s="3" t="s">
        <v>616</v>
      </c>
      <c r="M87" s="3" t="s">
        <v>613</v>
      </c>
      <c r="N87" s="3" t="s">
        <v>617</v>
      </c>
      <c r="O87" s="3" t="s">
        <v>55</v>
      </c>
    </row>
    <row r="88" spans="1:15" x14ac:dyDescent="0.25">
      <c r="A88" s="2">
        <v>10</v>
      </c>
      <c r="B88" s="2">
        <v>15</v>
      </c>
      <c r="C88" s="2">
        <v>1</v>
      </c>
      <c r="D88" s="3" t="s">
        <v>55</v>
      </c>
      <c r="E88" s="3" t="s">
        <v>55</v>
      </c>
      <c r="F88" s="3" t="s">
        <v>618</v>
      </c>
      <c r="G88" s="3" t="s">
        <v>55</v>
      </c>
      <c r="H88" s="3" t="s">
        <v>55</v>
      </c>
      <c r="I88" s="3" t="s">
        <v>720</v>
      </c>
      <c r="J88" s="3" t="s">
        <v>55</v>
      </c>
      <c r="K88" s="3" t="s">
        <v>55</v>
      </c>
      <c r="L88" s="3" t="s">
        <v>55</v>
      </c>
      <c r="M88" s="3" t="s">
        <v>55</v>
      </c>
      <c r="N88" s="3" t="s">
        <v>55</v>
      </c>
      <c r="O88" s="3" t="s">
        <v>55</v>
      </c>
    </row>
    <row r="89" spans="1:15" x14ac:dyDescent="0.25">
      <c r="A89" s="2">
        <v>10</v>
      </c>
      <c r="B89" s="2">
        <v>16</v>
      </c>
      <c r="C89" s="2">
        <v>1</v>
      </c>
      <c r="D89" s="3" t="s">
        <v>55</v>
      </c>
      <c r="E89" s="3" t="s">
        <v>55</v>
      </c>
      <c r="F89" s="3" t="s">
        <v>619</v>
      </c>
      <c r="G89" s="3" t="s">
        <v>55</v>
      </c>
      <c r="H89" s="3" t="s">
        <v>55</v>
      </c>
      <c r="I89" s="3" t="s">
        <v>721</v>
      </c>
      <c r="J89" s="3" t="s">
        <v>55</v>
      </c>
      <c r="K89" s="3" t="s">
        <v>55</v>
      </c>
      <c r="L89" s="3" t="s">
        <v>55</v>
      </c>
      <c r="M89" s="3" t="s">
        <v>55</v>
      </c>
      <c r="N89" s="3" t="s">
        <v>55</v>
      </c>
      <c r="O89" s="3" t="s">
        <v>55</v>
      </c>
    </row>
    <row r="90" spans="1:15" x14ac:dyDescent="0.25">
      <c r="A90" s="2">
        <v>10</v>
      </c>
      <c r="B90" s="2">
        <v>17</v>
      </c>
      <c r="C90" s="2">
        <v>1</v>
      </c>
      <c r="D90" s="3" t="s">
        <v>55</v>
      </c>
      <c r="E90" s="3" t="s">
        <v>55</v>
      </c>
      <c r="F90" s="3" t="s">
        <v>620</v>
      </c>
      <c r="G90" s="3" t="s">
        <v>55</v>
      </c>
      <c r="H90" s="3" t="s">
        <v>55</v>
      </c>
      <c r="I90" s="3" t="s">
        <v>722</v>
      </c>
      <c r="J90" s="3" t="s">
        <v>621</v>
      </c>
      <c r="K90" s="3" t="s">
        <v>622</v>
      </c>
      <c r="L90" s="3" t="s">
        <v>55</v>
      </c>
      <c r="M90" s="3" t="s">
        <v>55</v>
      </c>
      <c r="N90" s="3" t="s">
        <v>55</v>
      </c>
      <c r="O90" s="3" t="s">
        <v>55</v>
      </c>
    </row>
    <row r="91" spans="1:15" x14ac:dyDescent="0.25">
      <c r="A91" s="2">
        <v>10</v>
      </c>
      <c r="B91" s="2">
        <v>18</v>
      </c>
      <c r="C91" s="2">
        <v>1</v>
      </c>
      <c r="D91" s="3" t="s">
        <v>55</v>
      </c>
      <c r="E91" s="3" t="s">
        <v>55</v>
      </c>
      <c r="F91" s="3" t="s">
        <v>623</v>
      </c>
      <c r="G91" s="3" t="s">
        <v>55</v>
      </c>
      <c r="H91" s="3" t="s">
        <v>55</v>
      </c>
      <c r="I91" s="3" t="s">
        <v>723</v>
      </c>
      <c r="J91" s="3" t="s">
        <v>624</v>
      </c>
      <c r="K91" s="3" t="s">
        <v>55</v>
      </c>
      <c r="L91" s="3" t="s">
        <v>55</v>
      </c>
      <c r="M91" s="3" t="s">
        <v>55</v>
      </c>
      <c r="N91" s="3" t="s">
        <v>55</v>
      </c>
      <c r="O91" s="3" t="s">
        <v>55</v>
      </c>
    </row>
    <row r="92" spans="1:15" x14ac:dyDescent="0.25">
      <c r="A92" s="2">
        <v>10</v>
      </c>
      <c r="B92" s="2">
        <v>19</v>
      </c>
      <c r="C92" s="2">
        <v>1</v>
      </c>
      <c r="D92" s="3" t="s">
        <v>55</v>
      </c>
      <c r="E92" s="3" t="s">
        <v>55</v>
      </c>
      <c r="F92" s="3" t="s">
        <v>625</v>
      </c>
      <c r="G92" s="3" t="s">
        <v>55</v>
      </c>
      <c r="H92" s="3" t="s">
        <v>55</v>
      </c>
      <c r="I92" s="3" t="s">
        <v>724</v>
      </c>
      <c r="J92" s="3" t="s">
        <v>55</v>
      </c>
      <c r="K92" s="3" t="s">
        <v>55</v>
      </c>
      <c r="L92" s="3" t="s">
        <v>55</v>
      </c>
      <c r="M92" s="3" t="s">
        <v>55</v>
      </c>
      <c r="N92" s="3" t="s">
        <v>55</v>
      </c>
      <c r="O92" s="3" t="s">
        <v>55</v>
      </c>
    </row>
    <row r="93" spans="1:15" x14ac:dyDescent="0.25">
      <c r="A93" s="2">
        <v>10</v>
      </c>
      <c r="B93" s="2">
        <v>20</v>
      </c>
      <c r="C93" s="2">
        <v>1</v>
      </c>
      <c r="D93" s="3" t="s">
        <v>55</v>
      </c>
      <c r="E93" s="3" t="s">
        <v>55</v>
      </c>
      <c r="F93" s="3" t="s">
        <v>626</v>
      </c>
      <c r="G93" s="3" t="s">
        <v>55</v>
      </c>
      <c r="H93" s="3" t="s">
        <v>55</v>
      </c>
      <c r="I93" s="3" t="s">
        <v>725</v>
      </c>
      <c r="J93" s="3" t="s">
        <v>627</v>
      </c>
      <c r="K93" s="3" t="s">
        <v>55</v>
      </c>
      <c r="L93" s="3" t="s">
        <v>55</v>
      </c>
      <c r="M93" s="3" t="s">
        <v>55</v>
      </c>
      <c r="N93" s="3" t="s">
        <v>55</v>
      </c>
      <c r="O93" s="3" t="s">
        <v>55</v>
      </c>
    </row>
    <row r="94" spans="1:15" x14ac:dyDescent="0.25">
      <c r="A94" s="2">
        <v>10</v>
      </c>
      <c r="B94" s="2">
        <v>21</v>
      </c>
      <c r="C94" s="2">
        <v>1</v>
      </c>
      <c r="D94" s="3" t="s">
        <v>55</v>
      </c>
      <c r="E94" s="3" t="s">
        <v>628</v>
      </c>
      <c r="F94" s="3" t="s">
        <v>629</v>
      </c>
      <c r="G94" s="3" t="s">
        <v>630</v>
      </c>
      <c r="H94" s="3" t="s">
        <v>631</v>
      </c>
      <c r="I94" s="3" t="s">
        <v>726</v>
      </c>
      <c r="J94" s="3" t="s">
        <v>632</v>
      </c>
      <c r="K94" s="3" t="s">
        <v>633</v>
      </c>
      <c r="L94" s="3" t="s">
        <v>634</v>
      </c>
      <c r="M94" s="3" t="s">
        <v>635</v>
      </c>
      <c r="N94" s="3" t="s">
        <v>636</v>
      </c>
      <c r="O94" s="3" t="s">
        <v>55</v>
      </c>
    </row>
    <row r="95" spans="1:15" x14ac:dyDescent="0.25">
      <c r="A95" s="2">
        <v>10</v>
      </c>
      <c r="B95" s="2">
        <v>22</v>
      </c>
      <c r="C95" s="2">
        <v>1</v>
      </c>
      <c r="D95" s="3" t="s">
        <v>55</v>
      </c>
      <c r="E95" s="3" t="s">
        <v>55</v>
      </c>
      <c r="F95" s="3" t="s">
        <v>55</v>
      </c>
      <c r="G95" s="3" t="s">
        <v>637</v>
      </c>
      <c r="H95" s="3" t="s">
        <v>638</v>
      </c>
      <c r="I95" s="3" t="s">
        <v>727</v>
      </c>
      <c r="J95" s="3" t="s">
        <v>639</v>
      </c>
      <c r="K95" s="3" t="s">
        <v>55</v>
      </c>
      <c r="L95" s="3" t="s">
        <v>640</v>
      </c>
      <c r="M95" s="3" t="s">
        <v>641</v>
      </c>
      <c r="N95" s="3" t="s">
        <v>642</v>
      </c>
      <c r="O95" s="3" t="s">
        <v>55</v>
      </c>
    </row>
    <row r="96" spans="1:15" x14ac:dyDescent="0.25">
      <c r="A96" s="2">
        <v>10</v>
      </c>
      <c r="B96" s="2">
        <v>23</v>
      </c>
      <c r="C96" s="2">
        <v>1</v>
      </c>
      <c r="D96" s="3" t="s">
        <v>55</v>
      </c>
      <c r="E96" s="3" t="s">
        <v>55</v>
      </c>
      <c r="F96" s="3" t="s">
        <v>643</v>
      </c>
      <c r="G96" s="3" t="s">
        <v>55</v>
      </c>
      <c r="H96" s="3" t="s">
        <v>55</v>
      </c>
      <c r="I96" s="3" t="s">
        <v>728</v>
      </c>
      <c r="J96" s="3" t="s">
        <v>55</v>
      </c>
      <c r="K96" s="3" t="s">
        <v>55</v>
      </c>
      <c r="L96" s="3" t="s">
        <v>55</v>
      </c>
      <c r="M96" s="3" t="s">
        <v>55</v>
      </c>
      <c r="N96" s="3" t="s">
        <v>55</v>
      </c>
      <c r="O96" s="3" t="s">
        <v>55</v>
      </c>
    </row>
    <row r="97" spans="1:15" x14ac:dyDescent="0.25">
      <c r="A97" s="2">
        <v>10</v>
      </c>
      <c r="B97" s="2">
        <v>24</v>
      </c>
      <c r="C97" s="2">
        <v>1</v>
      </c>
      <c r="D97" s="3" t="s">
        <v>55</v>
      </c>
      <c r="E97" s="3" t="s">
        <v>55</v>
      </c>
      <c r="F97" s="3" t="s">
        <v>55</v>
      </c>
      <c r="G97" s="3" t="s">
        <v>55</v>
      </c>
      <c r="H97" s="3" t="s">
        <v>55</v>
      </c>
      <c r="I97" s="3" t="s">
        <v>729</v>
      </c>
      <c r="J97" s="3" t="s">
        <v>55</v>
      </c>
      <c r="K97" s="3" t="s">
        <v>55</v>
      </c>
      <c r="L97" s="3" t="s">
        <v>55</v>
      </c>
      <c r="M97" s="3" t="s">
        <v>55</v>
      </c>
      <c r="N97" s="3" t="s">
        <v>55</v>
      </c>
      <c r="O97" s="3" t="s">
        <v>55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7E44-B4E7-4CF9-9AF3-61895CF4387E}">
  <dimension ref="A1:O97"/>
  <sheetViews>
    <sheetView tabSelected="1" workbookViewId="0">
      <selection activeCell="P32" sqref="P32"/>
    </sheetView>
  </sheetViews>
  <sheetFormatPr baseColWidth="10" defaultColWidth="14.28515625" defaultRowHeight="15" x14ac:dyDescent="0.25"/>
  <cols>
    <col min="1" max="16384" width="14.28515625" style="2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s="3" t="s">
        <v>15</v>
      </c>
      <c r="B2" s="3" t="s">
        <v>16</v>
      </c>
      <c r="C2" s="3" t="s">
        <v>16</v>
      </c>
      <c r="D2" s="2">
        <v>10.6</v>
      </c>
      <c r="E2" s="2">
        <v>10.6</v>
      </c>
      <c r="F2" s="2">
        <v>82</v>
      </c>
      <c r="G2" s="2">
        <v>11.2</v>
      </c>
      <c r="H2" s="2">
        <v>7</v>
      </c>
      <c r="I2" s="2">
        <v>6</v>
      </c>
      <c r="J2" s="2">
        <v>11.2</v>
      </c>
      <c r="K2" s="2">
        <v>69.2</v>
      </c>
      <c r="L2" s="2">
        <v>15.6</v>
      </c>
      <c r="M2" s="2">
        <v>11.2</v>
      </c>
      <c r="N2" s="2">
        <v>18.399999999999999</v>
      </c>
      <c r="O2" s="2">
        <v>14.4</v>
      </c>
    </row>
    <row r="3" spans="1:15" x14ac:dyDescent="0.25">
      <c r="A3" s="3" t="s">
        <v>15</v>
      </c>
      <c r="B3" s="3" t="s">
        <v>15</v>
      </c>
      <c r="C3" s="3" t="s">
        <v>16</v>
      </c>
      <c r="D3" s="2">
        <v>20.6</v>
      </c>
      <c r="E3" s="2">
        <v>25.8</v>
      </c>
      <c r="F3" s="2">
        <v>354.6</v>
      </c>
      <c r="G3" s="2">
        <v>40.200000000000003</v>
      </c>
      <c r="H3" s="2">
        <v>92.2</v>
      </c>
      <c r="I3" s="2">
        <v>190.2</v>
      </c>
      <c r="J3" s="2">
        <v>40.200000000000003</v>
      </c>
      <c r="K3" s="2">
        <v>459.6</v>
      </c>
      <c r="L3" s="2">
        <v>65</v>
      </c>
      <c r="M3" s="2">
        <v>40.200000000000003</v>
      </c>
      <c r="N3" s="2">
        <v>51</v>
      </c>
      <c r="O3" s="2" t="s">
        <v>39</v>
      </c>
    </row>
    <row r="4" spans="1:15" x14ac:dyDescent="0.25">
      <c r="A4" s="3" t="s">
        <v>15</v>
      </c>
      <c r="B4" s="3" t="s">
        <v>17</v>
      </c>
      <c r="C4" s="3" t="s">
        <v>16</v>
      </c>
      <c r="D4" s="2">
        <v>80.599999999999994</v>
      </c>
      <c r="E4" s="2">
        <v>86.4</v>
      </c>
      <c r="F4" s="2">
        <v>3656.6</v>
      </c>
      <c r="G4" s="2">
        <v>2273.6</v>
      </c>
      <c r="H4" s="2">
        <v>2111.8000000000002</v>
      </c>
      <c r="I4" s="2">
        <v>221</v>
      </c>
      <c r="J4" s="2">
        <v>711.4</v>
      </c>
      <c r="K4" s="2">
        <v>1865.5</v>
      </c>
      <c r="L4" s="2">
        <v>696</v>
      </c>
      <c r="M4" s="2">
        <v>2166.6</v>
      </c>
      <c r="N4" s="2">
        <v>1085.5999999999999</v>
      </c>
      <c r="O4" s="2" t="s">
        <v>39</v>
      </c>
    </row>
    <row r="5" spans="1:15" x14ac:dyDescent="0.25">
      <c r="A5" s="3" t="s">
        <v>15</v>
      </c>
      <c r="B5" s="3" t="s">
        <v>18</v>
      </c>
      <c r="C5" s="3" t="s">
        <v>16</v>
      </c>
      <c r="D5" s="2">
        <v>98.8</v>
      </c>
      <c r="E5" s="2">
        <v>102.4</v>
      </c>
      <c r="F5" s="2">
        <v>18995.2</v>
      </c>
      <c r="G5" s="2">
        <v>1912.4</v>
      </c>
      <c r="H5" s="2">
        <v>2405.1999999999998</v>
      </c>
      <c r="I5" s="2">
        <v>405.2</v>
      </c>
      <c r="J5" s="2">
        <v>5605.4</v>
      </c>
      <c r="K5" s="2">
        <v>2945</v>
      </c>
      <c r="L5" s="2">
        <v>1357.2</v>
      </c>
      <c r="M5" s="2">
        <v>4240.3999999999996</v>
      </c>
      <c r="N5" s="2">
        <v>6122</v>
      </c>
      <c r="O5" s="2" t="s">
        <v>39</v>
      </c>
    </row>
    <row r="6" spans="1:15" x14ac:dyDescent="0.25">
      <c r="A6" s="3" t="s">
        <v>15</v>
      </c>
      <c r="B6" s="3" t="s">
        <v>19</v>
      </c>
      <c r="C6" s="3" t="s">
        <v>16</v>
      </c>
      <c r="D6" s="2">
        <v>5.8</v>
      </c>
      <c r="E6" s="2">
        <v>5.8</v>
      </c>
      <c r="F6" s="2">
        <v>24.4</v>
      </c>
      <c r="G6" s="2">
        <v>17</v>
      </c>
      <c r="H6" s="2">
        <v>13</v>
      </c>
      <c r="I6" s="2">
        <v>6.4</v>
      </c>
      <c r="J6" s="2">
        <v>17</v>
      </c>
      <c r="K6" s="2">
        <v>22</v>
      </c>
      <c r="L6" s="2">
        <v>4.4000000000000004</v>
      </c>
      <c r="M6" s="2">
        <v>17</v>
      </c>
      <c r="N6" s="2">
        <v>18</v>
      </c>
      <c r="O6" s="2">
        <v>5.2</v>
      </c>
    </row>
    <row r="7" spans="1:15" x14ac:dyDescent="0.25">
      <c r="A7" s="3" t="s">
        <v>15</v>
      </c>
      <c r="B7" s="3" t="s">
        <v>20</v>
      </c>
      <c r="C7" s="3" t="s">
        <v>16</v>
      </c>
      <c r="D7" s="2">
        <v>10000.666666666701</v>
      </c>
      <c r="E7" s="2">
        <v>15459.666666666701</v>
      </c>
      <c r="F7" s="2">
        <v>272.8</v>
      </c>
      <c r="G7" s="2">
        <v>56.2</v>
      </c>
      <c r="H7" s="2">
        <v>112.6</v>
      </c>
      <c r="I7" s="2">
        <v>337.2</v>
      </c>
      <c r="J7" s="2">
        <v>56.2</v>
      </c>
      <c r="K7" s="2">
        <v>214</v>
      </c>
      <c r="L7" s="2">
        <v>2273.6</v>
      </c>
      <c r="M7" s="2">
        <v>56.2</v>
      </c>
      <c r="N7" s="2">
        <v>94.8</v>
      </c>
      <c r="O7" s="2" t="s">
        <v>39</v>
      </c>
    </row>
    <row r="8" spans="1:15" x14ac:dyDescent="0.25">
      <c r="A8" s="3" t="s">
        <v>15</v>
      </c>
      <c r="B8" s="3" t="s">
        <v>21</v>
      </c>
      <c r="C8" s="3" t="s">
        <v>16</v>
      </c>
      <c r="D8" s="2" t="s">
        <v>39</v>
      </c>
      <c r="E8" s="2" t="s">
        <v>39</v>
      </c>
      <c r="F8" s="2">
        <v>187</v>
      </c>
      <c r="G8" s="2">
        <v>13269.8</v>
      </c>
      <c r="H8" s="2">
        <v>13480</v>
      </c>
      <c r="I8" s="2">
        <v>217.2</v>
      </c>
      <c r="J8" s="2">
        <v>568</v>
      </c>
      <c r="K8" s="2">
        <v>361.6</v>
      </c>
      <c r="L8" s="2">
        <v>423.2</v>
      </c>
      <c r="M8" s="2">
        <v>17440.333333333299</v>
      </c>
      <c r="N8" s="2">
        <v>333.8</v>
      </c>
      <c r="O8" s="2">
        <v>650</v>
      </c>
    </row>
    <row r="9" spans="1:15" x14ac:dyDescent="0.25">
      <c r="A9" s="3" t="s">
        <v>15</v>
      </c>
      <c r="B9" s="3" t="s">
        <v>22</v>
      </c>
      <c r="C9" s="3" t="s">
        <v>16</v>
      </c>
      <c r="D9" s="2">
        <v>23486</v>
      </c>
      <c r="E9" s="2">
        <v>18007</v>
      </c>
      <c r="F9" s="2">
        <v>561.79999999999995</v>
      </c>
      <c r="G9" s="2">
        <v>73.8</v>
      </c>
      <c r="H9" s="2">
        <v>65.2</v>
      </c>
      <c r="I9" s="2">
        <v>383</v>
      </c>
      <c r="J9" s="2">
        <v>73.8</v>
      </c>
      <c r="K9" s="2">
        <v>366.2</v>
      </c>
      <c r="L9" s="2">
        <v>46.2</v>
      </c>
      <c r="M9" s="2">
        <v>73.8</v>
      </c>
      <c r="N9" s="2">
        <v>70</v>
      </c>
      <c r="O9" s="2" t="s">
        <v>39</v>
      </c>
    </row>
    <row r="10" spans="1:15" x14ac:dyDescent="0.25">
      <c r="A10" s="3" t="s">
        <v>15</v>
      </c>
      <c r="B10" s="3" t="s">
        <v>23</v>
      </c>
      <c r="C10" s="3" t="s">
        <v>16</v>
      </c>
      <c r="D10" s="2" t="s">
        <v>39</v>
      </c>
      <c r="E10" s="2">
        <v>48766</v>
      </c>
      <c r="F10" s="2">
        <v>377</v>
      </c>
      <c r="G10" s="2">
        <v>33</v>
      </c>
      <c r="H10" s="2">
        <v>41.8</v>
      </c>
      <c r="I10" s="2">
        <v>256</v>
      </c>
      <c r="J10" s="2">
        <v>33</v>
      </c>
      <c r="K10" s="2">
        <v>302.39999999999998</v>
      </c>
      <c r="L10" s="2">
        <v>43.8</v>
      </c>
      <c r="M10" s="2">
        <v>33</v>
      </c>
      <c r="N10" s="2">
        <v>37.6</v>
      </c>
      <c r="O10" s="2" t="s">
        <v>39</v>
      </c>
    </row>
    <row r="11" spans="1:15" x14ac:dyDescent="0.25">
      <c r="A11" s="3" t="s">
        <v>15</v>
      </c>
      <c r="B11" s="3" t="s">
        <v>24</v>
      </c>
      <c r="C11" s="3" t="s">
        <v>16</v>
      </c>
      <c r="D11" s="2" t="s">
        <v>39</v>
      </c>
      <c r="E11" s="2">
        <v>14730</v>
      </c>
      <c r="F11" s="2">
        <v>362.8</v>
      </c>
      <c r="G11" s="2">
        <v>28.6</v>
      </c>
      <c r="H11" s="2">
        <v>104.2</v>
      </c>
      <c r="I11" s="2">
        <v>193.6</v>
      </c>
      <c r="J11" s="2">
        <v>28.6</v>
      </c>
      <c r="K11" s="2">
        <v>463.4</v>
      </c>
      <c r="L11" s="2">
        <v>10905.8</v>
      </c>
      <c r="M11" s="2">
        <v>28.6</v>
      </c>
      <c r="N11" s="2">
        <v>129.4</v>
      </c>
      <c r="O11" s="2" t="s">
        <v>39</v>
      </c>
    </row>
    <row r="12" spans="1:15" x14ac:dyDescent="0.25">
      <c r="A12" s="3" t="s">
        <v>15</v>
      </c>
      <c r="B12" s="3" t="s">
        <v>25</v>
      </c>
      <c r="C12" s="3" t="s">
        <v>16</v>
      </c>
      <c r="D12" s="2">
        <v>8084</v>
      </c>
      <c r="E12" s="2">
        <v>4089</v>
      </c>
      <c r="F12" s="2">
        <v>350.6</v>
      </c>
      <c r="G12" s="2">
        <v>27.4</v>
      </c>
      <c r="H12" s="2">
        <v>74.2</v>
      </c>
      <c r="I12" s="2">
        <v>207.8</v>
      </c>
      <c r="J12" s="2">
        <v>27.4</v>
      </c>
      <c r="K12" s="2">
        <v>535.6</v>
      </c>
      <c r="L12" s="2">
        <v>17024</v>
      </c>
      <c r="M12" s="2">
        <v>27.4</v>
      </c>
      <c r="N12" s="2">
        <v>362.4</v>
      </c>
      <c r="O12" s="2" t="s">
        <v>39</v>
      </c>
    </row>
    <row r="13" spans="1:15" x14ac:dyDescent="0.25">
      <c r="A13" s="3" t="s">
        <v>15</v>
      </c>
      <c r="B13" s="3" t="s">
        <v>26</v>
      </c>
      <c r="C13" s="3" t="s">
        <v>16</v>
      </c>
      <c r="D13" s="2">
        <v>13396.5</v>
      </c>
      <c r="E13" s="2">
        <v>3538.3333333333298</v>
      </c>
      <c r="F13" s="2">
        <v>513.20000000000005</v>
      </c>
      <c r="G13" s="2">
        <v>87.2</v>
      </c>
      <c r="H13" s="2">
        <v>130</v>
      </c>
      <c r="I13" s="2">
        <v>714.8</v>
      </c>
      <c r="J13" s="2">
        <v>87.2</v>
      </c>
      <c r="K13" s="2">
        <v>425</v>
      </c>
      <c r="L13" s="2">
        <v>2446.8000000000002</v>
      </c>
      <c r="M13" s="2">
        <v>87.2</v>
      </c>
      <c r="N13" s="2">
        <v>202.8</v>
      </c>
      <c r="O13" s="2" t="s">
        <v>39</v>
      </c>
    </row>
    <row r="14" spans="1:15" x14ac:dyDescent="0.25">
      <c r="A14" s="3" t="s">
        <v>15</v>
      </c>
      <c r="B14" s="3" t="s">
        <v>27</v>
      </c>
      <c r="C14" s="3" t="s">
        <v>16</v>
      </c>
      <c r="D14" s="2">
        <v>45629</v>
      </c>
      <c r="E14" s="2" t="s">
        <v>39</v>
      </c>
      <c r="F14" s="2">
        <v>275.39999999999998</v>
      </c>
      <c r="G14" s="2">
        <v>41.8</v>
      </c>
      <c r="H14" s="2">
        <v>12711</v>
      </c>
      <c r="I14" s="2">
        <v>187</v>
      </c>
      <c r="J14" s="2">
        <v>41.8</v>
      </c>
      <c r="K14" s="2">
        <v>382.6</v>
      </c>
      <c r="L14" s="2">
        <v>24285.666666666701</v>
      </c>
      <c r="M14" s="2">
        <v>41.8</v>
      </c>
      <c r="N14" s="2">
        <v>124.2</v>
      </c>
      <c r="O14" s="2" t="s">
        <v>39</v>
      </c>
    </row>
    <row r="15" spans="1:15" x14ac:dyDescent="0.25">
      <c r="A15" s="3" t="s">
        <v>15</v>
      </c>
      <c r="B15" s="3" t="s">
        <v>28</v>
      </c>
      <c r="C15" s="3" t="s">
        <v>16</v>
      </c>
      <c r="D15" s="2">
        <v>346.8</v>
      </c>
      <c r="E15" s="2">
        <v>282.8</v>
      </c>
      <c r="F15" s="2">
        <v>84.4</v>
      </c>
      <c r="G15" s="2">
        <v>22.6</v>
      </c>
      <c r="H15" s="2">
        <v>31.6</v>
      </c>
      <c r="I15" s="2">
        <v>99.8</v>
      </c>
      <c r="J15" s="2">
        <v>22.6</v>
      </c>
      <c r="K15" s="2">
        <v>85.2</v>
      </c>
      <c r="L15" s="2">
        <v>40.4</v>
      </c>
      <c r="M15" s="2">
        <v>22.6</v>
      </c>
      <c r="N15" s="2">
        <v>33.200000000000003</v>
      </c>
      <c r="O15" s="2">
        <v>109.6</v>
      </c>
    </row>
    <row r="16" spans="1:15" x14ac:dyDescent="0.25">
      <c r="A16" s="3" t="s">
        <v>15</v>
      </c>
      <c r="B16" s="3" t="s">
        <v>29</v>
      </c>
      <c r="C16" s="3" t="s">
        <v>16</v>
      </c>
      <c r="D16" s="2">
        <v>25925</v>
      </c>
      <c r="E16" s="2" t="s">
        <v>39</v>
      </c>
      <c r="F16" s="2">
        <v>1529.2</v>
      </c>
      <c r="G16" s="2">
        <v>697.8</v>
      </c>
      <c r="H16" s="2">
        <v>3086.6</v>
      </c>
      <c r="I16" s="2">
        <v>959</v>
      </c>
      <c r="J16" s="2">
        <v>1504.8</v>
      </c>
      <c r="K16" s="2">
        <v>1408.5</v>
      </c>
      <c r="L16" s="2">
        <v>1449.4</v>
      </c>
      <c r="M16" s="2">
        <v>2571.6</v>
      </c>
      <c r="N16" s="2">
        <v>621.79999999999995</v>
      </c>
      <c r="O16" s="2" t="s">
        <v>39</v>
      </c>
    </row>
    <row r="17" spans="1:15" x14ac:dyDescent="0.25">
      <c r="A17" s="3" t="s">
        <v>15</v>
      </c>
      <c r="B17" s="3" t="s">
        <v>30</v>
      </c>
      <c r="C17" s="3" t="s">
        <v>16</v>
      </c>
      <c r="D17" s="2">
        <v>8323</v>
      </c>
      <c r="E17" s="2">
        <v>12064</v>
      </c>
      <c r="F17" s="2">
        <v>1015.8</v>
      </c>
      <c r="G17" s="2">
        <v>5871.25</v>
      </c>
      <c r="H17" s="2">
        <v>8300.7999999999993</v>
      </c>
      <c r="I17" s="2">
        <v>416.6</v>
      </c>
      <c r="J17" s="2">
        <v>2682.6</v>
      </c>
      <c r="K17" s="2">
        <v>241.2</v>
      </c>
      <c r="L17" s="2">
        <v>1397.6</v>
      </c>
      <c r="M17" s="2">
        <v>4130.2</v>
      </c>
      <c r="N17" s="2">
        <v>4406.3333333333303</v>
      </c>
      <c r="O17" s="2" t="s">
        <v>39</v>
      </c>
    </row>
    <row r="18" spans="1:15" x14ac:dyDescent="0.25">
      <c r="A18" s="3" t="s">
        <v>15</v>
      </c>
      <c r="B18" s="3" t="s">
        <v>31</v>
      </c>
      <c r="C18" s="3" t="s">
        <v>16</v>
      </c>
      <c r="D18" s="2">
        <v>9042.25</v>
      </c>
      <c r="E18" s="2">
        <v>10412</v>
      </c>
      <c r="F18" s="2">
        <v>546.79999999999995</v>
      </c>
      <c r="G18" s="2">
        <v>92295</v>
      </c>
      <c r="H18" s="2">
        <v>16596</v>
      </c>
      <c r="I18" s="2">
        <v>786.8</v>
      </c>
      <c r="J18" s="2">
        <v>3088</v>
      </c>
      <c r="K18" s="2">
        <v>379.4</v>
      </c>
      <c r="L18" s="2">
        <v>1498.6</v>
      </c>
      <c r="M18" s="2">
        <v>93329</v>
      </c>
      <c r="N18" s="2">
        <v>2909.8</v>
      </c>
      <c r="O18" s="2" t="s">
        <v>39</v>
      </c>
    </row>
    <row r="19" spans="1:15" x14ac:dyDescent="0.25">
      <c r="A19" s="3" t="s">
        <v>15</v>
      </c>
      <c r="B19" s="3" t="s">
        <v>32</v>
      </c>
      <c r="C19" s="3" t="s">
        <v>16</v>
      </c>
      <c r="D19" s="2" t="s">
        <v>39</v>
      </c>
      <c r="E19" s="2" t="s">
        <v>39</v>
      </c>
      <c r="F19" s="2">
        <v>578.20000000000005</v>
      </c>
      <c r="G19" s="2" t="s">
        <v>39</v>
      </c>
      <c r="H19" s="2" t="s">
        <v>39</v>
      </c>
      <c r="I19" s="2">
        <v>1885.2</v>
      </c>
      <c r="J19" s="2">
        <v>10232.200000000001</v>
      </c>
      <c r="K19" s="2">
        <v>1673</v>
      </c>
      <c r="L19" s="2">
        <v>11269.8</v>
      </c>
      <c r="M19" s="2" t="s">
        <v>39</v>
      </c>
      <c r="N19" s="2" t="s">
        <v>39</v>
      </c>
      <c r="O19" s="2" t="s">
        <v>39</v>
      </c>
    </row>
    <row r="20" spans="1:15" x14ac:dyDescent="0.25">
      <c r="A20" s="3" t="s">
        <v>15</v>
      </c>
      <c r="B20" s="3" t="s">
        <v>33</v>
      </c>
      <c r="C20" s="3" t="s">
        <v>16</v>
      </c>
      <c r="D20" s="2">
        <v>7757.8</v>
      </c>
      <c r="E20" s="2">
        <v>2993.6</v>
      </c>
      <c r="F20" s="2">
        <v>2054.6</v>
      </c>
      <c r="G20" s="2">
        <v>32</v>
      </c>
      <c r="H20" s="2">
        <v>2075.4</v>
      </c>
      <c r="I20" s="2">
        <v>3779.6</v>
      </c>
      <c r="J20" s="2">
        <v>32</v>
      </c>
      <c r="K20" s="2">
        <v>2258</v>
      </c>
      <c r="L20" s="2">
        <v>216</v>
      </c>
      <c r="M20" s="2">
        <v>32</v>
      </c>
      <c r="N20" s="2">
        <v>1236.75</v>
      </c>
      <c r="O20" s="2">
        <v>404</v>
      </c>
    </row>
    <row r="21" spans="1:15" x14ac:dyDescent="0.25">
      <c r="A21" s="3" t="s">
        <v>15</v>
      </c>
      <c r="B21" s="3" t="s">
        <v>34</v>
      </c>
      <c r="C21" s="3" t="s">
        <v>16</v>
      </c>
      <c r="D21" s="2">
        <v>5901.5</v>
      </c>
      <c r="E21" s="2">
        <v>3624.6</v>
      </c>
      <c r="F21" s="2">
        <v>1449.8</v>
      </c>
      <c r="G21" s="2">
        <v>1393.2</v>
      </c>
      <c r="H21" s="2">
        <v>1071.2</v>
      </c>
      <c r="I21" s="2">
        <v>6711.6</v>
      </c>
      <c r="J21" s="2">
        <v>989.8</v>
      </c>
      <c r="K21" s="2" t="s">
        <v>39</v>
      </c>
      <c r="L21" s="2">
        <v>366.2</v>
      </c>
      <c r="M21" s="2">
        <v>510.4</v>
      </c>
      <c r="N21" s="2">
        <v>1459.4</v>
      </c>
      <c r="O21" s="2" t="s">
        <v>39</v>
      </c>
    </row>
    <row r="22" spans="1:15" x14ac:dyDescent="0.25">
      <c r="A22" s="3" t="s">
        <v>15</v>
      </c>
      <c r="B22" s="3" t="s">
        <v>35</v>
      </c>
      <c r="C22" s="3" t="s">
        <v>16</v>
      </c>
      <c r="D22" s="2">
        <v>2160.25</v>
      </c>
      <c r="E22" s="2">
        <v>3344.3333333333298</v>
      </c>
      <c r="F22" s="2">
        <v>2018.8</v>
      </c>
      <c r="G22" s="2">
        <v>166</v>
      </c>
      <c r="H22" s="2">
        <v>135</v>
      </c>
      <c r="I22" s="2">
        <v>892</v>
      </c>
      <c r="J22" s="2">
        <v>128.80000000000001</v>
      </c>
      <c r="K22" s="2">
        <v>399.75</v>
      </c>
      <c r="L22" s="2">
        <v>2422</v>
      </c>
      <c r="M22" s="2">
        <v>91.4</v>
      </c>
      <c r="N22" s="2">
        <v>143.80000000000001</v>
      </c>
      <c r="O22" s="2">
        <v>88.4</v>
      </c>
    </row>
    <row r="23" spans="1:15" x14ac:dyDescent="0.25">
      <c r="A23" s="3" t="s">
        <v>15</v>
      </c>
      <c r="B23" s="3" t="s">
        <v>36</v>
      </c>
      <c r="C23" s="3" t="s">
        <v>16</v>
      </c>
      <c r="D23" s="2">
        <v>49145</v>
      </c>
      <c r="E23" s="2">
        <v>65038</v>
      </c>
      <c r="F23" s="2">
        <v>5691.4</v>
      </c>
      <c r="G23" s="2">
        <v>186</v>
      </c>
      <c r="H23" s="2">
        <v>236.2</v>
      </c>
      <c r="I23" s="2">
        <v>1105.2</v>
      </c>
      <c r="J23" s="2">
        <v>241</v>
      </c>
      <c r="K23" s="2">
        <v>960.5</v>
      </c>
      <c r="L23" s="2">
        <v>1313</v>
      </c>
      <c r="M23" s="2">
        <v>246.6</v>
      </c>
      <c r="N23" s="2">
        <v>286.39999999999998</v>
      </c>
      <c r="O23" s="2">
        <v>157</v>
      </c>
    </row>
    <row r="24" spans="1:15" x14ac:dyDescent="0.25">
      <c r="A24" s="3" t="s">
        <v>15</v>
      </c>
      <c r="B24" s="3" t="s">
        <v>37</v>
      </c>
      <c r="C24" s="3" t="s">
        <v>16</v>
      </c>
      <c r="D24" s="2">
        <v>26116</v>
      </c>
      <c r="E24" s="2" t="s">
        <v>39</v>
      </c>
      <c r="F24" s="2">
        <v>2560.1999999999998</v>
      </c>
      <c r="G24" s="2">
        <v>756</v>
      </c>
      <c r="H24" s="2">
        <v>26366</v>
      </c>
      <c r="I24" s="2">
        <v>2377.8000000000002</v>
      </c>
      <c r="J24" s="2">
        <v>675.4</v>
      </c>
      <c r="K24" s="2">
        <v>2285</v>
      </c>
      <c r="L24" s="2">
        <v>6126.2</v>
      </c>
      <c r="M24" s="2">
        <v>420.4</v>
      </c>
      <c r="N24" s="2">
        <v>2036.25</v>
      </c>
      <c r="O24" s="2" t="s">
        <v>39</v>
      </c>
    </row>
    <row r="25" spans="1:15" x14ac:dyDescent="0.25">
      <c r="A25" s="3" t="s">
        <v>15</v>
      </c>
      <c r="B25" s="3" t="s">
        <v>38</v>
      </c>
      <c r="C25" s="3" t="s">
        <v>16</v>
      </c>
      <c r="D25" s="2">
        <v>32527</v>
      </c>
      <c r="E25" s="2" t="s">
        <v>39</v>
      </c>
      <c r="F25" s="2" t="s">
        <v>39</v>
      </c>
      <c r="G25" s="2">
        <v>46798</v>
      </c>
      <c r="H25" s="2">
        <v>15180</v>
      </c>
      <c r="I25" s="2">
        <v>717236</v>
      </c>
      <c r="J25" s="2">
        <v>47070</v>
      </c>
      <c r="K25" s="2" t="s">
        <v>39</v>
      </c>
      <c r="L25" s="2">
        <v>21902.666666666701</v>
      </c>
      <c r="M25" s="2">
        <v>21674.5</v>
      </c>
      <c r="N25" s="2">
        <v>3906</v>
      </c>
      <c r="O25" s="2" t="s">
        <v>39</v>
      </c>
    </row>
    <row r="26" spans="1:15" x14ac:dyDescent="0.25">
      <c r="A26" s="3" t="s">
        <v>17</v>
      </c>
      <c r="B26" s="3" t="s">
        <v>16</v>
      </c>
      <c r="C26" s="3" t="s">
        <v>16</v>
      </c>
      <c r="D26" s="2">
        <v>16.8</v>
      </c>
      <c r="E26" s="2">
        <v>16.8</v>
      </c>
      <c r="F26" s="2">
        <v>160.6</v>
      </c>
      <c r="G26" s="2">
        <v>15.4</v>
      </c>
      <c r="H26" s="2">
        <v>9</v>
      </c>
      <c r="I26" s="2">
        <v>8</v>
      </c>
      <c r="J26" s="2">
        <v>15.4</v>
      </c>
      <c r="K26" s="2">
        <v>132.19999999999999</v>
      </c>
      <c r="L26" s="2">
        <v>19</v>
      </c>
      <c r="M26" s="2">
        <v>15.4</v>
      </c>
      <c r="N26" s="2">
        <v>23</v>
      </c>
      <c r="O26" s="2">
        <v>27.6</v>
      </c>
    </row>
    <row r="27" spans="1:15" x14ac:dyDescent="0.25">
      <c r="A27" s="3" t="s">
        <v>17</v>
      </c>
      <c r="B27" s="3" t="s">
        <v>15</v>
      </c>
      <c r="C27" s="3" t="s">
        <v>16</v>
      </c>
      <c r="D27" s="2">
        <v>28.2</v>
      </c>
      <c r="E27" s="2">
        <v>34</v>
      </c>
      <c r="F27" s="2">
        <v>589.4</v>
      </c>
      <c r="G27" s="2">
        <v>74.400000000000006</v>
      </c>
      <c r="H27" s="2">
        <v>179.4</v>
      </c>
      <c r="I27" s="2">
        <v>196</v>
      </c>
      <c r="J27" s="2">
        <v>74.400000000000006</v>
      </c>
      <c r="K27" s="2">
        <v>790.4</v>
      </c>
      <c r="L27" s="2">
        <v>162.6</v>
      </c>
      <c r="M27" s="2">
        <v>74.400000000000006</v>
      </c>
      <c r="N27" s="2">
        <v>87.6</v>
      </c>
      <c r="O27" s="2" t="s">
        <v>39</v>
      </c>
    </row>
    <row r="28" spans="1:15" x14ac:dyDescent="0.25">
      <c r="A28" s="3" t="s">
        <v>17</v>
      </c>
      <c r="B28" s="3" t="s">
        <v>17</v>
      </c>
      <c r="C28" s="3" t="s">
        <v>16</v>
      </c>
      <c r="D28" s="2">
        <v>138.80000000000001</v>
      </c>
      <c r="E28" s="2">
        <v>133</v>
      </c>
      <c r="F28" s="2">
        <v>13387.8</v>
      </c>
      <c r="G28" s="2">
        <v>24464.5</v>
      </c>
      <c r="H28" s="2">
        <v>69127</v>
      </c>
      <c r="I28" s="2">
        <v>672.4</v>
      </c>
      <c r="J28" s="2">
        <v>1536</v>
      </c>
      <c r="K28" s="2" t="s">
        <v>39</v>
      </c>
      <c r="L28" s="2">
        <v>10208.799999999999</v>
      </c>
      <c r="M28" s="2">
        <v>21256</v>
      </c>
      <c r="N28" s="2">
        <v>5113</v>
      </c>
      <c r="O28" s="2" t="s">
        <v>39</v>
      </c>
    </row>
    <row r="29" spans="1:15" x14ac:dyDescent="0.25">
      <c r="A29" s="3" t="s">
        <v>17</v>
      </c>
      <c r="B29" s="3" t="s">
        <v>18</v>
      </c>
      <c r="C29" s="3" t="s">
        <v>16</v>
      </c>
      <c r="D29" s="2">
        <v>252</v>
      </c>
      <c r="E29" s="2">
        <v>219.6</v>
      </c>
      <c r="F29" s="2" t="s">
        <v>39</v>
      </c>
      <c r="G29" s="2">
        <v>51196</v>
      </c>
      <c r="H29" s="2">
        <v>28603</v>
      </c>
      <c r="I29" s="2">
        <v>387784.5</v>
      </c>
      <c r="J29" s="2">
        <v>3005</v>
      </c>
      <c r="K29" s="2" t="s">
        <v>39</v>
      </c>
      <c r="L29" s="2">
        <v>31545</v>
      </c>
      <c r="M29" s="2">
        <v>24265</v>
      </c>
      <c r="N29" s="2" t="s">
        <v>39</v>
      </c>
      <c r="O29" s="2" t="s">
        <v>39</v>
      </c>
    </row>
    <row r="30" spans="1:15" x14ac:dyDescent="0.25">
      <c r="A30" s="3" t="s">
        <v>17</v>
      </c>
      <c r="B30" s="3" t="s">
        <v>19</v>
      </c>
      <c r="C30" s="3" t="s">
        <v>16</v>
      </c>
      <c r="D30" s="2">
        <v>9.1999999999999993</v>
      </c>
      <c r="E30" s="2">
        <v>9.1999999999999993</v>
      </c>
      <c r="F30" s="2">
        <v>49</v>
      </c>
      <c r="G30" s="2">
        <v>29</v>
      </c>
      <c r="H30" s="2">
        <v>21</v>
      </c>
      <c r="I30" s="2">
        <v>10.6</v>
      </c>
      <c r="J30" s="2">
        <v>29</v>
      </c>
      <c r="K30" s="2">
        <v>51.2</v>
      </c>
      <c r="L30" s="2">
        <v>6.6</v>
      </c>
      <c r="M30" s="2">
        <v>29</v>
      </c>
      <c r="N30" s="2">
        <v>20</v>
      </c>
      <c r="O30" s="2">
        <v>8</v>
      </c>
    </row>
    <row r="31" spans="1:15" x14ac:dyDescent="0.25">
      <c r="A31" s="3" t="s">
        <v>17</v>
      </c>
      <c r="B31" s="3" t="s">
        <v>20</v>
      </c>
      <c r="C31" s="3" t="s">
        <v>16</v>
      </c>
      <c r="D31" s="2">
        <v>26124.5</v>
      </c>
      <c r="E31" s="2">
        <v>74680</v>
      </c>
      <c r="F31" s="2">
        <v>331.8</v>
      </c>
      <c r="G31" s="2">
        <v>128.80000000000001</v>
      </c>
      <c r="H31" s="2">
        <v>271.39999999999998</v>
      </c>
      <c r="I31" s="2">
        <v>542.4</v>
      </c>
      <c r="J31" s="2">
        <v>136.80000000000001</v>
      </c>
      <c r="K31" s="2">
        <v>398.4</v>
      </c>
      <c r="L31" s="2">
        <v>13360.25</v>
      </c>
      <c r="M31" s="2">
        <v>136.80000000000001</v>
      </c>
      <c r="N31" s="2">
        <v>299.60000000000002</v>
      </c>
      <c r="O31" s="2" t="s">
        <v>39</v>
      </c>
    </row>
    <row r="32" spans="1:15" x14ac:dyDescent="0.25">
      <c r="A32" s="3" t="s">
        <v>17</v>
      </c>
      <c r="B32" s="3" t="s">
        <v>21</v>
      </c>
      <c r="C32" s="3" t="s">
        <v>16</v>
      </c>
      <c r="D32" s="2">
        <v>91032</v>
      </c>
      <c r="E32" s="2">
        <v>96938</v>
      </c>
      <c r="F32" s="2">
        <v>343.4</v>
      </c>
      <c r="G32" s="2">
        <v>51840</v>
      </c>
      <c r="H32" s="2" t="s">
        <v>39</v>
      </c>
      <c r="I32" s="2">
        <v>355</v>
      </c>
      <c r="J32" s="2">
        <v>1533</v>
      </c>
      <c r="K32" s="2">
        <v>504.8</v>
      </c>
      <c r="L32" s="2">
        <v>1940</v>
      </c>
      <c r="M32" s="2" t="s">
        <v>39</v>
      </c>
      <c r="N32" s="2">
        <v>1836</v>
      </c>
      <c r="O32" s="2" t="s">
        <v>39</v>
      </c>
    </row>
    <row r="33" spans="1:15" x14ac:dyDescent="0.25">
      <c r="A33" s="3" t="s">
        <v>17</v>
      </c>
      <c r="B33" s="3" t="s">
        <v>22</v>
      </c>
      <c r="C33" s="3" t="s">
        <v>16</v>
      </c>
      <c r="D33" s="2">
        <v>22440</v>
      </c>
      <c r="E33" s="2">
        <v>44676.5</v>
      </c>
      <c r="F33" s="2">
        <v>593</v>
      </c>
      <c r="G33" s="2">
        <v>80.2</v>
      </c>
      <c r="H33" s="2">
        <v>116.2</v>
      </c>
      <c r="I33" s="2">
        <v>410</v>
      </c>
      <c r="J33" s="2">
        <v>80.2</v>
      </c>
      <c r="K33" s="2">
        <v>968</v>
      </c>
      <c r="L33" s="2">
        <v>1113.8</v>
      </c>
      <c r="M33" s="2">
        <v>80.2</v>
      </c>
      <c r="N33" s="2">
        <v>113</v>
      </c>
      <c r="O33" s="2" t="s">
        <v>39</v>
      </c>
    </row>
    <row r="34" spans="1:15" x14ac:dyDescent="0.25">
      <c r="A34" s="3" t="s">
        <v>17</v>
      </c>
      <c r="B34" s="3" t="s">
        <v>23</v>
      </c>
      <c r="C34" s="3" t="s">
        <v>16</v>
      </c>
      <c r="D34" s="2">
        <v>38890.5</v>
      </c>
      <c r="E34" s="2" t="s">
        <v>39</v>
      </c>
      <c r="F34" s="2">
        <v>536.20000000000005</v>
      </c>
      <c r="G34" s="2">
        <v>72</v>
      </c>
      <c r="H34" s="2">
        <v>67.400000000000006</v>
      </c>
      <c r="I34" s="2">
        <v>503.8</v>
      </c>
      <c r="J34" s="2">
        <v>72</v>
      </c>
      <c r="K34" s="2">
        <v>640</v>
      </c>
      <c r="L34" s="2">
        <v>159</v>
      </c>
      <c r="M34" s="2">
        <v>72</v>
      </c>
      <c r="N34" s="2">
        <v>71.2</v>
      </c>
      <c r="O34" s="2" t="s">
        <v>39</v>
      </c>
    </row>
    <row r="35" spans="1:15" x14ac:dyDescent="0.25">
      <c r="A35" s="3" t="s">
        <v>17</v>
      </c>
      <c r="B35" s="3" t="s">
        <v>24</v>
      </c>
      <c r="C35" s="3" t="s">
        <v>16</v>
      </c>
      <c r="D35" s="2" t="s">
        <v>39</v>
      </c>
      <c r="E35" s="2" t="s">
        <v>39</v>
      </c>
      <c r="F35" s="2">
        <v>602.20000000000005</v>
      </c>
      <c r="G35" s="2">
        <v>59.4</v>
      </c>
      <c r="H35" s="2">
        <v>195.4</v>
      </c>
      <c r="I35" s="2">
        <v>305.8</v>
      </c>
      <c r="J35" s="2">
        <v>59.4</v>
      </c>
      <c r="K35" s="2">
        <v>812.4</v>
      </c>
      <c r="L35" s="2" t="s">
        <v>39</v>
      </c>
      <c r="M35" s="2">
        <v>59.4</v>
      </c>
      <c r="N35" s="2">
        <v>636.79999999999995</v>
      </c>
      <c r="O35" s="2" t="s">
        <v>39</v>
      </c>
    </row>
    <row r="36" spans="1:15" x14ac:dyDescent="0.25">
      <c r="A36" s="3" t="s">
        <v>17</v>
      </c>
      <c r="B36" s="3" t="s">
        <v>25</v>
      </c>
      <c r="C36" s="3" t="s">
        <v>16</v>
      </c>
      <c r="D36" s="2" t="s">
        <v>39</v>
      </c>
      <c r="E36" s="2" t="s">
        <v>39</v>
      </c>
      <c r="F36" s="2">
        <v>670.4</v>
      </c>
      <c r="G36" s="2">
        <v>37.200000000000003</v>
      </c>
      <c r="H36" s="2">
        <v>494.2</v>
      </c>
      <c r="I36" s="2">
        <v>277.39999999999998</v>
      </c>
      <c r="J36" s="2">
        <v>37.200000000000003</v>
      </c>
      <c r="K36" s="2">
        <v>874.6</v>
      </c>
      <c r="L36" s="2">
        <v>136488</v>
      </c>
      <c r="M36" s="2">
        <v>37.200000000000003</v>
      </c>
      <c r="N36" s="2">
        <v>675.6</v>
      </c>
      <c r="O36" s="2" t="s">
        <v>39</v>
      </c>
    </row>
    <row r="37" spans="1:15" x14ac:dyDescent="0.25">
      <c r="A37" s="3" t="s">
        <v>17</v>
      </c>
      <c r="B37" s="3" t="s">
        <v>26</v>
      </c>
      <c r="C37" s="3" t="s">
        <v>16</v>
      </c>
      <c r="D37" s="2" t="s">
        <v>39</v>
      </c>
      <c r="E37" s="2">
        <v>10545</v>
      </c>
      <c r="F37" s="2">
        <v>1531</v>
      </c>
      <c r="G37" s="2">
        <v>225.2</v>
      </c>
      <c r="H37" s="2">
        <v>309</v>
      </c>
      <c r="I37" s="2">
        <v>930</v>
      </c>
      <c r="J37" s="2">
        <v>227.8</v>
      </c>
      <c r="K37" s="2">
        <v>2393.3333333333298</v>
      </c>
      <c r="L37" s="2">
        <v>498.6</v>
      </c>
      <c r="M37" s="2">
        <v>227.8</v>
      </c>
      <c r="N37" s="2">
        <v>3152</v>
      </c>
      <c r="O37" s="2" t="s">
        <v>39</v>
      </c>
    </row>
    <row r="38" spans="1:15" x14ac:dyDescent="0.25">
      <c r="A38" s="3" t="s">
        <v>17</v>
      </c>
      <c r="B38" s="3" t="s">
        <v>27</v>
      </c>
      <c r="C38" s="3" t="s">
        <v>16</v>
      </c>
      <c r="D38" s="2" t="s">
        <v>39</v>
      </c>
      <c r="E38" s="2">
        <v>10902</v>
      </c>
      <c r="F38" s="2">
        <v>556.20000000000005</v>
      </c>
      <c r="G38" s="2">
        <v>99.8</v>
      </c>
      <c r="H38" s="2">
        <v>128.19999999999999</v>
      </c>
      <c r="I38" s="2">
        <v>329.8</v>
      </c>
      <c r="J38" s="2">
        <v>99.8</v>
      </c>
      <c r="K38" s="2">
        <v>766.4</v>
      </c>
      <c r="L38" s="2">
        <v>29186.666666666701</v>
      </c>
      <c r="M38" s="2">
        <v>99.8</v>
      </c>
      <c r="N38" s="2">
        <v>250.6</v>
      </c>
      <c r="O38" s="2" t="s">
        <v>39</v>
      </c>
    </row>
    <row r="39" spans="1:15" x14ac:dyDescent="0.25">
      <c r="A39" s="3" t="s">
        <v>17</v>
      </c>
      <c r="B39" s="3" t="s">
        <v>28</v>
      </c>
      <c r="C39" s="3" t="s">
        <v>16</v>
      </c>
      <c r="D39" s="2">
        <v>731</v>
      </c>
      <c r="E39" s="2">
        <v>857.6</v>
      </c>
      <c r="F39" s="2">
        <v>149.80000000000001</v>
      </c>
      <c r="G39" s="2">
        <v>36.200000000000003</v>
      </c>
      <c r="H39" s="2">
        <v>40.200000000000003</v>
      </c>
      <c r="I39" s="2">
        <v>175.2</v>
      </c>
      <c r="J39" s="2">
        <v>36.200000000000003</v>
      </c>
      <c r="K39" s="2">
        <v>220</v>
      </c>
      <c r="L39" s="2">
        <v>340.6</v>
      </c>
      <c r="M39" s="2">
        <v>36.200000000000003</v>
      </c>
      <c r="N39" s="2">
        <v>49</v>
      </c>
      <c r="O39" s="2">
        <v>213.2</v>
      </c>
    </row>
    <row r="40" spans="1:15" x14ac:dyDescent="0.25">
      <c r="A40" s="3" t="s">
        <v>17</v>
      </c>
      <c r="B40" s="3" t="s">
        <v>29</v>
      </c>
      <c r="C40" s="3" t="s">
        <v>16</v>
      </c>
      <c r="D40" s="2" t="s">
        <v>39</v>
      </c>
      <c r="E40" s="2" t="s">
        <v>39</v>
      </c>
      <c r="F40" s="2">
        <v>2941.2</v>
      </c>
      <c r="G40" s="2">
        <v>10101.5</v>
      </c>
      <c r="H40" s="2">
        <v>18006.5</v>
      </c>
      <c r="I40" s="2">
        <v>4467.2</v>
      </c>
      <c r="J40" s="2">
        <v>7842.25</v>
      </c>
      <c r="K40" s="2">
        <v>7186</v>
      </c>
      <c r="L40" s="2">
        <v>9091</v>
      </c>
      <c r="M40" s="2">
        <v>15300.333333333299</v>
      </c>
      <c r="N40" s="2">
        <v>2035.4</v>
      </c>
      <c r="O40" s="2" t="s">
        <v>39</v>
      </c>
    </row>
    <row r="41" spans="1:15" x14ac:dyDescent="0.25">
      <c r="A41" s="3" t="s">
        <v>17</v>
      </c>
      <c r="B41" s="3" t="s">
        <v>30</v>
      </c>
      <c r="C41" s="3" t="s">
        <v>16</v>
      </c>
      <c r="D41" s="2">
        <v>70093</v>
      </c>
      <c r="E41" s="2" t="s">
        <v>39</v>
      </c>
      <c r="F41" s="2">
        <v>2281.6</v>
      </c>
      <c r="G41" s="2">
        <v>134682</v>
      </c>
      <c r="H41" s="2">
        <v>122933</v>
      </c>
      <c r="I41" s="2">
        <v>2541.8000000000002</v>
      </c>
      <c r="J41" s="2">
        <v>30929.8</v>
      </c>
      <c r="K41" s="2">
        <v>1212.6666666666699</v>
      </c>
      <c r="L41" s="2">
        <v>23338.25</v>
      </c>
      <c r="M41" s="2">
        <v>119797</v>
      </c>
      <c r="N41" s="2" t="s">
        <v>39</v>
      </c>
      <c r="O41" s="2" t="s">
        <v>39</v>
      </c>
    </row>
    <row r="42" spans="1:15" x14ac:dyDescent="0.25">
      <c r="A42" s="3" t="s">
        <v>17</v>
      </c>
      <c r="B42" s="3" t="s">
        <v>31</v>
      </c>
      <c r="C42" s="3" t="s">
        <v>16</v>
      </c>
      <c r="D42" s="2">
        <v>19042.5</v>
      </c>
      <c r="E42" s="2">
        <v>16334.5</v>
      </c>
      <c r="F42" s="2">
        <v>714.2</v>
      </c>
      <c r="G42" s="2" t="s">
        <v>39</v>
      </c>
      <c r="H42" s="2" t="s">
        <v>39</v>
      </c>
      <c r="I42" s="2">
        <v>1395.6</v>
      </c>
      <c r="J42" s="2">
        <v>4619.3999999999996</v>
      </c>
      <c r="K42" s="2">
        <v>406.8</v>
      </c>
      <c r="L42" s="2">
        <v>7699.4</v>
      </c>
      <c r="M42" s="2" t="s">
        <v>39</v>
      </c>
      <c r="N42" s="2">
        <v>19571</v>
      </c>
      <c r="O42" s="2" t="s">
        <v>39</v>
      </c>
    </row>
    <row r="43" spans="1:15" x14ac:dyDescent="0.25">
      <c r="A43" s="3" t="s">
        <v>17</v>
      </c>
      <c r="B43" s="3" t="s">
        <v>32</v>
      </c>
      <c r="C43" s="3" t="s">
        <v>16</v>
      </c>
      <c r="D43" s="2" t="s">
        <v>39</v>
      </c>
      <c r="E43" s="2" t="s">
        <v>39</v>
      </c>
      <c r="F43" s="2">
        <v>1449.4</v>
      </c>
      <c r="G43" s="2" t="s">
        <v>39</v>
      </c>
      <c r="H43" s="2" t="s">
        <v>39</v>
      </c>
      <c r="I43" s="2">
        <v>2882.2</v>
      </c>
      <c r="J43" s="2">
        <v>11426</v>
      </c>
      <c r="K43" s="2" t="s">
        <v>39</v>
      </c>
      <c r="L43" s="2" t="s">
        <v>39</v>
      </c>
      <c r="M43" s="2" t="s">
        <v>39</v>
      </c>
      <c r="N43" s="2" t="s">
        <v>39</v>
      </c>
      <c r="O43" s="2" t="s">
        <v>39</v>
      </c>
    </row>
    <row r="44" spans="1:15" x14ac:dyDescent="0.25">
      <c r="A44" s="3" t="s">
        <v>17</v>
      </c>
      <c r="B44" s="3" t="s">
        <v>33</v>
      </c>
      <c r="C44" s="3" t="s">
        <v>16</v>
      </c>
      <c r="D44" s="2">
        <v>23841.5</v>
      </c>
      <c r="E44" s="2">
        <v>83402</v>
      </c>
      <c r="F44" s="2">
        <v>7033.6</v>
      </c>
      <c r="G44" s="2">
        <v>38921.5</v>
      </c>
      <c r="H44" s="2">
        <v>26970.25</v>
      </c>
      <c r="I44" s="2">
        <v>14467</v>
      </c>
      <c r="J44" s="2">
        <v>35251</v>
      </c>
      <c r="K44" s="2">
        <v>4198</v>
      </c>
      <c r="L44" s="2">
        <v>6764.4</v>
      </c>
      <c r="M44" s="2">
        <v>54803</v>
      </c>
      <c r="N44" s="2">
        <v>4668.8</v>
      </c>
      <c r="O44" s="2" t="s">
        <v>39</v>
      </c>
    </row>
    <row r="45" spans="1:15" x14ac:dyDescent="0.25">
      <c r="A45" s="3" t="s">
        <v>17</v>
      </c>
      <c r="B45" s="3" t="s">
        <v>34</v>
      </c>
      <c r="C45" s="3" t="s">
        <v>16</v>
      </c>
      <c r="D45" s="2">
        <v>43266</v>
      </c>
      <c r="E45" s="2">
        <v>27197.666666666701</v>
      </c>
      <c r="F45" s="2">
        <v>6246</v>
      </c>
      <c r="G45" s="2">
        <v>8517.7999999999993</v>
      </c>
      <c r="H45" s="2">
        <v>8133.4</v>
      </c>
      <c r="I45" s="2">
        <v>7014.4</v>
      </c>
      <c r="J45" s="2">
        <v>2302.3333333333298</v>
      </c>
      <c r="K45" s="2" t="s">
        <v>39</v>
      </c>
      <c r="L45" s="2">
        <v>8060</v>
      </c>
      <c r="M45" s="2">
        <v>7398</v>
      </c>
      <c r="N45" s="2">
        <v>3169</v>
      </c>
      <c r="O45" s="2" t="s">
        <v>39</v>
      </c>
    </row>
    <row r="46" spans="1:15" x14ac:dyDescent="0.25">
      <c r="A46" s="3" t="s">
        <v>17</v>
      </c>
      <c r="B46" s="3" t="s">
        <v>35</v>
      </c>
      <c r="C46" s="3" t="s">
        <v>16</v>
      </c>
      <c r="D46" s="2">
        <v>50805</v>
      </c>
      <c r="E46" s="2">
        <v>63611</v>
      </c>
      <c r="F46" s="2">
        <v>1281.8</v>
      </c>
      <c r="G46" s="2">
        <v>666.8</v>
      </c>
      <c r="H46" s="2">
        <v>595.4</v>
      </c>
      <c r="I46" s="2">
        <v>815.4</v>
      </c>
      <c r="J46" s="2">
        <v>628.79999999999995</v>
      </c>
      <c r="K46" s="2">
        <v>1035.6666666666699</v>
      </c>
      <c r="L46" s="2">
        <v>1875</v>
      </c>
      <c r="M46" s="2">
        <v>470</v>
      </c>
      <c r="N46" s="2">
        <v>493.25</v>
      </c>
      <c r="O46" s="2">
        <v>373.33333333333297</v>
      </c>
    </row>
    <row r="47" spans="1:15" x14ac:dyDescent="0.25">
      <c r="A47" s="3" t="s">
        <v>17</v>
      </c>
      <c r="B47" s="3" t="s">
        <v>36</v>
      </c>
      <c r="C47" s="3" t="s">
        <v>16</v>
      </c>
      <c r="D47" s="2">
        <v>47981</v>
      </c>
      <c r="E47" s="2">
        <v>63750</v>
      </c>
      <c r="F47" s="2">
        <v>68482.666666666701</v>
      </c>
      <c r="G47" s="2">
        <v>276.2</v>
      </c>
      <c r="H47" s="2">
        <v>370.2</v>
      </c>
      <c r="I47" s="2">
        <v>21366.6</v>
      </c>
      <c r="J47" s="2">
        <v>461.8</v>
      </c>
      <c r="K47" s="2" t="s">
        <v>39</v>
      </c>
      <c r="L47" s="2">
        <v>438</v>
      </c>
      <c r="M47" s="2">
        <v>844.4</v>
      </c>
      <c r="N47" s="2">
        <v>332.8</v>
      </c>
      <c r="O47" s="2">
        <v>507</v>
      </c>
    </row>
    <row r="48" spans="1:15" x14ac:dyDescent="0.25">
      <c r="A48" s="3" t="s">
        <v>17</v>
      </c>
      <c r="B48" s="3" t="s">
        <v>37</v>
      </c>
      <c r="C48" s="3" t="s">
        <v>16</v>
      </c>
      <c r="D48" s="2" t="s">
        <v>39</v>
      </c>
      <c r="E48" s="2" t="s">
        <v>39</v>
      </c>
      <c r="F48" s="2">
        <v>7132.2</v>
      </c>
      <c r="G48" s="2">
        <v>2861.4</v>
      </c>
      <c r="H48" s="2" t="s">
        <v>39</v>
      </c>
      <c r="I48" s="2">
        <v>6690.4</v>
      </c>
      <c r="J48" s="2">
        <v>2782</v>
      </c>
      <c r="K48" s="2">
        <v>5243</v>
      </c>
      <c r="L48" s="2">
        <v>32203.25</v>
      </c>
      <c r="M48" s="2">
        <v>3069.8</v>
      </c>
      <c r="N48" s="2">
        <v>13245</v>
      </c>
      <c r="O48" s="2" t="s">
        <v>39</v>
      </c>
    </row>
    <row r="49" spans="1:15" x14ac:dyDescent="0.25">
      <c r="A49" s="3" t="s">
        <v>17</v>
      </c>
      <c r="B49" s="3" t="s">
        <v>38</v>
      </c>
      <c r="C49" s="3" t="s">
        <v>16</v>
      </c>
      <c r="D49" s="2" t="s">
        <v>39</v>
      </c>
      <c r="E49" s="2" t="s">
        <v>39</v>
      </c>
      <c r="F49" s="2" t="s">
        <v>39</v>
      </c>
      <c r="G49" s="2" t="s">
        <v>39</v>
      </c>
      <c r="H49" s="2" t="s">
        <v>39</v>
      </c>
      <c r="I49" s="2">
        <v>1785200</v>
      </c>
      <c r="J49" s="2">
        <v>44675.333333333299</v>
      </c>
      <c r="K49" s="2" t="s">
        <v>39</v>
      </c>
      <c r="L49" s="2" t="s">
        <v>39</v>
      </c>
      <c r="M49" s="2" t="s">
        <v>39</v>
      </c>
      <c r="N49" s="2">
        <v>7168</v>
      </c>
      <c r="O49" s="2" t="s">
        <v>39</v>
      </c>
    </row>
    <row r="50" spans="1:15" x14ac:dyDescent="0.25">
      <c r="A50" s="3" t="s">
        <v>19</v>
      </c>
      <c r="B50" s="3" t="s">
        <v>16</v>
      </c>
      <c r="C50" s="3" t="s">
        <v>16</v>
      </c>
      <c r="D50" s="2">
        <v>28.2</v>
      </c>
      <c r="E50" s="2">
        <v>28.2</v>
      </c>
      <c r="F50" s="2">
        <v>253.4</v>
      </c>
      <c r="G50" s="2">
        <v>26.2</v>
      </c>
      <c r="H50" s="2">
        <v>13</v>
      </c>
      <c r="I50" s="2">
        <v>12</v>
      </c>
      <c r="J50" s="2">
        <v>26.2</v>
      </c>
      <c r="K50" s="2">
        <v>248.6</v>
      </c>
      <c r="L50" s="2">
        <v>31.6</v>
      </c>
      <c r="M50" s="2">
        <v>26.2</v>
      </c>
      <c r="N50" s="2">
        <v>30.2</v>
      </c>
      <c r="O50" s="2">
        <v>39.6</v>
      </c>
    </row>
    <row r="51" spans="1:15" x14ac:dyDescent="0.25">
      <c r="A51" s="3" t="s">
        <v>19</v>
      </c>
      <c r="B51" s="3" t="s">
        <v>15</v>
      </c>
      <c r="C51" s="3" t="s">
        <v>16</v>
      </c>
      <c r="D51" s="2">
        <v>47.6</v>
      </c>
      <c r="E51" s="2">
        <v>67</v>
      </c>
      <c r="F51" s="2">
        <v>1260</v>
      </c>
      <c r="G51" s="2">
        <v>155.6</v>
      </c>
      <c r="H51" s="2">
        <v>535</v>
      </c>
      <c r="I51" s="2">
        <v>182.8</v>
      </c>
      <c r="J51" s="2">
        <v>180.4</v>
      </c>
      <c r="K51" s="2">
        <v>1676.2</v>
      </c>
      <c r="L51" s="2">
        <v>289.8</v>
      </c>
      <c r="M51" s="2">
        <v>180.4</v>
      </c>
      <c r="N51" s="2">
        <v>202</v>
      </c>
      <c r="O51" s="2" t="s">
        <v>39</v>
      </c>
    </row>
    <row r="52" spans="1:15" x14ac:dyDescent="0.25">
      <c r="A52" s="3" t="s">
        <v>19</v>
      </c>
      <c r="B52" s="3" t="s">
        <v>17</v>
      </c>
      <c r="C52" s="3" t="s">
        <v>16</v>
      </c>
      <c r="D52" s="2">
        <v>306.2</v>
      </c>
      <c r="E52" s="2">
        <v>287.2</v>
      </c>
      <c r="F52" s="2">
        <v>265316</v>
      </c>
      <c r="G52" s="2" t="s">
        <v>39</v>
      </c>
      <c r="H52" s="2" t="s">
        <v>39</v>
      </c>
      <c r="I52" s="2">
        <v>470.8</v>
      </c>
      <c r="J52" s="2">
        <v>5778.2</v>
      </c>
      <c r="K52" s="2" t="s">
        <v>39</v>
      </c>
      <c r="L52" s="2" t="s">
        <v>39</v>
      </c>
      <c r="M52" s="2" t="s">
        <v>39</v>
      </c>
      <c r="N52" s="2" t="s">
        <v>39</v>
      </c>
      <c r="O52" s="2" t="s">
        <v>39</v>
      </c>
    </row>
    <row r="53" spans="1:15" x14ac:dyDescent="0.25">
      <c r="A53" s="3" t="s">
        <v>19</v>
      </c>
      <c r="B53" s="3" t="s">
        <v>18</v>
      </c>
      <c r="C53" s="3" t="s">
        <v>16</v>
      </c>
      <c r="D53" s="2">
        <v>521.4</v>
      </c>
      <c r="E53" s="2">
        <v>486.2</v>
      </c>
      <c r="F53" s="2" t="s">
        <v>39</v>
      </c>
      <c r="G53" s="2" t="s">
        <v>39</v>
      </c>
      <c r="H53" s="2" t="s">
        <v>39</v>
      </c>
      <c r="I53" s="2">
        <v>25197</v>
      </c>
      <c r="J53" s="2">
        <v>27124</v>
      </c>
      <c r="K53" s="2" t="s">
        <v>39</v>
      </c>
      <c r="L53" s="2" t="s">
        <v>39</v>
      </c>
      <c r="M53" s="2" t="s">
        <v>39</v>
      </c>
      <c r="N53" s="2" t="s">
        <v>39</v>
      </c>
      <c r="O53" s="2" t="s">
        <v>39</v>
      </c>
    </row>
    <row r="54" spans="1:15" x14ac:dyDescent="0.25">
      <c r="A54" s="3" t="s">
        <v>19</v>
      </c>
      <c r="B54" s="3" t="s">
        <v>19</v>
      </c>
      <c r="C54" s="3" t="s">
        <v>16</v>
      </c>
      <c r="D54" s="2">
        <v>14</v>
      </c>
      <c r="E54" s="2">
        <v>14</v>
      </c>
      <c r="F54" s="2">
        <v>58.2</v>
      </c>
      <c r="G54" s="2">
        <v>55</v>
      </c>
      <c r="H54" s="2">
        <v>31</v>
      </c>
      <c r="I54" s="2">
        <v>15.6</v>
      </c>
      <c r="J54" s="2">
        <v>55</v>
      </c>
      <c r="K54" s="2">
        <v>65.8</v>
      </c>
      <c r="L54" s="2">
        <v>10</v>
      </c>
      <c r="M54" s="2">
        <v>55</v>
      </c>
      <c r="N54" s="2">
        <v>24</v>
      </c>
      <c r="O54" s="2">
        <v>9.6</v>
      </c>
    </row>
    <row r="55" spans="1:15" x14ac:dyDescent="0.25">
      <c r="A55" s="3" t="s">
        <v>19</v>
      </c>
      <c r="B55" s="3" t="s">
        <v>20</v>
      </c>
      <c r="C55" s="3" t="s">
        <v>16</v>
      </c>
      <c r="D55" s="2">
        <v>123786</v>
      </c>
      <c r="E55" s="2" t="s">
        <v>39</v>
      </c>
      <c r="F55" s="2">
        <v>750</v>
      </c>
      <c r="G55" s="2">
        <v>451</v>
      </c>
      <c r="H55" s="2">
        <v>1157.8</v>
      </c>
      <c r="I55" s="2">
        <v>885.4</v>
      </c>
      <c r="J55" s="2">
        <v>388.6</v>
      </c>
      <c r="K55" s="2">
        <v>797.2</v>
      </c>
      <c r="L55" s="2">
        <v>17414.25</v>
      </c>
      <c r="M55" s="2">
        <v>388.6</v>
      </c>
      <c r="N55" s="2">
        <v>676.2</v>
      </c>
      <c r="O55" s="2" t="s">
        <v>39</v>
      </c>
    </row>
    <row r="56" spans="1:15" x14ac:dyDescent="0.25">
      <c r="A56" s="3" t="s">
        <v>19</v>
      </c>
      <c r="B56" s="3" t="s">
        <v>21</v>
      </c>
      <c r="C56" s="3" t="s">
        <v>16</v>
      </c>
      <c r="D56" s="2" t="s">
        <v>39</v>
      </c>
      <c r="E56" s="2" t="s">
        <v>39</v>
      </c>
      <c r="F56" s="2">
        <v>936</v>
      </c>
      <c r="G56" s="2" t="s">
        <v>39</v>
      </c>
      <c r="H56" s="2" t="s">
        <v>39</v>
      </c>
      <c r="I56" s="2">
        <v>1192</v>
      </c>
      <c r="J56" s="2">
        <v>5557.2</v>
      </c>
      <c r="K56" s="2">
        <v>1394.2</v>
      </c>
      <c r="L56" s="2">
        <v>63063</v>
      </c>
      <c r="M56" s="2" t="s">
        <v>39</v>
      </c>
      <c r="N56" s="2" t="s">
        <v>39</v>
      </c>
      <c r="O56" s="2" t="s">
        <v>39</v>
      </c>
    </row>
    <row r="57" spans="1:15" x14ac:dyDescent="0.25">
      <c r="A57" s="3" t="s">
        <v>19</v>
      </c>
      <c r="B57" s="3" t="s">
        <v>22</v>
      </c>
      <c r="C57" s="3" t="s">
        <v>16</v>
      </c>
      <c r="D57" s="2" t="s">
        <v>39</v>
      </c>
      <c r="E57" s="2" t="s">
        <v>39</v>
      </c>
      <c r="F57" s="2">
        <v>1856.4</v>
      </c>
      <c r="G57" s="2">
        <v>401.4</v>
      </c>
      <c r="H57" s="2">
        <v>323.8</v>
      </c>
      <c r="I57" s="2">
        <v>766</v>
      </c>
      <c r="J57" s="2">
        <v>501.8</v>
      </c>
      <c r="K57" s="2">
        <v>1482.6</v>
      </c>
      <c r="L57" s="2">
        <v>387.4</v>
      </c>
      <c r="M57" s="2">
        <v>389.6</v>
      </c>
      <c r="N57" s="2">
        <v>329.2</v>
      </c>
      <c r="O57" s="2" t="s">
        <v>39</v>
      </c>
    </row>
    <row r="58" spans="1:15" x14ac:dyDescent="0.25">
      <c r="A58" s="3" t="s">
        <v>19</v>
      </c>
      <c r="B58" s="3" t="s">
        <v>23</v>
      </c>
      <c r="C58" s="3" t="s">
        <v>16</v>
      </c>
      <c r="D58" s="2" t="s">
        <v>39</v>
      </c>
      <c r="E58" s="2" t="s">
        <v>39</v>
      </c>
      <c r="F58" s="2">
        <v>1871</v>
      </c>
      <c r="G58" s="2">
        <v>154</v>
      </c>
      <c r="H58" s="2">
        <v>135.4</v>
      </c>
      <c r="I58" s="2">
        <v>1310.2</v>
      </c>
      <c r="J58" s="2">
        <v>154</v>
      </c>
      <c r="K58" s="2">
        <v>1557.8</v>
      </c>
      <c r="L58" s="2">
        <v>263.39999999999998</v>
      </c>
      <c r="M58" s="2">
        <v>154</v>
      </c>
      <c r="N58" s="2">
        <v>146.6</v>
      </c>
      <c r="O58" s="2" t="s">
        <v>39</v>
      </c>
    </row>
    <row r="59" spans="1:15" x14ac:dyDescent="0.25">
      <c r="A59" s="3" t="s">
        <v>19</v>
      </c>
      <c r="B59" s="3" t="s">
        <v>24</v>
      </c>
      <c r="C59" s="3" t="s">
        <v>16</v>
      </c>
      <c r="D59" s="2" t="s">
        <v>39</v>
      </c>
      <c r="E59" s="2" t="s">
        <v>39</v>
      </c>
      <c r="F59" s="2">
        <v>1212.5999999999999</v>
      </c>
      <c r="G59" s="2">
        <v>122.8</v>
      </c>
      <c r="H59" s="2">
        <v>820.2</v>
      </c>
      <c r="I59" s="2">
        <v>499.4</v>
      </c>
      <c r="J59" s="2">
        <v>129.19999999999999</v>
      </c>
      <c r="K59" s="2">
        <v>1724.2</v>
      </c>
      <c r="L59" s="2" t="s">
        <v>39</v>
      </c>
      <c r="M59" s="2">
        <v>129.19999999999999</v>
      </c>
      <c r="N59" s="2">
        <v>643.4</v>
      </c>
      <c r="O59" s="2" t="s">
        <v>39</v>
      </c>
    </row>
    <row r="60" spans="1:15" x14ac:dyDescent="0.25">
      <c r="A60" s="3" t="s">
        <v>19</v>
      </c>
      <c r="B60" s="3" t="s">
        <v>25</v>
      </c>
      <c r="C60" s="3" t="s">
        <v>16</v>
      </c>
      <c r="D60" s="2" t="s">
        <v>39</v>
      </c>
      <c r="E60" s="2" t="s">
        <v>39</v>
      </c>
      <c r="F60" s="2">
        <v>1043.8</v>
      </c>
      <c r="G60" s="2">
        <v>62</v>
      </c>
      <c r="H60" s="2">
        <v>2924.2</v>
      </c>
      <c r="I60" s="2">
        <v>446.8</v>
      </c>
      <c r="J60" s="2">
        <v>59.6</v>
      </c>
      <c r="K60" s="2">
        <v>1788.8</v>
      </c>
      <c r="L60" s="2" t="s">
        <v>39</v>
      </c>
      <c r="M60" s="2">
        <v>59.6</v>
      </c>
      <c r="N60" s="2">
        <v>2277</v>
      </c>
      <c r="O60" s="2" t="s">
        <v>39</v>
      </c>
    </row>
    <row r="61" spans="1:15" x14ac:dyDescent="0.25">
      <c r="A61" s="3" t="s">
        <v>19</v>
      </c>
      <c r="B61" s="3" t="s">
        <v>26</v>
      </c>
      <c r="C61" s="3" t="s">
        <v>16</v>
      </c>
      <c r="D61" s="2">
        <v>20971</v>
      </c>
      <c r="E61" s="2" t="s">
        <v>39</v>
      </c>
      <c r="F61" s="2">
        <v>2305.4</v>
      </c>
      <c r="G61" s="2">
        <v>337.8</v>
      </c>
      <c r="H61" s="2">
        <v>321.39999999999998</v>
      </c>
      <c r="I61" s="2">
        <v>710.8</v>
      </c>
      <c r="J61" s="2">
        <v>326</v>
      </c>
      <c r="K61" s="2">
        <v>3499.3333333333298</v>
      </c>
      <c r="L61" s="2">
        <v>6699.2</v>
      </c>
      <c r="M61" s="2">
        <v>326</v>
      </c>
      <c r="N61" s="2">
        <v>1177.2</v>
      </c>
      <c r="O61" s="2" t="s">
        <v>39</v>
      </c>
    </row>
    <row r="62" spans="1:15" x14ac:dyDescent="0.25">
      <c r="A62" s="3" t="s">
        <v>19</v>
      </c>
      <c r="B62" s="3" t="s">
        <v>27</v>
      </c>
      <c r="C62" s="3" t="s">
        <v>16</v>
      </c>
      <c r="D62" s="2" t="s">
        <v>39</v>
      </c>
      <c r="E62" s="2" t="s">
        <v>39</v>
      </c>
      <c r="F62" s="2">
        <v>1062.5999999999999</v>
      </c>
      <c r="G62" s="2">
        <v>244.6</v>
      </c>
      <c r="H62" s="2">
        <v>305.8</v>
      </c>
      <c r="I62" s="2">
        <v>437.4</v>
      </c>
      <c r="J62" s="2">
        <v>245.2</v>
      </c>
      <c r="K62" s="2">
        <v>1678.8</v>
      </c>
      <c r="L62" s="2" t="s">
        <v>39</v>
      </c>
      <c r="M62" s="2">
        <v>245.2</v>
      </c>
      <c r="N62" s="2">
        <v>1280.2</v>
      </c>
      <c r="O62" s="2" t="s">
        <v>39</v>
      </c>
    </row>
    <row r="63" spans="1:15" x14ac:dyDescent="0.25">
      <c r="A63" s="3" t="s">
        <v>19</v>
      </c>
      <c r="B63" s="3" t="s">
        <v>28</v>
      </c>
      <c r="C63" s="3" t="s">
        <v>16</v>
      </c>
      <c r="D63" s="2">
        <v>1542</v>
      </c>
      <c r="E63" s="2">
        <v>2223.4</v>
      </c>
      <c r="F63" s="2">
        <v>314.39999999999998</v>
      </c>
      <c r="G63" s="2">
        <v>55.4</v>
      </c>
      <c r="H63" s="2">
        <v>85</v>
      </c>
      <c r="I63" s="2">
        <v>304</v>
      </c>
      <c r="J63" s="2">
        <v>55.4</v>
      </c>
      <c r="K63" s="2">
        <v>345.6</v>
      </c>
      <c r="L63" s="2">
        <v>223</v>
      </c>
      <c r="M63" s="2">
        <v>55.4</v>
      </c>
      <c r="N63" s="2">
        <v>77.400000000000006</v>
      </c>
      <c r="O63" s="2" t="s">
        <v>39</v>
      </c>
    </row>
    <row r="64" spans="1:15" x14ac:dyDescent="0.25">
      <c r="A64" s="3" t="s">
        <v>19</v>
      </c>
      <c r="B64" s="3" t="s">
        <v>29</v>
      </c>
      <c r="C64" s="3" t="s">
        <v>16</v>
      </c>
      <c r="D64" s="2" t="s">
        <v>39</v>
      </c>
      <c r="E64" s="2" t="s">
        <v>39</v>
      </c>
      <c r="F64" s="2">
        <v>18395.8</v>
      </c>
      <c r="G64" s="2" t="s">
        <v>39</v>
      </c>
      <c r="H64" s="2" t="s">
        <v>39</v>
      </c>
      <c r="I64" s="2">
        <v>15847.2</v>
      </c>
      <c r="J64" s="2">
        <v>73907.5</v>
      </c>
      <c r="K64" s="2" t="s">
        <v>39</v>
      </c>
      <c r="L64" s="2" t="s">
        <v>39</v>
      </c>
      <c r="M64" s="2" t="s">
        <v>39</v>
      </c>
      <c r="N64" s="2" t="s">
        <v>39</v>
      </c>
      <c r="O64" s="2" t="s">
        <v>39</v>
      </c>
    </row>
    <row r="65" spans="1:15" x14ac:dyDescent="0.25">
      <c r="A65" s="3" t="s">
        <v>19</v>
      </c>
      <c r="B65" s="3" t="s">
        <v>30</v>
      </c>
      <c r="C65" s="3" t="s">
        <v>16</v>
      </c>
      <c r="D65" s="2" t="s">
        <v>39</v>
      </c>
      <c r="E65" s="2" t="s">
        <v>39</v>
      </c>
      <c r="F65" s="2">
        <v>3809.2</v>
      </c>
      <c r="G65" s="2" t="s">
        <v>39</v>
      </c>
      <c r="H65" s="2" t="s">
        <v>39</v>
      </c>
      <c r="I65" s="2">
        <v>9063</v>
      </c>
      <c r="J65" s="2" t="s">
        <v>39</v>
      </c>
      <c r="K65" s="2" t="s">
        <v>39</v>
      </c>
      <c r="L65" s="2" t="s">
        <v>39</v>
      </c>
      <c r="M65" s="2" t="s">
        <v>39</v>
      </c>
      <c r="N65" s="2" t="s">
        <v>39</v>
      </c>
      <c r="O65" s="2" t="s">
        <v>39</v>
      </c>
    </row>
    <row r="66" spans="1:15" x14ac:dyDescent="0.25">
      <c r="A66" s="3" t="s">
        <v>19</v>
      </c>
      <c r="B66" s="3" t="s">
        <v>31</v>
      </c>
      <c r="C66" s="3" t="s">
        <v>16</v>
      </c>
      <c r="D66" s="2" t="s">
        <v>39</v>
      </c>
      <c r="E66" s="2" t="s">
        <v>39</v>
      </c>
      <c r="F66" s="2">
        <v>3428.6</v>
      </c>
      <c r="G66" s="2" t="s">
        <v>39</v>
      </c>
      <c r="H66" s="2" t="s">
        <v>39</v>
      </c>
      <c r="I66" s="2">
        <v>2085.4</v>
      </c>
      <c r="J66" s="2">
        <v>13666.4</v>
      </c>
      <c r="K66" s="2">
        <v>934.25</v>
      </c>
      <c r="L66" s="2" t="s">
        <v>39</v>
      </c>
      <c r="M66" s="2" t="s">
        <v>39</v>
      </c>
      <c r="N66" s="2" t="s">
        <v>39</v>
      </c>
      <c r="O66" s="2" t="s">
        <v>39</v>
      </c>
    </row>
    <row r="67" spans="1:15" x14ac:dyDescent="0.25">
      <c r="A67" s="3" t="s">
        <v>19</v>
      </c>
      <c r="B67" s="3" t="s">
        <v>32</v>
      </c>
      <c r="C67" s="3" t="s">
        <v>16</v>
      </c>
      <c r="D67" s="2" t="s">
        <v>39</v>
      </c>
      <c r="E67" s="2" t="s">
        <v>39</v>
      </c>
      <c r="F67" s="2">
        <v>4736.8</v>
      </c>
      <c r="G67" s="2" t="s">
        <v>39</v>
      </c>
      <c r="H67" s="2" t="s">
        <v>39</v>
      </c>
      <c r="I67" s="2">
        <v>4104.8</v>
      </c>
      <c r="J67" s="2">
        <v>38143.75</v>
      </c>
      <c r="K67" s="2" t="s">
        <v>39</v>
      </c>
      <c r="L67" s="2" t="s">
        <v>39</v>
      </c>
      <c r="M67" s="2" t="s">
        <v>39</v>
      </c>
      <c r="N67" s="2" t="s">
        <v>39</v>
      </c>
      <c r="O67" s="2" t="s">
        <v>39</v>
      </c>
    </row>
    <row r="68" spans="1:15" x14ac:dyDescent="0.25">
      <c r="A68" s="3" t="s">
        <v>19</v>
      </c>
      <c r="B68" s="3" t="s">
        <v>33</v>
      </c>
      <c r="C68" s="3" t="s">
        <v>16</v>
      </c>
      <c r="D68" s="2" t="s">
        <v>39</v>
      </c>
      <c r="E68" s="2" t="s">
        <v>39</v>
      </c>
      <c r="F68" s="2">
        <v>68191.399999999994</v>
      </c>
      <c r="G68" s="2" t="s">
        <v>39</v>
      </c>
      <c r="H68" s="2" t="s">
        <v>39</v>
      </c>
      <c r="I68" s="2">
        <v>122536.4</v>
      </c>
      <c r="J68" s="2">
        <v>97367</v>
      </c>
      <c r="K68" s="2" t="s">
        <v>39</v>
      </c>
      <c r="L68" s="2" t="s">
        <v>39</v>
      </c>
      <c r="M68" s="2" t="s">
        <v>39</v>
      </c>
      <c r="N68" s="2">
        <v>8244.6666666666697</v>
      </c>
      <c r="O68" s="2" t="s">
        <v>39</v>
      </c>
    </row>
    <row r="69" spans="1:15" x14ac:dyDescent="0.25">
      <c r="A69" s="3" t="s">
        <v>19</v>
      </c>
      <c r="B69" s="3" t="s">
        <v>34</v>
      </c>
      <c r="C69" s="3" t="s">
        <v>16</v>
      </c>
      <c r="D69" s="2" t="s">
        <v>39</v>
      </c>
      <c r="E69" s="2" t="s">
        <v>39</v>
      </c>
      <c r="F69" s="2">
        <v>39780.400000000001</v>
      </c>
      <c r="G69" s="2" t="s">
        <v>39</v>
      </c>
      <c r="H69" s="2" t="s">
        <v>39</v>
      </c>
      <c r="I69" s="2">
        <v>84184.2</v>
      </c>
      <c r="J69" s="2">
        <v>12366</v>
      </c>
      <c r="K69" s="2" t="s">
        <v>39</v>
      </c>
      <c r="L69" s="2">
        <v>28073</v>
      </c>
      <c r="M69" s="2" t="s">
        <v>39</v>
      </c>
      <c r="N69" s="2">
        <v>15067</v>
      </c>
      <c r="O69" s="2" t="s">
        <v>39</v>
      </c>
    </row>
    <row r="70" spans="1:15" x14ac:dyDescent="0.25">
      <c r="A70" s="3" t="s">
        <v>19</v>
      </c>
      <c r="B70" s="3" t="s">
        <v>35</v>
      </c>
      <c r="C70" s="3" t="s">
        <v>16</v>
      </c>
      <c r="D70" s="2">
        <v>15249.5</v>
      </c>
      <c r="E70" s="2">
        <v>10081.5</v>
      </c>
      <c r="F70" s="2">
        <v>13146</v>
      </c>
      <c r="G70" s="2">
        <v>1065.2</v>
      </c>
      <c r="H70" s="2">
        <v>2355.4</v>
      </c>
      <c r="I70" s="2">
        <v>22595.599999999999</v>
      </c>
      <c r="J70" s="2">
        <v>926.2</v>
      </c>
      <c r="K70" s="2">
        <v>5468</v>
      </c>
      <c r="L70" s="2">
        <v>6361.4</v>
      </c>
      <c r="M70" s="2">
        <v>2574.6</v>
      </c>
      <c r="N70" s="2">
        <v>966.5</v>
      </c>
      <c r="O70" s="2">
        <v>1822</v>
      </c>
    </row>
    <row r="71" spans="1:15" x14ac:dyDescent="0.25">
      <c r="A71" s="3" t="s">
        <v>19</v>
      </c>
      <c r="B71" s="3" t="s">
        <v>36</v>
      </c>
      <c r="C71" s="3" t="s">
        <v>16</v>
      </c>
      <c r="D71" s="2">
        <v>130552</v>
      </c>
      <c r="E71" s="2">
        <v>124409</v>
      </c>
      <c r="F71" s="2">
        <v>206432</v>
      </c>
      <c r="G71" s="2">
        <v>722.8</v>
      </c>
      <c r="H71" s="2">
        <v>855.8</v>
      </c>
      <c r="I71" s="2">
        <v>3722.6</v>
      </c>
      <c r="J71" s="2">
        <v>1277.2</v>
      </c>
      <c r="K71" s="2">
        <v>7254</v>
      </c>
      <c r="L71" s="2">
        <v>10916.8</v>
      </c>
      <c r="M71" s="2">
        <v>915.8</v>
      </c>
      <c r="N71" s="2">
        <v>788.25</v>
      </c>
      <c r="O71" s="2">
        <v>1281</v>
      </c>
    </row>
    <row r="72" spans="1:15" x14ac:dyDescent="0.25">
      <c r="A72" s="3" t="s">
        <v>19</v>
      </c>
      <c r="B72" s="3" t="s">
        <v>37</v>
      </c>
      <c r="C72" s="3" t="s">
        <v>16</v>
      </c>
      <c r="D72" s="2" t="s">
        <v>39</v>
      </c>
      <c r="E72" s="2" t="s">
        <v>39</v>
      </c>
      <c r="F72" s="2">
        <v>123428.8</v>
      </c>
      <c r="G72" s="2">
        <v>221595</v>
      </c>
      <c r="H72" s="2" t="s">
        <v>39</v>
      </c>
      <c r="I72" s="2">
        <v>19180.8</v>
      </c>
      <c r="J72" s="2">
        <v>96918.5</v>
      </c>
      <c r="K72" s="2" t="s">
        <v>39</v>
      </c>
      <c r="L72" s="2" t="s">
        <v>39</v>
      </c>
      <c r="M72" s="2" t="s">
        <v>39</v>
      </c>
      <c r="N72" s="2" t="s">
        <v>39</v>
      </c>
      <c r="O72" s="2" t="s">
        <v>39</v>
      </c>
    </row>
    <row r="73" spans="1:15" x14ac:dyDescent="0.25">
      <c r="A73" s="3" t="s">
        <v>19</v>
      </c>
      <c r="B73" s="3" t="s">
        <v>38</v>
      </c>
      <c r="C73" s="3" t="s">
        <v>16</v>
      </c>
      <c r="D73" s="2" t="s">
        <v>39</v>
      </c>
      <c r="E73" s="2" t="s">
        <v>39</v>
      </c>
      <c r="F73" s="2" t="s">
        <v>39</v>
      </c>
      <c r="G73" s="2" t="s">
        <v>39</v>
      </c>
      <c r="H73" s="2" t="s">
        <v>39</v>
      </c>
      <c r="I73" s="2">
        <v>6284111.5</v>
      </c>
      <c r="J73" s="2" t="s">
        <v>39</v>
      </c>
      <c r="K73" s="2" t="s">
        <v>39</v>
      </c>
      <c r="L73" s="2" t="s">
        <v>39</v>
      </c>
      <c r="M73" s="2" t="s">
        <v>39</v>
      </c>
      <c r="N73" s="2" t="s">
        <v>39</v>
      </c>
      <c r="O73" s="2" t="s">
        <v>39</v>
      </c>
    </row>
    <row r="74" spans="1:15" x14ac:dyDescent="0.25">
      <c r="A74" s="3" t="s">
        <v>24</v>
      </c>
      <c r="B74" s="3" t="s">
        <v>16</v>
      </c>
      <c r="C74" s="3" t="s">
        <v>16</v>
      </c>
      <c r="D74" s="2">
        <v>54.4</v>
      </c>
      <c r="E74" s="2">
        <v>54.4</v>
      </c>
      <c r="F74" s="2">
        <v>598</v>
      </c>
      <c r="G74" s="2">
        <v>49.4</v>
      </c>
      <c r="H74" s="2">
        <v>23</v>
      </c>
      <c r="I74" s="2">
        <v>22.4</v>
      </c>
      <c r="J74" s="2">
        <v>49.4</v>
      </c>
      <c r="K74" s="2">
        <v>506</v>
      </c>
      <c r="L74" s="2">
        <v>50</v>
      </c>
      <c r="M74" s="2">
        <v>49.4</v>
      </c>
      <c r="N74" s="2">
        <v>44.2</v>
      </c>
      <c r="O74" s="2">
        <v>146.6</v>
      </c>
    </row>
    <row r="75" spans="1:15" x14ac:dyDescent="0.25">
      <c r="A75" s="3" t="s">
        <v>24</v>
      </c>
      <c r="B75" s="3" t="s">
        <v>15</v>
      </c>
      <c r="C75" s="3" t="s">
        <v>16</v>
      </c>
      <c r="D75" s="2">
        <v>93.8</v>
      </c>
      <c r="E75" s="2">
        <v>138.19999999999999</v>
      </c>
      <c r="F75" s="2">
        <v>3598.4</v>
      </c>
      <c r="G75" s="2">
        <v>665.4</v>
      </c>
      <c r="H75" s="2">
        <v>2555.1999999999998</v>
      </c>
      <c r="I75" s="2">
        <v>349.6</v>
      </c>
      <c r="J75" s="2">
        <v>679.2</v>
      </c>
      <c r="K75" s="2">
        <v>7638</v>
      </c>
      <c r="L75" s="2">
        <v>1443.4</v>
      </c>
      <c r="M75" s="2">
        <v>679.2</v>
      </c>
      <c r="N75" s="2">
        <v>564.79999999999995</v>
      </c>
      <c r="O75" s="2" t="s">
        <v>39</v>
      </c>
    </row>
    <row r="76" spans="1:15" x14ac:dyDescent="0.25">
      <c r="A76" s="3" t="s">
        <v>24</v>
      </c>
      <c r="B76" s="3" t="s">
        <v>17</v>
      </c>
      <c r="C76" s="3" t="s">
        <v>16</v>
      </c>
      <c r="D76" s="2">
        <v>645</v>
      </c>
      <c r="E76" s="2">
        <v>628.20000000000005</v>
      </c>
      <c r="F76" s="2" t="s">
        <v>39</v>
      </c>
      <c r="G76" s="2" t="s">
        <v>39</v>
      </c>
      <c r="H76" s="2" t="s">
        <v>39</v>
      </c>
      <c r="I76" s="2">
        <v>1276</v>
      </c>
      <c r="J76" s="2">
        <v>74131.666666666701</v>
      </c>
      <c r="K76" s="2" t="s">
        <v>39</v>
      </c>
      <c r="L76" s="2" t="s">
        <v>39</v>
      </c>
      <c r="M76" s="2" t="s">
        <v>39</v>
      </c>
      <c r="N76" s="2" t="s">
        <v>39</v>
      </c>
      <c r="O76" s="2" t="s">
        <v>39</v>
      </c>
    </row>
    <row r="77" spans="1:15" x14ac:dyDescent="0.25">
      <c r="A77" s="3" t="s">
        <v>24</v>
      </c>
      <c r="B77" s="3" t="s">
        <v>18</v>
      </c>
      <c r="C77" s="3" t="s">
        <v>16</v>
      </c>
      <c r="D77" s="2">
        <v>1306.2</v>
      </c>
      <c r="E77" s="2">
        <v>1067.8</v>
      </c>
      <c r="F77" s="2" t="s">
        <v>39</v>
      </c>
      <c r="G77" s="2" t="s">
        <v>39</v>
      </c>
      <c r="H77" s="2" t="s">
        <v>39</v>
      </c>
      <c r="I77" s="2">
        <v>4286.6000000000004</v>
      </c>
      <c r="J77" s="2" t="s">
        <v>39</v>
      </c>
      <c r="K77" s="2" t="s">
        <v>39</v>
      </c>
      <c r="L77" s="2" t="s">
        <v>39</v>
      </c>
      <c r="M77" s="2" t="s">
        <v>39</v>
      </c>
      <c r="N77" s="2" t="s">
        <v>39</v>
      </c>
      <c r="O77" s="2" t="s">
        <v>39</v>
      </c>
    </row>
    <row r="78" spans="1:15" x14ac:dyDescent="0.25">
      <c r="A78" s="3" t="s">
        <v>24</v>
      </c>
      <c r="B78" s="3" t="s">
        <v>19</v>
      </c>
      <c r="C78" s="3" t="s">
        <v>16</v>
      </c>
      <c r="D78" s="2">
        <v>29.4</v>
      </c>
      <c r="E78" s="2">
        <v>29.4</v>
      </c>
      <c r="F78" s="2">
        <v>116</v>
      </c>
      <c r="G78" s="2">
        <v>122</v>
      </c>
      <c r="H78" s="2">
        <v>56</v>
      </c>
      <c r="I78" s="2">
        <v>37.6</v>
      </c>
      <c r="J78" s="2">
        <v>122</v>
      </c>
      <c r="K78" s="2">
        <v>121.8</v>
      </c>
      <c r="L78" s="2">
        <v>20.2</v>
      </c>
      <c r="M78" s="2">
        <v>122</v>
      </c>
      <c r="N78" s="2">
        <v>34</v>
      </c>
      <c r="O78" s="2">
        <v>12.8</v>
      </c>
    </row>
    <row r="79" spans="1:15" x14ac:dyDescent="0.25">
      <c r="A79" s="3" t="s">
        <v>24</v>
      </c>
      <c r="B79" s="3" t="s">
        <v>20</v>
      </c>
      <c r="C79" s="3" t="s">
        <v>16</v>
      </c>
      <c r="D79" s="2" t="s">
        <v>39</v>
      </c>
      <c r="E79" s="2" t="s">
        <v>39</v>
      </c>
      <c r="F79" s="2">
        <v>1886.6</v>
      </c>
      <c r="G79" s="2">
        <v>1725.4</v>
      </c>
      <c r="H79" s="2">
        <v>3714.6</v>
      </c>
      <c r="I79" s="2">
        <v>2834.4</v>
      </c>
      <c r="J79" s="2">
        <v>1556.6</v>
      </c>
      <c r="K79" s="2">
        <v>1909.6</v>
      </c>
      <c r="L79" s="2">
        <v>90482</v>
      </c>
      <c r="M79" s="2">
        <v>1556.6</v>
      </c>
      <c r="N79" s="2">
        <v>4906.3999999999996</v>
      </c>
      <c r="O79" s="2" t="s">
        <v>39</v>
      </c>
    </row>
    <row r="80" spans="1:15" x14ac:dyDescent="0.25">
      <c r="A80" s="3" t="s">
        <v>24</v>
      </c>
      <c r="B80" s="3" t="s">
        <v>21</v>
      </c>
      <c r="C80" s="3" t="s">
        <v>16</v>
      </c>
      <c r="D80" s="2" t="s">
        <v>39</v>
      </c>
      <c r="E80" s="2" t="s">
        <v>39</v>
      </c>
      <c r="F80" s="2">
        <v>3836</v>
      </c>
      <c r="G80" s="2" t="s">
        <v>39</v>
      </c>
      <c r="H80" s="2" t="s">
        <v>39</v>
      </c>
      <c r="I80" s="2">
        <v>3176.8</v>
      </c>
      <c r="J80" s="2">
        <v>40319.800000000003</v>
      </c>
      <c r="K80" s="2" t="s">
        <v>39</v>
      </c>
      <c r="L80" s="2" t="s">
        <v>39</v>
      </c>
      <c r="M80" s="2" t="s">
        <v>39</v>
      </c>
      <c r="N80" s="2" t="s">
        <v>39</v>
      </c>
      <c r="O80" s="2" t="s">
        <v>39</v>
      </c>
    </row>
    <row r="81" spans="1:15" x14ac:dyDescent="0.25">
      <c r="A81" s="3" t="s">
        <v>24</v>
      </c>
      <c r="B81" s="3" t="s">
        <v>22</v>
      </c>
      <c r="C81" s="3" t="s">
        <v>16</v>
      </c>
      <c r="D81" s="2" t="s">
        <v>39</v>
      </c>
      <c r="E81" s="2">
        <v>190006</v>
      </c>
      <c r="F81" s="2">
        <v>4487.6000000000004</v>
      </c>
      <c r="G81" s="2">
        <v>1141.8</v>
      </c>
      <c r="H81" s="2">
        <v>1338.6</v>
      </c>
      <c r="I81" s="2">
        <v>1788.4</v>
      </c>
      <c r="J81" s="2">
        <v>1548.8</v>
      </c>
      <c r="K81" s="2">
        <v>6796.3333333333303</v>
      </c>
      <c r="L81" s="2">
        <v>1563.4</v>
      </c>
      <c r="M81" s="2">
        <v>1149.5999999999999</v>
      </c>
      <c r="N81" s="2">
        <v>1030</v>
      </c>
      <c r="O81" s="2" t="s">
        <v>39</v>
      </c>
    </row>
    <row r="82" spans="1:15" x14ac:dyDescent="0.25">
      <c r="A82" s="3" t="s">
        <v>24</v>
      </c>
      <c r="B82" s="3" t="s">
        <v>23</v>
      </c>
      <c r="C82" s="3" t="s">
        <v>16</v>
      </c>
      <c r="D82" s="2" t="s">
        <v>39</v>
      </c>
      <c r="E82" s="2" t="s">
        <v>39</v>
      </c>
      <c r="F82" s="2">
        <v>4140.2</v>
      </c>
      <c r="G82" s="2">
        <v>474.2</v>
      </c>
      <c r="H82" s="2">
        <v>397</v>
      </c>
      <c r="I82" s="2">
        <v>1613.8</v>
      </c>
      <c r="J82" s="2">
        <v>476.8</v>
      </c>
      <c r="K82" s="2">
        <v>11737</v>
      </c>
      <c r="L82" s="2">
        <v>993.2</v>
      </c>
      <c r="M82" s="2">
        <v>476.8</v>
      </c>
      <c r="N82" s="2">
        <v>416.6</v>
      </c>
      <c r="O82" s="2" t="s">
        <v>39</v>
      </c>
    </row>
    <row r="83" spans="1:15" x14ac:dyDescent="0.25">
      <c r="A83" s="3" t="s">
        <v>24</v>
      </c>
      <c r="B83" s="3" t="s">
        <v>24</v>
      </c>
      <c r="C83" s="3" t="s">
        <v>16</v>
      </c>
      <c r="D83" s="2" t="s">
        <v>39</v>
      </c>
      <c r="E83" s="2" t="s">
        <v>39</v>
      </c>
      <c r="F83" s="2">
        <v>3540.2</v>
      </c>
      <c r="G83" s="2">
        <v>559.79999999999995</v>
      </c>
      <c r="H83" s="2">
        <v>4071.8</v>
      </c>
      <c r="I83" s="2">
        <v>837.4</v>
      </c>
      <c r="J83" s="2">
        <v>468.4</v>
      </c>
      <c r="K83" s="2" t="s">
        <v>39</v>
      </c>
      <c r="L83" s="2" t="s">
        <v>39</v>
      </c>
      <c r="M83" s="2">
        <v>468.4</v>
      </c>
      <c r="N83" s="2">
        <v>6147.8</v>
      </c>
      <c r="O83" s="2" t="s">
        <v>39</v>
      </c>
    </row>
    <row r="84" spans="1:15" x14ac:dyDescent="0.25">
      <c r="A84" s="3" t="s">
        <v>24</v>
      </c>
      <c r="B84" s="3" t="s">
        <v>25</v>
      </c>
      <c r="C84" s="3" t="s">
        <v>16</v>
      </c>
      <c r="D84" s="2" t="s">
        <v>39</v>
      </c>
      <c r="E84" s="2" t="s">
        <v>39</v>
      </c>
      <c r="F84" s="2">
        <v>2415.1999999999998</v>
      </c>
      <c r="G84" s="2">
        <v>173.2</v>
      </c>
      <c r="H84" s="2">
        <v>10992.8</v>
      </c>
      <c r="I84" s="2">
        <v>852</v>
      </c>
      <c r="J84" s="2">
        <v>171.4</v>
      </c>
      <c r="K84" s="2">
        <v>5738.75</v>
      </c>
      <c r="L84" s="2" t="s">
        <v>39</v>
      </c>
      <c r="M84" s="2">
        <v>171.4</v>
      </c>
      <c r="N84" s="2">
        <v>5033</v>
      </c>
      <c r="O84" s="2" t="s">
        <v>39</v>
      </c>
    </row>
    <row r="85" spans="1:15" x14ac:dyDescent="0.25">
      <c r="A85" s="3" t="s">
        <v>24</v>
      </c>
      <c r="B85" s="3" t="s">
        <v>26</v>
      </c>
      <c r="C85" s="3" t="s">
        <v>16</v>
      </c>
      <c r="D85" s="2" t="s">
        <v>39</v>
      </c>
      <c r="E85" s="2" t="s">
        <v>39</v>
      </c>
      <c r="F85" s="2">
        <v>7082</v>
      </c>
      <c r="G85" s="2">
        <v>1217.8</v>
      </c>
      <c r="H85" s="2">
        <v>894.2</v>
      </c>
      <c r="I85" s="2">
        <v>1144.4000000000001</v>
      </c>
      <c r="J85" s="2">
        <v>1211.2</v>
      </c>
      <c r="K85" s="2">
        <v>20925</v>
      </c>
      <c r="L85" s="2">
        <v>16740.599999999999</v>
      </c>
      <c r="M85" s="2">
        <v>1211.2</v>
      </c>
      <c r="N85" s="2">
        <v>12201.2</v>
      </c>
      <c r="O85" s="2" t="s">
        <v>39</v>
      </c>
    </row>
    <row r="86" spans="1:15" x14ac:dyDescent="0.25">
      <c r="A86" s="3" t="s">
        <v>24</v>
      </c>
      <c r="B86" s="3" t="s">
        <v>27</v>
      </c>
      <c r="C86" s="3" t="s">
        <v>16</v>
      </c>
      <c r="D86" s="2" t="s">
        <v>39</v>
      </c>
      <c r="E86" s="2" t="s">
        <v>39</v>
      </c>
      <c r="F86" s="2">
        <v>5217</v>
      </c>
      <c r="G86" s="2">
        <v>733.6</v>
      </c>
      <c r="H86" s="2">
        <v>973.4</v>
      </c>
      <c r="I86" s="2">
        <v>730.4</v>
      </c>
      <c r="J86" s="2">
        <v>721.2</v>
      </c>
      <c r="K86" s="2">
        <v>7345.6666666666697</v>
      </c>
      <c r="L86" s="2" t="s">
        <v>39</v>
      </c>
      <c r="M86" s="2">
        <v>721.2</v>
      </c>
      <c r="N86" s="2">
        <v>2003.6</v>
      </c>
      <c r="O86" s="2" t="s">
        <v>39</v>
      </c>
    </row>
    <row r="87" spans="1:15" x14ac:dyDescent="0.25">
      <c r="A87" s="3" t="s">
        <v>24</v>
      </c>
      <c r="B87" s="3" t="s">
        <v>28</v>
      </c>
      <c r="C87" s="3" t="s">
        <v>16</v>
      </c>
      <c r="D87" s="2">
        <v>5133.6000000000004</v>
      </c>
      <c r="E87" s="2">
        <v>5509.6</v>
      </c>
      <c r="F87" s="2">
        <v>777.4</v>
      </c>
      <c r="G87" s="2">
        <v>146.80000000000001</v>
      </c>
      <c r="H87" s="2">
        <v>254</v>
      </c>
      <c r="I87" s="2">
        <v>694</v>
      </c>
      <c r="J87" s="2">
        <v>146.80000000000001</v>
      </c>
      <c r="K87" s="2">
        <v>755.6</v>
      </c>
      <c r="L87" s="2">
        <v>570</v>
      </c>
      <c r="M87" s="2">
        <v>146.80000000000001</v>
      </c>
      <c r="N87" s="2">
        <v>172.2</v>
      </c>
      <c r="O87" s="2" t="s">
        <v>39</v>
      </c>
    </row>
    <row r="88" spans="1:15" x14ac:dyDescent="0.25">
      <c r="A88" s="3" t="s">
        <v>24</v>
      </c>
      <c r="B88" s="3" t="s">
        <v>29</v>
      </c>
      <c r="C88" s="3" t="s">
        <v>16</v>
      </c>
      <c r="D88" s="2" t="s">
        <v>39</v>
      </c>
      <c r="E88" s="2" t="s">
        <v>39</v>
      </c>
      <c r="F88" s="2">
        <v>63796</v>
      </c>
      <c r="G88" s="2" t="s">
        <v>39</v>
      </c>
      <c r="H88" s="2" t="s">
        <v>39</v>
      </c>
      <c r="I88" s="2">
        <v>56865.599999999999</v>
      </c>
      <c r="J88" s="2" t="s">
        <v>39</v>
      </c>
      <c r="K88" s="2" t="s">
        <v>39</v>
      </c>
      <c r="L88" s="2" t="s">
        <v>39</v>
      </c>
      <c r="M88" s="2" t="s">
        <v>39</v>
      </c>
      <c r="N88" s="2" t="s">
        <v>39</v>
      </c>
      <c r="O88" s="2" t="s">
        <v>39</v>
      </c>
    </row>
    <row r="89" spans="1:15" x14ac:dyDescent="0.25">
      <c r="A89" s="3" t="s">
        <v>24</v>
      </c>
      <c r="B89" s="3" t="s">
        <v>30</v>
      </c>
      <c r="C89" s="3" t="s">
        <v>16</v>
      </c>
      <c r="D89" s="2" t="s">
        <v>39</v>
      </c>
      <c r="E89" s="2" t="s">
        <v>39</v>
      </c>
      <c r="F89" s="2">
        <v>33869</v>
      </c>
      <c r="G89" s="2" t="s">
        <v>39</v>
      </c>
      <c r="H89" s="2" t="s">
        <v>39</v>
      </c>
      <c r="I89" s="2">
        <v>17563.400000000001</v>
      </c>
      <c r="J89" s="2" t="s">
        <v>39</v>
      </c>
      <c r="K89" s="2" t="s">
        <v>39</v>
      </c>
      <c r="L89" s="2" t="s">
        <v>39</v>
      </c>
      <c r="M89" s="2" t="s">
        <v>39</v>
      </c>
      <c r="N89" s="2" t="s">
        <v>39</v>
      </c>
      <c r="O89" s="2" t="s">
        <v>39</v>
      </c>
    </row>
    <row r="90" spans="1:15" x14ac:dyDescent="0.25">
      <c r="A90" s="3" t="s">
        <v>24</v>
      </c>
      <c r="B90" s="3" t="s">
        <v>31</v>
      </c>
      <c r="C90" s="3" t="s">
        <v>16</v>
      </c>
      <c r="D90" s="2" t="s">
        <v>39</v>
      </c>
      <c r="E90" s="2" t="s">
        <v>39</v>
      </c>
      <c r="F90" s="2">
        <v>5615.4</v>
      </c>
      <c r="G90" s="2" t="s">
        <v>39</v>
      </c>
      <c r="H90" s="2" t="s">
        <v>39</v>
      </c>
      <c r="I90" s="2">
        <v>9443.2000000000007</v>
      </c>
      <c r="J90" s="2">
        <v>31679.4</v>
      </c>
      <c r="K90" s="2">
        <v>1694.25</v>
      </c>
      <c r="L90" s="2" t="s">
        <v>39</v>
      </c>
      <c r="M90" s="2" t="s">
        <v>39</v>
      </c>
      <c r="N90" s="2" t="s">
        <v>39</v>
      </c>
      <c r="O90" s="2" t="s">
        <v>39</v>
      </c>
    </row>
    <row r="91" spans="1:15" x14ac:dyDescent="0.25">
      <c r="A91" s="3" t="s">
        <v>24</v>
      </c>
      <c r="B91" s="3" t="s">
        <v>32</v>
      </c>
      <c r="C91" s="3" t="s">
        <v>16</v>
      </c>
      <c r="D91" s="2" t="s">
        <v>39</v>
      </c>
      <c r="E91" s="2" t="s">
        <v>39</v>
      </c>
      <c r="F91" s="2">
        <v>13873</v>
      </c>
      <c r="G91" s="2" t="s">
        <v>39</v>
      </c>
      <c r="H91" s="2" t="s">
        <v>39</v>
      </c>
      <c r="I91" s="2">
        <v>12700</v>
      </c>
      <c r="J91" s="2">
        <v>672654</v>
      </c>
      <c r="K91" s="2" t="s">
        <v>39</v>
      </c>
      <c r="L91" s="2" t="s">
        <v>39</v>
      </c>
      <c r="M91" s="2" t="s">
        <v>39</v>
      </c>
      <c r="N91" s="2" t="s">
        <v>39</v>
      </c>
      <c r="O91" s="2" t="s">
        <v>39</v>
      </c>
    </row>
    <row r="92" spans="1:15" x14ac:dyDescent="0.25">
      <c r="A92" s="3" t="s">
        <v>24</v>
      </c>
      <c r="B92" s="3" t="s">
        <v>33</v>
      </c>
      <c r="C92" s="3" t="s">
        <v>16</v>
      </c>
      <c r="D92" s="2" t="s">
        <v>39</v>
      </c>
      <c r="E92" s="2" t="s">
        <v>39</v>
      </c>
      <c r="F92" s="2">
        <v>486272</v>
      </c>
      <c r="G92" s="2" t="s">
        <v>39</v>
      </c>
      <c r="H92" s="2" t="s">
        <v>39</v>
      </c>
      <c r="I92" s="2">
        <v>735530.6</v>
      </c>
      <c r="J92" s="2" t="s">
        <v>39</v>
      </c>
      <c r="K92" s="2" t="s">
        <v>39</v>
      </c>
      <c r="L92" s="2" t="s">
        <v>39</v>
      </c>
      <c r="M92" s="2" t="s">
        <v>39</v>
      </c>
      <c r="N92" s="2" t="s">
        <v>39</v>
      </c>
      <c r="O92" s="2" t="s">
        <v>39</v>
      </c>
    </row>
    <row r="93" spans="1:15" x14ac:dyDescent="0.25">
      <c r="A93" s="3" t="s">
        <v>24</v>
      </c>
      <c r="B93" s="3" t="s">
        <v>34</v>
      </c>
      <c r="C93" s="3" t="s">
        <v>16</v>
      </c>
      <c r="D93" s="2" t="s">
        <v>39</v>
      </c>
      <c r="E93" s="2" t="s">
        <v>39</v>
      </c>
      <c r="F93" s="2">
        <v>272068</v>
      </c>
      <c r="G93" s="2" t="s">
        <v>39</v>
      </c>
      <c r="H93" s="2" t="s">
        <v>39</v>
      </c>
      <c r="I93" s="2">
        <v>584127.4</v>
      </c>
      <c r="J93" s="2">
        <v>131414</v>
      </c>
      <c r="K93" s="2" t="s">
        <v>39</v>
      </c>
      <c r="L93" s="2" t="s">
        <v>39</v>
      </c>
      <c r="M93" s="2" t="s">
        <v>39</v>
      </c>
      <c r="N93" s="2" t="s">
        <v>39</v>
      </c>
      <c r="O93" s="2" t="s">
        <v>39</v>
      </c>
    </row>
    <row r="94" spans="1:15" x14ac:dyDescent="0.25">
      <c r="A94" s="3" t="s">
        <v>24</v>
      </c>
      <c r="B94" s="3" t="s">
        <v>35</v>
      </c>
      <c r="C94" s="3" t="s">
        <v>16</v>
      </c>
      <c r="D94" s="2" t="s">
        <v>39</v>
      </c>
      <c r="E94" s="2">
        <v>139493</v>
      </c>
      <c r="F94" s="2">
        <v>32521.666666666701</v>
      </c>
      <c r="G94" s="2">
        <v>4472.8</v>
      </c>
      <c r="H94" s="2">
        <v>5448.8</v>
      </c>
      <c r="I94" s="2">
        <v>200391.4</v>
      </c>
      <c r="J94" s="2">
        <v>4132.3999999999996</v>
      </c>
      <c r="K94" s="2">
        <v>5077</v>
      </c>
      <c r="L94" s="2">
        <v>27532</v>
      </c>
      <c r="M94" s="2">
        <v>1889.2</v>
      </c>
      <c r="N94" s="2">
        <v>2314.1999999999998</v>
      </c>
      <c r="O94" s="2" t="s">
        <v>39</v>
      </c>
    </row>
    <row r="95" spans="1:15" x14ac:dyDescent="0.25">
      <c r="A95" s="3" t="s">
        <v>24</v>
      </c>
      <c r="B95" s="3" t="s">
        <v>36</v>
      </c>
      <c r="C95" s="3" t="s">
        <v>16</v>
      </c>
      <c r="D95" s="2" t="s">
        <v>39</v>
      </c>
      <c r="E95" s="2" t="s">
        <v>39</v>
      </c>
      <c r="F95" s="2" t="s">
        <v>39</v>
      </c>
      <c r="G95" s="2">
        <v>7373</v>
      </c>
      <c r="H95" s="2">
        <v>3301.6</v>
      </c>
      <c r="I95" s="2">
        <v>14876.6</v>
      </c>
      <c r="J95" s="2">
        <v>3851.75</v>
      </c>
      <c r="K95" s="2" t="s">
        <v>39</v>
      </c>
      <c r="L95" s="2">
        <v>23517</v>
      </c>
      <c r="M95" s="2">
        <v>2607.6</v>
      </c>
      <c r="N95" s="2">
        <v>6667.75</v>
      </c>
      <c r="O95" s="2" t="s">
        <v>39</v>
      </c>
    </row>
    <row r="96" spans="1:15" x14ac:dyDescent="0.25">
      <c r="A96" s="3" t="s">
        <v>24</v>
      </c>
      <c r="B96" s="3" t="s">
        <v>37</v>
      </c>
      <c r="C96" s="3" t="s">
        <v>16</v>
      </c>
      <c r="D96" s="2" t="s">
        <v>39</v>
      </c>
      <c r="E96" s="2" t="s">
        <v>39</v>
      </c>
      <c r="F96" s="2">
        <v>1556510</v>
      </c>
      <c r="G96" s="2" t="s">
        <v>39</v>
      </c>
      <c r="H96" s="2" t="s">
        <v>39</v>
      </c>
      <c r="I96" s="2">
        <v>52970.400000000001</v>
      </c>
      <c r="J96" s="2" t="s">
        <v>39</v>
      </c>
      <c r="K96" s="2" t="s">
        <v>39</v>
      </c>
      <c r="L96" s="2" t="s">
        <v>39</v>
      </c>
      <c r="M96" s="2" t="s">
        <v>39</v>
      </c>
      <c r="N96" s="2" t="s">
        <v>39</v>
      </c>
      <c r="O96" s="2" t="s">
        <v>39</v>
      </c>
    </row>
    <row r="97" spans="1:15" x14ac:dyDescent="0.25">
      <c r="A97" s="3" t="s">
        <v>24</v>
      </c>
      <c r="B97" s="3" t="s">
        <v>38</v>
      </c>
      <c r="C97" s="3" t="s">
        <v>16</v>
      </c>
      <c r="D97" s="2" t="s">
        <v>39</v>
      </c>
      <c r="E97" s="2" t="s">
        <v>39</v>
      </c>
      <c r="F97" s="2" t="s">
        <v>39</v>
      </c>
      <c r="G97" s="2" t="s">
        <v>39</v>
      </c>
      <c r="H97" s="2" t="s">
        <v>39</v>
      </c>
      <c r="I97" s="2">
        <v>7371411</v>
      </c>
      <c r="J97" s="2" t="s">
        <v>39</v>
      </c>
      <c r="K97" s="2" t="s">
        <v>39</v>
      </c>
      <c r="L97" s="2" t="s">
        <v>39</v>
      </c>
      <c r="M97" s="2" t="s">
        <v>39</v>
      </c>
      <c r="N97" s="2" t="s">
        <v>39</v>
      </c>
      <c r="O97" s="2" t="s">
        <v>39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097EF-E2FC-40C9-8000-46D630CE5700}">
  <dimension ref="A1:O97"/>
  <sheetViews>
    <sheetView workbookViewId="0">
      <selection activeCell="J29" sqref="A1:XFD1048576"/>
    </sheetView>
  </sheetViews>
  <sheetFormatPr baseColWidth="10" defaultColWidth="14.28515625" defaultRowHeight="15" x14ac:dyDescent="0.25"/>
  <cols>
    <col min="1" max="16384" width="14.28515625" style="2"/>
  </cols>
  <sheetData>
    <row r="1" spans="1:15" s="2" customFormat="1" x14ac:dyDescent="0.25">
      <c r="A1" s="2" t="str">
        <f>ert_data[[#Headers],[dim]]</f>
        <v>dim</v>
      </c>
      <c r="B1" s="2" t="str">
        <f>ert_data[[#Headers],[fid]]</f>
        <v>fid</v>
      </c>
      <c r="C1" s="2" t="str">
        <f>ert_data[[#Headers],[repetition]]</f>
        <v>repetition</v>
      </c>
      <c r="D1" s="2" t="str">
        <f>ert_data[[#Headers],[BSqi]]</f>
        <v>BSqi</v>
      </c>
      <c r="E1" s="2" t="str">
        <f>ert_data[[#Headers],[BSrr]]</f>
        <v>BSrr</v>
      </c>
      <c r="F1" s="2" t="str">
        <f>ert_data[[#Headers],[CMA-CSA]]</f>
        <v>CMA-CSA</v>
      </c>
      <c r="G1" s="2" t="str">
        <f>ert_data[[#Headers],[fmincon]]</f>
        <v>fmincon</v>
      </c>
      <c r="H1" s="2" t="str">
        <f>ert_data[[#Headers],[fminunc]]</f>
        <v>fminunc</v>
      </c>
      <c r="I1" s="2" t="str">
        <f>ert_data[[#Headers],[HCMA]]</f>
        <v>HCMA</v>
      </c>
      <c r="J1" s="2" t="str">
        <f>ert_data[[#Headers],[HMLSL]]</f>
        <v>HMLSL</v>
      </c>
      <c r="K1" s="2" t="str">
        <f>ert_data[[#Headers],[IPOP400D]]</f>
        <v>IPOP400D</v>
      </c>
      <c r="L1" s="2" t="str">
        <f>ert_data[[#Headers],[MCS]]</f>
        <v>MCS</v>
      </c>
      <c r="M1" s="2" t="str">
        <f>ert_data[[#Headers],[MLSL]]</f>
        <v>MLSL</v>
      </c>
      <c r="N1" s="2" t="str">
        <f>ert_data[[#Headers],[OQNLP]]</f>
        <v>OQNLP</v>
      </c>
      <c r="O1" s="2" t="str">
        <f>ert_data[[#Headers],[SMAC-BBOB]]</f>
        <v>SMAC-BBOB</v>
      </c>
    </row>
    <row r="2" spans="1:15" s="2" customFormat="1" x14ac:dyDescent="0.25">
      <c r="A2" s="2" t="str">
        <f>ert_data[[#This Row],[dim]]</f>
        <v>2</v>
      </c>
      <c r="B2" s="2" t="str">
        <f>ert_data[[#This Row],[fid]]</f>
        <v>1</v>
      </c>
      <c r="C2" s="2" t="str">
        <f>ert_data[[#This Row],[repetition]]</f>
        <v>1</v>
      </c>
      <c r="D2" s="2">
        <f>IF(ert_data[[#This Row],[BSqi]] = "inf","inf",ert_data[[#This Row],[BSqi]]/MIN(ert_data[[#This Row],[BSqi]:[SMAC-BBOB]]))</f>
        <v>1.7666666666666666</v>
      </c>
      <c r="E2" s="2">
        <f>IF(ert_data[[#This Row],[BSrr]] = "inf","inf",ert_data[[#This Row],[BSrr]]/MIN(ert_data[[#This Row],[BSqi]:[SMAC-BBOB]]))</f>
        <v>1.7666666666666666</v>
      </c>
      <c r="F2" s="2">
        <f>IF(ert_data[[#This Row],[CMA-CSA]] = "inf","inf",ert_data[[#This Row],[CMA-CSA]]/MIN(ert_data[[#This Row],[BSqi]:[SMAC-BBOB]]))</f>
        <v>13.666666666666666</v>
      </c>
      <c r="G2" s="2">
        <f>IF(ert_data[[#This Row],[fmincon]] = "inf","inf",ert_data[[#This Row],[fmincon]]/MIN(ert_data[[#This Row],[BSqi]:[SMAC-BBOB]]))</f>
        <v>1.8666666666666665</v>
      </c>
      <c r="H2" s="2">
        <f>IF(ert_data[[#This Row],[fminunc]] = "inf","inf",ert_data[[#This Row],[fminunc]]/MIN(ert_data[[#This Row],[BSqi]:[SMAC-BBOB]]))</f>
        <v>1.1666666666666667</v>
      </c>
      <c r="I2" s="2">
        <f>IF(ert_data[[#This Row],[HCMA]] = "inf","inf",ert_data[[#This Row],[HCMA]]/MIN(ert_data[[#This Row],[BSqi]:[SMAC-BBOB]]))</f>
        <v>1</v>
      </c>
      <c r="J2" s="2">
        <f>IF(ert_data[[#This Row],[HMLSL]] = "inf","inf",ert_data[[#This Row],[HMLSL]]/MIN(ert_data[[#This Row],[BSqi]:[SMAC-BBOB]]))</f>
        <v>1.8666666666666665</v>
      </c>
      <c r="K2" s="2">
        <f>IF(ert_data[[#This Row],[IPOP400D]] = "inf","inf",ert_data[[#This Row],[IPOP400D]]/MIN(ert_data[[#This Row],[BSqi]:[SMAC-BBOB]]))</f>
        <v>11.533333333333333</v>
      </c>
      <c r="L2" s="2">
        <f>IF(ert_data[[#This Row],[MCS]] = "inf","inf",ert_data[[#This Row],[MCS]]/MIN(ert_data[[#This Row],[BSqi]:[SMAC-BBOB]]))</f>
        <v>2.6</v>
      </c>
      <c r="M2" s="2">
        <f>IF(ert_data[[#This Row],[MLSL]] = "inf","inf",ert_data[[#This Row],[MLSL]]/MIN(ert_data[[#This Row],[BSqi]:[SMAC-BBOB]]))</f>
        <v>1.8666666666666665</v>
      </c>
      <c r="N2" s="2">
        <f>IF(ert_data[[#This Row],[OQNLP]] = "inf","inf",ert_data[[#This Row],[OQNLP]]/MIN(ert_data[[#This Row],[BSqi]:[SMAC-BBOB]]))</f>
        <v>3.0666666666666664</v>
      </c>
      <c r="O2" s="2">
        <f>IF(ert_data[[#This Row],[SMAC-BBOB]] = "inf","inf",ert_data[[#This Row],[SMAC-BBOB]]/MIN(ert_data[[#This Row],[BSqi]:[SMAC-BBOB]]))</f>
        <v>2.4</v>
      </c>
    </row>
    <row r="3" spans="1:15" s="2" customFormat="1" x14ac:dyDescent="0.25">
      <c r="A3" s="2" t="str">
        <f>ert_data[[#This Row],[dim]]</f>
        <v>2</v>
      </c>
      <c r="B3" s="2" t="str">
        <f>ert_data[[#This Row],[fid]]</f>
        <v>2</v>
      </c>
      <c r="C3" s="2" t="str">
        <f>ert_data[[#This Row],[repetition]]</f>
        <v>1</v>
      </c>
      <c r="D3" s="2">
        <f>IF(ert_data[[#This Row],[BSqi]] = "inf","inf",ert_data[[#This Row],[BSqi]]/MIN(ert_data[[#This Row],[BSqi]:[SMAC-BBOB]]))</f>
        <v>1</v>
      </c>
      <c r="E3" s="2">
        <f>IF(ert_data[[#This Row],[BSrr]] = "inf","inf",ert_data[[#This Row],[BSrr]]/MIN(ert_data[[#This Row],[BSqi]:[SMAC-BBOB]]))</f>
        <v>1.2524271844660193</v>
      </c>
      <c r="F3" s="2">
        <f>IF(ert_data[[#This Row],[CMA-CSA]] = "inf","inf",ert_data[[#This Row],[CMA-CSA]]/MIN(ert_data[[#This Row],[BSqi]:[SMAC-BBOB]]))</f>
        <v>17.21359223300971</v>
      </c>
      <c r="G3" s="2">
        <f>IF(ert_data[[#This Row],[fmincon]] = "inf","inf",ert_data[[#This Row],[fmincon]]/MIN(ert_data[[#This Row],[BSqi]:[SMAC-BBOB]]))</f>
        <v>1.9514563106796117</v>
      </c>
      <c r="H3" s="2">
        <f>IF(ert_data[[#This Row],[fminunc]] = "inf","inf",ert_data[[#This Row],[fminunc]]/MIN(ert_data[[#This Row],[BSqi]:[SMAC-BBOB]]))</f>
        <v>4.4757281553398061</v>
      </c>
      <c r="I3" s="2">
        <f>IF(ert_data[[#This Row],[HCMA]] = "inf","inf",ert_data[[#This Row],[HCMA]]/MIN(ert_data[[#This Row],[BSqi]:[SMAC-BBOB]]))</f>
        <v>9.2330097087378622</v>
      </c>
      <c r="J3" s="2">
        <f>IF(ert_data[[#This Row],[HMLSL]] = "inf","inf",ert_data[[#This Row],[HMLSL]]/MIN(ert_data[[#This Row],[BSqi]:[SMAC-BBOB]]))</f>
        <v>1.9514563106796117</v>
      </c>
      <c r="K3" s="2">
        <f>IF(ert_data[[#This Row],[IPOP400D]] = "inf","inf",ert_data[[#This Row],[IPOP400D]]/MIN(ert_data[[#This Row],[BSqi]:[SMAC-BBOB]]))</f>
        <v>22.310679611650485</v>
      </c>
      <c r="L3" s="2">
        <f>IF(ert_data[[#This Row],[MCS]] = "inf","inf",ert_data[[#This Row],[MCS]]/MIN(ert_data[[#This Row],[BSqi]:[SMAC-BBOB]]))</f>
        <v>3.1553398058252426</v>
      </c>
      <c r="M3" s="2">
        <f>IF(ert_data[[#This Row],[MLSL]] = "inf","inf",ert_data[[#This Row],[MLSL]]/MIN(ert_data[[#This Row],[BSqi]:[SMAC-BBOB]]))</f>
        <v>1.9514563106796117</v>
      </c>
      <c r="N3" s="2">
        <f>IF(ert_data[[#This Row],[OQNLP]] = "inf","inf",ert_data[[#This Row],[OQNLP]]/MIN(ert_data[[#This Row],[BSqi]:[SMAC-BBOB]]))</f>
        <v>2.4757281553398056</v>
      </c>
      <c r="O3" s="2" t="str">
        <f>IF(ert_data[[#This Row],[SMAC-BBOB]] = "inf","inf",ert_data[[#This Row],[SMAC-BBOB]]/MIN(ert_data[[#This Row],[BSqi]:[SMAC-BBOB]]))</f>
        <v>inf</v>
      </c>
    </row>
    <row r="4" spans="1:15" s="2" customFormat="1" x14ac:dyDescent="0.25">
      <c r="A4" s="2" t="str">
        <f>ert_data[[#This Row],[dim]]</f>
        <v>2</v>
      </c>
      <c r="B4" s="2" t="str">
        <f>ert_data[[#This Row],[fid]]</f>
        <v>3</v>
      </c>
      <c r="C4" s="2" t="str">
        <f>ert_data[[#This Row],[repetition]]</f>
        <v>1</v>
      </c>
      <c r="D4" s="2">
        <f>IF(ert_data[[#This Row],[BSqi]] = "inf","inf",ert_data[[#This Row],[BSqi]]/MIN(ert_data[[#This Row],[BSqi]:[SMAC-BBOB]]))</f>
        <v>1</v>
      </c>
      <c r="E4" s="2">
        <f>IF(ert_data[[#This Row],[BSrr]] = "inf","inf",ert_data[[#This Row],[BSrr]]/MIN(ert_data[[#This Row],[BSqi]:[SMAC-BBOB]]))</f>
        <v>1.0719602977667495</v>
      </c>
      <c r="F4" s="2">
        <f>IF(ert_data[[#This Row],[CMA-CSA]] = "inf","inf",ert_data[[#This Row],[CMA-CSA]]/MIN(ert_data[[#This Row],[BSqi]:[SMAC-BBOB]]))</f>
        <v>45.36724565756824</v>
      </c>
      <c r="G4" s="2">
        <f>IF(ert_data[[#This Row],[fmincon]] = "inf","inf",ert_data[[#This Row],[fmincon]]/MIN(ert_data[[#This Row],[BSqi]:[SMAC-BBOB]]))</f>
        <v>28.208436724565757</v>
      </c>
      <c r="H4" s="2">
        <f>IF(ert_data[[#This Row],[fminunc]] = "inf","inf",ert_data[[#This Row],[fminunc]]/MIN(ert_data[[#This Row],[BSqi]:[SMAC-BBOB]]))</f>
        <v>26.20099255583127</v>
      </c>
      <c r="I4" s="2">
        <f>IF(ert_data[[#This Row],[HCMA]] = "inf","inf",ert_data[[#This Row],[HCMA]]/MIN(ert_data[[#This Row],[BSqi]:[SMAC-BBOB]]))</f>
        <v>2.741935483870968</v>
      </c>
      <c r="J4" s="2">
        <f>IF(ert_data[[#This Row],[HMLSL]] = "inf","inf",ert_data[[#This Row],[HMLSL]]/MIN(ert_data[[#This Row],[BSqi]:[SMAC-BBOB]]))</f>
        <v>8.8263027295285355</v>
      </c>
      <c r="K4" s="2">
        <f>IF(ert_data[[#This Row],[IPOP400D]] = "inf","inf",ert_data[[#This Row],[IPOP400D]]/MIN(ert_data[[#This Row],[BSqi]:[SMAC-BBOB]]))</f>
        <v>23.145161290322584</v>
      </c>
      <c r="L4" s="2">
        <f>IF(ert_data[[#This Row],[MCS]] = "inf","inf",ert_data[[#This Row],[MCS]]/MIN(ert_data[[#This Row],[BSqi]:[SMAC-BBOB]]))</f>
        <v>8.6352357320099262</v>
      </c>
      <c r="M4" s="2">
        <f>IF(ert_data[[#This Row],[MLSL]] = "inf","inf",ert_data[[#This Row],[MLSL]]/MIN(ert_data[[#This Row],[BSqi]:[SMAC-BBOB]]))</f>
        <v>26.88089330024814</v>
      </c>
      <c r="N4" s="2">
        <f>IF(ert_data[[#This Row],[OQNLP]] = "inf","inf",ert_data[[#This Row],[OQNLP]]/MIN(ert_data[[#This Row],[BSqi]:[SMAC-BBOB]]))</f>
        <v>13.468982630272953</v>
      </c>
      <c r="O4" s="2" t="str">
        <f>IF(ert_data[[#This Row],[SMAC-BBOB]] = "inf","inf",ert_data[[#This Row],[SMAC-BBOB]]/MIN(ert_data[[#This Row],[BSqi]:[SMAC-BBOB]]))</f>
        <v>inf</v>
      </c>
    </row>
    <row r="5" spans="1:15" s="2" customFormat="1" x14ac:dyDescent="0.25">
      <c r="A5" s="2" t="str">
        <f>ert_data[[#This Row],[dim]]</f>
        <v>2</v>
      </c>
      <c r="B5" s="2" t="str">
        <f>ert_data[[#This Row],[fid]]</f>
        <v>4</v>
      </c>
      <c r="C5" s="2" t="str">
        <f>ert_data[[#This Row],[repetition]]</f>
        <v>1</v>
      </c>
      <c r="D5" s="2">
        <f>IF(ert_data[[#This Row],[BSqi]] = "inf","inf",ert_data[[#This Row],[BSqi]]/MIN(ert_data[[#This Row],[BSqi]:[SMAC-BBOB]]))</f>
        <v>1</v>
      </c>
      <c r="E5" s="2">
        <f>IF(ert_data[[#This Row],[BSrr]] = "inf","inf",ert_data[[#This Row],[BSrr]]/MIN(ert_data[[#This Row],[BSqi]:[SMAC-BBOB]]))</f>
        <v>1.0364372469635628</v>
      </c>
      <c r="F5" s="2">
        <f>IF(ert_data[[#This Row],[CMA-CSA]] = "inf","inf",ert_data[[#This Row],[CMA-CSA]]/MIN(ert_data[[#This Row],[BSqi]:[SMAC-BBOB]]))</f>
        <v>192.2591093117409</v>
      </c>
      <c r="G5" s="2">
        <f>IF(ert_data[[#This Row],[fmincon]] = "inf","inf",ert_data[[#This Row],[fmincon]]/MIN(ert_data[[#This Row],[BSqi]:[SMAC-BBOB]]))</f>
        <v>19.356275303643727</v>
      </c>
      <c r="H5" s="2">
        <f>IF(ert_data[[#This Row],[fminunc]] = "inf","inf",ert_data[[#This Row],[fminunc]]/MIN(ert_data[[#This Row],[BSqi]:[SMAC-BBOB]]))</f>
        <v>24.344129554655868</v>
      </c>
      <c r="I5" s="2">
        <f>IF(ert_data[[#This Row],[HCMA]] = "inf","inf",ert_data[[#This Row],[HCMA]]/MIN(ert_data[[#This Row],[BSqi]:[SMAC-BBOB]]))</f>
        <v>4.1012145748987852</v>
      </c>
      <c r="J5" s="2">
        <f>IF(ert_data[[#This Row],[HMLSL]] = "inf","inf",ert_data[[#This Row],[HMLSL]]/MIN(ert_data[[#This Row],[BSqi]:[SMAC-BBOB]]))</f>
        <v>56.734817813765183</v>
      </c>
      <c r="K5" s="2">
        <f>IF(ert_data[[#This Row],[IPOP400D]] = "inf","inf",ert_data[[#This Row],[IPOP400D]]/MIN(ert_data[[#This Row],[BSqi]:[SMAC-BBOB]]))</f>
        <v>29.80769230769231</v>
      </c>
      <c r="L5" s="2">
        <f>IF(ert_data[[#This Row],[MCS]] = "inf","inf",ert_data[[#This Row],[MCS]]/MIN(ert_data[[#This Row],[BSqi]:[SMAC-BBOB]]))</f>
        <v>13.736842105263159</v>
      </c>
      <c r="M5" s="2">
        <f>IF(ert_data[[#This Row],[MLSL]] = "inf","inf",ert_data[[#This Row],[MLSL]]/MIN(ert_data[[#This Row],[BSqi]:[SMAC-BBOB]]))</f>
        <v>42.91902834008097</v>
      </c>
      <c r="N5" s="2">
        <f>IF(ert_data[[#This Row],[OQNLP]] = "inf","inf",ert_data[[#This Row],[OQNLP]]/MIN(ert_data[[#This Row],[BSqi]:[SMAC-BBOB]]))</f>
        <v>61.963562753036442</v>
      </c>
      <c r="O5" s="2" t="str">
        <f>IF(ert_data[[#This Row],[SMAC-BBOB]] = "inf","inf",ert_data[[#This Row],[SMAC-BBOB]]/MIN(ert_data[[#This Row],[BSqi]:[SMAC-BBOB]]))</f>
        <v>inf</v>
      </c>
    </row>
    <row r="6" spans="1:15" s="2" customFormat="1" x14ac:dyDescent="0.25">
      <c r="A6" s="2" t="str">
        <f>ert_data[[#This Row],[dim]]</f>
        <v>2</v>
      </c>
      <c r="B6" s="2" t="str">
        <f>ert_data[[#This Row],[fid]]</f>
        <v>5</v>
      </c>
      <c r="C6" s="2" t="str">
        <f>ert_data[[#This Row],[repetition]]</f>
        <v>1</v>
      </c>
      <c r="D6" s="2">
        <f>IF(ert_data[[#This Row],[BSqi]] = "inf","inf",ert_data[[#This Row],[BSqi]]/MIN(ert_data[[#This Row],[BSqi]:[SMAC-BBOB]]))</f>
        <v>1.3181818181818181</v>
      </c>
      <c r="E6" s="2">
        <f>IF(ert_data[[#This Row],[BSrr]] = "inf","inf",ert_data[[#This Row],[BSrr]]/MIN(ert_data[[#This Row],[BSqi]:[SMAC-BBOB]]))</f>
        <v>1.3181818181818181</v>
      </c>
      <c r="F6" s="2">
        <f>IF(ert_data[[#This Row],[CMA-CSA]] = "inf","inf",ert_data[[#This Row],[CMA-CSA]]/MIN(ert_data[[#This Row],[BSqi]:[SMAC-BBOB]]))</f>
        <v>5.545454545454545</v>
      </c>
      <c r="G6" s="2">
        <f>IF(ert_data[[#This Row],[fmincon]] = "inf","inf",ert_data[[#This Row],[fmincon]]/MIN(ert_data[[#This Row],[BSqi]:[SMAC-BBOB]]))</f>
        <v>3.8636363636363633</v>
      </c>
      <c r="H6" s="2">
        <f>IF(ert_data[[#This Row],[fminunc]] = "inf","inf",ert_data[[#This Row],[fminunc]]/MIN(ert_data[[#This Row],[BSqi]:[SMAC-BBOB]]))</f>
        <v>2.9545454545454541</v>
      </c>
      <c r="I6" s="2">
        <f>IF(ert_data[[#This Row],[HCMA]] = "inf","inf",ert_data[[#This Row],[HCMA]]/MIN(ert_data[[#This Row],[BSqi]:[SMAC-BBOB]]))</f>
        <v>1.4545454545454546</v>
      </c>
      <c r="J6" s="2">
        <f>IF(ert_data[[#This Row],[HMLSL]] = "inf","inf",ert_data[[#This Row],[HMLSL]]/MIN(ert_data[[#This Row],[BSqi]:[SMAC-BBOB]]))</f>
        <v>3.8636363636363633</v>
      </c>
      <c r="K6" s="2">
        <f>IF(ert_data[[#This Row],[IPOP400D]] = "inf","inf",ert_data[[#This Row],[IPOP400D]]/MIN(ert_data[[#This Row],[BSqi]:[SMAC-BBOB]]))</f>
        <v>5</v>
      </c>
      <c r="L6" s="2">
        <f>IF(ert_data[[#This Row],[MCS]] = "inf","inf",ert_data[[#This Row],[MCS]]/MIN(ert_data[[#This Row],[BSqi]:[SMAC-BBOB]]))</f>
        <v>1</v>
      </c>
      <c r="M6" s="2">
        <f>IF(ert_data[[#This Row],[MLSL]] = "inf","inf",ert_data[[#This Row],[MLSL]]/MIN(ert_data[[#This Row],[BSqi]:[SMAC-BBOB]]))</f>
        <v>3.8636363636363633</v>
      </c>
      <c r="N6" s="2">
        <f>IF(ert_data[[#This Row],[OQNLP]] = "inf","inf",ert_data[[#This Row],[OQNLP]]/MIN(ert_data[[#This Row],[BSqi]:[SMAC-BBOB]]))</f>
        <v>4.0909090909090908</v>
      </c>
      <c r="O6" s="2">
        <f>IF(ert_data[[#This Row],[SMAC-BBOB]] = "inf","inf",ert_data[[#This Row],[SMAC-BBOB]]/MIN(ert_data[[#This Row],[BSqi]:[SMAC-BBOB]]))</f>
        <v>1.1818181818181817</v>
      </c>
    </row>
    <row r="7" spans="1:15" s="2" customFormat="1" x14ac:dyDescent="0.25">
      <c r="A7" s="2" t="str">
        <f>ert_data[[#This Row],[dim]]</f>
        <v>2</v>
      </c>
      <c r="B7" s="2" t="str">
        <f>ert_data[[#This Row],[fid]]</f>
        <v>6</v>
      </c>
      <c r="C7" s="2" t="str">
        <f>ert_data[[#This Row],[repetition]]</f>
        <v>1</v>
      </c>
      <c r="D7" s="2">
        <f>IF(ert_data[[#This Row],[BSqi]] = "inf","inf",ert_data[[#This Row],[BSqi]]/MIN(ert_data[[#This Row],[BSqi]:[SMAC-BBOB]]))</f>
        <v>177.94780545670284</v>
      </c>
      <c r="E7" s="2">
        <f>IF(ert_data[[#This Row],[BSrr]] = "inf","inf",ert_data[[#This Row],[BSrr]]/MIN(ert_data[[#This Row],[BSqi]:[SMAC-BBOB]]))</f>
        <v>275.08303677342883</v>
      </c>
      <c r="F7" s="2">
        <f>IF(ert_data[[#This Row],[CMA-CSA]] = "inf","inf",ert_data[[#This Row],[CMA-CSA]]/MIN(ert_data[[#This Row],[BSqi]:[SMAC-BBOB]]))</f>
        <v>4.8540925266903914</v>
      </c>
      <c r="G7" s="2">
        <f>IF(ert_data[[#This Row],[fmincon]] = "inf","inf",ert_data[[#This Row],[fmincon]]/MIN(ert_data[[#This Row],[BSqi]:[SMAC-BBOB]]))</f>
        <v>1</v>
      </c>
      <c r="H7" s="2">
        <f>IF(ert_data[[#This Row],[fminunc]] = "inf","inf",ert_data[[#This Row],[fminunc]]/MIN(ert_data[[#This Row],[BSqi]:[SMAC-BBOB]]))</f>
        <v>2.0035587188612096</v>
      </c>
      <c r="I7" s="2">
        <f>IF(ert_data[[#This Row],[HCMA]] = "inf","inf",ert_data[[#This Row],[HCMA]]/MIN(ert_data[[#This Row],[BSqi]:[SMAC-BBOB]]))</f>
        <v>5.9999999999999991</v>
      </c>
      <c r="J7" s="2">
        <f>IF(ert_data[[#This Row],[HMLSL]] = "inf","inf",ert_data[[#This Row],[HMLSL]]/MIN(ert_data[[#This Row],[BSqi]:[SMAC-BBOB]]))</f>
        <v>1</v>
      </c>
      <c r="K7" s="2">
        <f>IF(ert_data[[#This Row],[IPOP400D]] = "inf","inf",ert_data[[#This Row],[IPOP400D]]/MIN(ert_data[[#This Row],[BSqi]:[SMAC-BBOB]]))</f>
        <v>3.8078291814946619</v>
      </c>
      <c r="L7" s="2">
        <f>IF(ert_data[[#This Row],[MCS]] = "inf","inf",ert_data[[#This Row],[MCS]]/MIN(ert_data[[#This Row],[BSqi]:[SMAC-BBOB]]))</f>
        <v>40.455516014234874</v>
      </c>
      <c r="M7" s="2">
        <f>IF(ert_data[[#This Row],[MLSL]] = "inf","inf",ert_data[[#This Row],[MLSL]]/MIN(ert_data[[#This Row],[BSqi]:[SMAC-BBOB]]))</f>
        <v>1</v>
      </c>
      <c r="N7" s="2">
        <f>IF(ert_data[[#This Row],[OQNLP]] = "inf","inf",ert_data[[#This Row],[OQNLP]]/MIN(ert_data[[#This Row],[BSqi]:[SMAC-BBOB]]))</f>
        <v>1.686832740213523</v>
      </c>
      <c r="O7" s="2" t="str">
        <f>IF(ert_data[[#This Row],[SMAC-BBOB]] = "inf","inf",ert_data[[#This Row],[SMAC-BBOB]]/MIN(ert_data[[#This Row],[BSqi]:[SMAC-BBOB]]))</f>
        <v>inf</v>
      </c>
    </row>
    <row r="8" spans="1:15" s="2" customFormat="1" x14ac:dyDescent="0.25">
      <c r="A8" s="2" t="str">
        <f>ert_data[[#This Row],[dim]]</f>
        <v>2</v>
      </c>
      <c r="B8" s="2" t="str">
        <f>ert_data[[#This Row],[fid]]</f>
        <v>7</v>
      </c>
      <c r="C8" s="2" t="str">
        <f>ert_data[[#This Row],[repetition]]</f>
        <v>1</v>
      </c>
      <c r="D8" s="2" t="str">
        <f>IF(ert_data[[#This Row],[BSqi]] = "inf","inf",ert_data[[#This Row],[BSqi]]/MIN(ert_data[[#This Row],[BSqi]:[SMAC-BBOB]]))</f>
        <v>inf</v>
      </c>
      <c r="E8" s="2" t="str">
        <f>IF(ert_data[[#This Row],[BSrr]] = "inf","inf",ert_data[[#This Row],[BSrr]]/MIN(ert_data[[#This Row],[BSqi]:[SMAC-BBOB]]))</f>
        <v>inf</v>
      </c>
      <c r="F8" s="2">
        <f>IF(ert_data[[#This Row],[CMA-CSA]] = "inf","inf",ert_data[[#This Row],[CMA-CSA]]/MIN(ert_data[[#This Row],[BSqi]:[SMAC-BBOB]]))</f>
        <v>1</v>
      </c>
      <c r="G8" s="2">
        <f>IF(ert_data[[#This Row],[fmincon]] = "inf","inf",ert_data[[#This Row],[fmincon]]/MIN(ert_data[[#This Row],[BSqi]:[SMAC-BBOB]]))</f>
        <v>70.961497326203201</v>
      </c>
      <c r="H8" s="2">
        <f>IF(ert_data[[#This Row],[fminunc]] = "inf","inf",ert_data[[#This Row],[fminunc]]/MIN(ert_data[[#This Row],[BSqi]:[SMAC-BBOB]]))</f>
        <v>72.085561497326196</v>
      </c>
      <c r="I8" s="2">
        <f>IF(ert_data[[#This Row],[HCMA]] = "inf","inf",ert_data[[#This Row],[HCMA]]/MIN(ert_data[[#This Row],[BSqi]:[SMAC-BBOB]]))</f>
        <v>1.1614973262032084</v>
      </c>
      <c r="J8" s="2">
        <f>IF(ert_data[[#This Row],[HMLSL]] = "inf","inf",ert_data[[#This Row],[HMLSL]]/MIN(ert_data[[#This Row],[BSqi]:[SMAC-BBOB]]))</f>
        <v>3.0374331550802141</v>
      </c>
      <c r="K8" s="2">
        <f>IF(ert_data[[#This Row],[IPOP400D]] = "inf","inf",ert_data[[#This Row],[IPOP400D]]/MIN(ert_data[[#This Row],[BSqi]:[SMAC-BBOB]]))</f>
        <v>1.9336898395721926</v>
      </c>
      <c r="L8" s="2">
        <f>IF(ert_data[[#This Row],[MCS]] = "inf","inf",ert_data[[#This Row],[MCS]]/MIN(ert_data[[#This Row],[BSqi]:[SMAC-BBOB]]))</f>
        <v>2.2631016042780749</v>
      </c>
      <c r="M8" s="2">
        <f>IF(ert_data[[#This Row],[MLSL]] = "inf","inf",ert_data[[#This Row],[MLSL]]/MIN(ert_data[[#This Row],[BSqi]:[SMAC-BBOB]]))</f>
        <v>93.26381461675561</v>
      </c>
      <c r="N8" s="2">
        <f>IF(ert_data[[#This Row],[OQNLP]] = "inf","inf",ert_data[[#This Row],[OQNLP]]/MIN(ert_data[[#This Row],[BSqi]:[SMAC-BBOB]]))</f>
        <v>1.7850267379679146</v>
      </c>
      <c r="O8" s="2">
        <f>IF(ert_data[[#This Row],[SMAC-BBOB]] = "inf","inf",ert_data[[#This Row],[SMAC-BBOB]]/MIN(ert_data[[#This Row],[BSqi]:[SMAC-BBOB]]))</f>
        <v>3.4759358288770055</v>
      </c>
    </row>
    <row r="9" spans="1:15" s="2" customFormat="1" x14ac:dyDescent="0.25">
      <c r="A9" s="2" t="str">
        <f>ert_data[[#This Row],[dim]]</f>
        <v>2</v>
      </c>
      <c r="B9" s="2" t="str">
        <f>ert_data[[#This Row],[fid]]</f>
        <v>8</v>
      </c>
      <c r="C9" s="2" t="str">
        <f>ert_data[[#This Row],[repetition]]</f>
        <v>1</v>
      </c>
      <c r="D9" s="2">
        <f>IF(ert_data[[#This Row],[BSqi]] = "inf","inf",ert_data[[#This Row],[BSqi]]/MIN(ert_data[[#This Row],[BSqi]:[SMAC-BBOB]]))</f>
        <v>508.3549783549783</v>
      </c>
      <c r="E9" s="2">
        <f>IF(ert_data[[#This Row],[BSrr]] = "inf","inf",ert_data[[#This Row],[BSrr]]/MIN(ert_data[[#This Row],[BSqi]:[SMAC-BBOB]]))</f>
        <v>389.76190476190476</v>
      </c>
      <c r="F9" s="2">
        <f>IF(ert_data[[#This Row],[CMA-CSA]] = "inf","inf",ert_data[[#This Row],[CMA-CSA]]/MIN(ert_data[[#This Row],[BSqi]:[SMAC-BBOB]]))</f>
        <v>12.160173160173159</v>
      </c>
      <c r="G9" s="2">
        <f>IF(ert_data[[#This Row],[fmincon]] = "inf","inf",ert_data[[#This Row],[fmincon]]/MIN(ert_data[[#This Row],[BSqi]:[SMAC-BBOB]]))</f>
        <v>1.5974025974025972</v>
      </c>
      <c r="H9" s="2">
        <f>IF(ert_data[[#This Row],[fminunc]] = "inf","inf",ert_data[[#This Row],[fminunc]]/MIN(ert_data[[#This Row],[BSqi]:[SMAC-BBOB]]))</f>
        <v>1.4112554112554112</v>
      </c>
      <c r="I9" s="2">
        <f>IF(ert_data[[#This Row],[HCMA]] = "inf","inf",ert_data[[#This Row],[HCMA]]/MIN(ert_data[[#This Row],[BSqi]:[SMAC-BBOB]]))</f>
        <v>8.2900432900432897</v>
      </c>
      <c r="J9" s="2">
        <f>IF(ert_data[[#This Row],[HMLSL]] = "inf","inf",ert_data[[#This Row],[HMLSL]]/MIN(ert_data[[#This Row],[BSqi]:[SMAC-BBOB]]))</f>
        <v>1.5974025974025972</v>
      </c>
      <c r="K9" s="2">
        <f>IF(ert_data[[#This Row],[IPOP400D]] = "inf","inf",ert_data[[#This Row],[IPOP400D]]/MIN(ert_data[[#This Row],[BSqi]:[SMAC-BBOB]]))</f>
        <v>7.9264069264069255</v>
      </c>
      <c r="L9" s="2">
        <f>IF(ert_data[[#This Row],[MCS]] = "inf","inf",ert_data[[#This Row],[MCS]]/MIN(ert_data[[#This Row],[BSqi]:[SMAC-BBOB]]))</f>
        <v>1</v>
      </c>
      <c r="M9" s="2">
        <f>IF(ert_data[[#This Row],[MLSL]] = "inf","inf",ert_data[[#This Row],[MLSL]]/MIN(ert_data[[#This Row],[BSqi]:[SMAC-BBOB]]))</f>
        <v>1.5974025974025972</v>
      </c>
      <c r="N9" s="2">
        <f>IF(ert_data[[#This Row],[OQNLP]] = "inf","inf",ert_data[[#This Row],[OQNLP]]/MIN(ert_data[[#This Row],[BSqi]:[SMAC-BBOB]]))</f>
        <v>1.5151515151515151</v>
      </c>
      <c r="O9" s="2" t="str">
        <f>IF(ert_data[[#This Row],[SMAC-BBOB]] = "inf","inf",ert_data[[#This Row],[SMAC-BBOB]]/MIN(ert_data[[#This Row],[BSqi]:[SMAC-BBOB]]))</f>
        <v>inf</v>
      </c>
    </row>
    <row r="10" spans="1:15" s="2" customFormat="1" x14ac:dyDescent="0.25">
      <c r="A10" s="2" t="str">
        <f>ert_data[[#This Row],[dim]]</f>
        <v>2</v>
      </c>
      <c r="B10" s="2" t="str">
        <f>ert_data[[#This Row],[fid]]</f>
        <v>9</v>
      </c>
      <c r="C10" s="2" t="str">
        <f>ert_data[[#This Row],[repetition]]</f>
        <v>1</v>
      </c>
      <c r="D10" s="2" t="str">
        <f>IF(ert_data[[#This Row],[BSqi]] = "inf","inf",ert_data[[#This Row],[BSqi]]/MIN(ert_data[[#This Row],[BSqi]:[SMAC-BBOB]]))</f>
        <v>inf</v>
      </c>
      <c r="E10" s="2">
        <f>IF(ert_data[[#This Row],[BSrr]] = "inf","inf",ert_data[[#This Row],[BSrr]]/MIN(ert_data[[#This Row],[BSqi]:[SMAC-BBOB]]))</f>
        <v>1477.7575757575758</v>
      </c>
      <c r="F10" s="2">
        <f>IF(ert_data[[#This Row],[CMA-CSA]] = "inf","inf",ert_data[[#This Row],[CMA-CSA]]/MIN(ert_data[[#This Row],[BSqi]:[SMAC-BBOB]]))</f>
        <v>11.424242424242424</v>
      </c>
      <c r="G10" s="2">
        <f>IF(ert_data[[#This Row],[fmincon]] = "inf","inf",ert_data[[#This Row],[fmincon]]/MIN(ert_data[[#This Row],[BSqi]:[SMAC-BBOB]]))</f>
        <v>1</v>
      </c>
      <c r="H10" s="2">
        <f>IF(ert_data[[#This Row],[fminunc]] = "inf","inf",ert_data[[#This Row],[fminunc]]/MIN(ert_data[[#This Row],[BSqi]:[SMAC-BBOB]]))</f>
        <v>1.2666666666666666</v>
      </c>
      <c r="I10" s="2">
        <f>IF(ert_data[[#This Row],[HCMA]] = "inf","inf",ert_data[[#This Row],[HCMA]]/MIN(ert_data[[#This Row],[BSqi]:[SMAC-BBOB]]))</f>
        <v>7.7575757575757578</v>
      </c>
      <c r="J10" s="2">
        <f>IF(ert_data[[#This Row],[HMLSL]] = "inf","inf",ert_data[[#This Row],[HMLSL]]/MIN(ert_data[[#This Row],[BSqi]:[SMAC-BBOB]]))</f>
        <v>1</v>
      </c>
      <c r="K10" s="2">
        <f>IF(ert_data[[#This Row],[IPOP400D]] = "inf","inf",ert_data[[#This Row],[IPOP400D]]/MIN(ert_data[[#This Row],[BSqi]:[SMAC-BBOB]]))</f>
        <v>9.1636363636363622</v>
      </c>
      <c r="L10" s="2">
        <f>IF(ert_data[[#This Row],[MCS]] = "inf","inf",ert_data[[#This Row],[MCS]]/MIN(ert_data[[#This Row],[BSqi]:[SMAC-BBOB]]))</f>
        <v>1.3272727272727272</v>
      </c>
      <c r="M10" s="2">
        <f>IF(ert_data[[#This Row],[MLSL]] = "inf","inf",ert_data[[#This Row],[MLSL]]/MIN(ert_data[[#This Row],[BSqi]:[SMAC-BBOB]]))</f>
        <v>1</v>
      </c>
      <c r="N10" s="2">
        <f>IF(ert_data[[#This Row],[OQNLP]] = "inf","inf",ert_data[[#This Row],[OQNLP]]/MIN(ert_data[[#This Row],[BSqi]:[SMAC-BBOB]]))</f>
        <v>1.1393939393939394</v>
      </c>
      <c r="O10" s="2" t="str">
        <f>IF(ert_data[[#This Row],[SMAC-BBOB]] = "inf","inf",ert_data[[#This Row],[SMAC-BBOB]]/MIN(ert_data[[#This Row],[BSqi]:[SMAC-BBOB]]))</f>
        <v>inf</v>
      </c>
    </row>
    <row r="11" spans="1:15" s="2" customFormat="1" x14ac:dyDescent="0.25">
      <c r="A11" s="2" t="str">
        <f>ert_data[[#This Row],[dim]]</f>
        <v>2</v>
      </c>
      <c r="B11" s="2" t="str">
        <f>ert_data[[#This Row],[fid]]</f>
        <v>10</v>
      </c>
      <c r="C11" s="2" t="str">
        <f>ert_data[[#This Row],[repetition]]</f>
        <v>1</v>
      </c>
      <c r="D11" s="2" t="str">
        <f>IF(ert_data[[#This Row],[BSqi]] = "inf","inf",ert_data[[#This Row],[BSqi]]/MIN(ert_data[[#This Row],[BSqi]:[SMAC-BBOB]]))</f>
        <v>inf</v>
      </c>
      <c r="E11" s="2">
        <f>IF(ert_data[[#This Row],[BSrr]] = "inf","inf",ert_data[[#This Row],[BSrr]]/MIN(ert_data[[#This Row],[BSqi]:[SMAC-BBOB]]))</f>
        <v>515.03496503496501</v>
      </c>
      <c r="F11" s="2">
        <f>IF(ert_data[[#This Row],[CMA-CSA]] = "inf","inf",ert_data[[#This Row],[CMA-CSA]]/MIN(ert_data[[#This Row],[BSqi]:[SMAC-BBOB]]))</f>
        <v>12.685314685314685</v>
      </c>
      <c r="G11" s="2">
        <f>IF(ert_data[[#This Row],[fmincon]] = "inf","inf",ert_data[[#This Row],[fmincon]]/MIN(ert_data[[#This Row],[BSqi]:[SMAC-BBOB]]))</f>
        <v>1</v>
      </c>
      <c r="H11" s="2">
        <f>IF(ert_data[[#This Row],[fminunc]] = "inf","inf",ert_data[[#This Row],[fminunc]]/MIN(ert_data[[#This Row],[BSqi]:[SMAC-BBOB]]))</f>
        <v>3.6433566433566433</v>
      </c>
      <c r="I11" s="2">
        <f>IF(ert_data[[#This Row],[HCMA]] = "inf","inf",ert_data[[#This Row],[HCMA]]/MIN(ert_data[[#This Row],[BSqi]:[SMAC-BBOB]]))</f>
        <v>6.7692307692307683</v>
      </c>
      <c r="J11" s="2">
        <f>IF(ert_data[[#This Row],[HMLSL]] = "inf","inf",ert_data[[#This Row],[HMLSL]]/MIN(ert_data[[#This Row],[BSqi]:[SMAC-BBOB]]))</f>
        <v>1</v>
      </c>
      <c r="K11" s="2">
        <f>IF(ert_data[[#This Row],[IPOP400D]] = "inf","inf",ert_data[[#This Row],[IPOP400D]]/MIN(ert_data[[#This Row],[BSqi]:[SMAC-BBOB]]))</f>
        <v>16.2027972027972</v>
      </c>
      <c r="L11" s="2">
        <f>IF(ert_data[[#This Row],[MCS]] = "inf","inf",ert_data[[#This Row],[MCS]]/MIN(ert_data[[#This Row],[BSqi]:[SMAC-BBOB]]))</f>
        <v>381.32167832167829</v>
      </c>
      <c r="M11" s="2">
        <f>IF(ert_data[[#This Row],[MLSL]] = "inf","inf",ert_data[[#This Row],[MLSL]]/MIN(ert_data[[#This Row],[BSqi]:[SMAC-BBOB]]))</f>
        <v>1</v>
      </c>
      <c r="N11" s="2">
        <f>IF(ert_data[[#This Row],[OQNLP]] = "inf","inf",ert_data[[#This Row],[OQNLP]]/MIN(ert_data[[#This Row],[BSqi]:[SMAC-BBOB]]))</f>
        <v>4.5244755244755241</v>
      </c>
      <c r="O11" s="2" t="str">
        <f>IF(ert_data[[#This Row],[SMAC-BBOB]] = "inf","inf",ert_data[[#This Row],[SMAC-BBOB]]/MIN(ert_data[[#This Row],[BSqi]:[SMAC-BBOB]]))</f>
        <v>inf</v>
      </c>
    </row>
    <row r="12" spans="1:15" s="2" customFormat="1" x14ac:dyDescent="0.25">
      <c r="A12" s="2" t="str">
        <f>ert_data[[#This Row],[dim]]</f>
        <v>2</v>
      </c>
      <c r="B12" s="2" t="str">
        <f>ert_data[[#This Row],[fid]]</f>
        <v>11</v>
      </c>
      <c r="C12" s="2" t="str">
        <f>ert_data[[#This Row],[repetition]]</f>
        <v>1</v>
      </c>
      <c r="D12" s="2">
        <f>IF(ert_data[[#This Row],[BSqi]] = "inf","inf",ert_data[[#This Row],[BSqi]]/MIN(ert_data[[#This Row],[BSqi]:[SMAC-BBOB]]))</f>
        <v>295.03649635036498</v>
      </c>
      <c r="E12" s="2">
        <f>IF(ert_data[[#This Row],[BSrr]] = "inf","inf",ert_data[[#This Row],[BSrr]]/MIN(ert_data[[#This Row],[BSqi]:[SMAC-BBOB]]))</f>
        <v>149.23357664233578</v>
      </c>
      <c r="F12" s="2">
        <f>IF(ert_data[[#This Row],[CMA-CSA]] = "inf","inf",ert_data[[#This Row],[CMA-CSA]]/MIN(ert_data[[#This Row],[BSqi]:[SMAC-BBOB]]))</f>
        <v>12.795620437956206</v>
      </c>
      <c r="G12" s="2">
        <f>IF(ert_data[[#This Row],[fmincon]] = "inf","inf",ert_data[[#This Row],[fmincon]]/MIN(ert_data[[#This Row],[BSqi]:[SMAC-BBOB]]))</f>
        <v>1</v>
      </c>
      <c r="H12" s="2">
        <f>IF(ert_data[[#This Row],[fminunc]] = "inf","inf",ert_data[[#This Row],[fminunc]]/MIN(ert_data[[#This Row],[BSqi]:[SMAC-BBOB]]))</f>
        <v>2.7080291970802923</v>
      </c>
      <c r="I12" s="2">
        <f>IF(ert_data[[#This Row],[HCMA]] = "inf","inf",ert_data[[#This Row],[HCMA]]/MIN(ert_data[[#This Row],[BSqi]:[SMAC-BBOB]]))</f>
        <v>7.5839416058394171</v>
      </c>
      <c r="J12" s="2">
        <f>IF(ert_data[[#This Row],[HMLSL]] = "inf","inf",ert_data[[#This Row],[HMLSL]]/MIN(ert_data[[#This Row],[BSqi]:[SMAC-BBOB]]))</f>
        <v>1</v>
      </c>
      <c r="K12" s="2">
        <f>IF(ert_data[[#This Row],[IPOP400D]] = "inf","inf",ert_data[[#This Row],[IPOP400D]]/MIN(ert_data[[#This Row],[BSqi]:[SMAC-BBOB]]))</f>
        <v>19.547445255474454</v>
      </c>
      <c r="L12" s="2">
        <f>IF(ert_data[[#This Row],[MCS]] = "inf","inf",ert_data[[#This Row],[MCS]]/MIN(ert_data[[#This Row],[BSqi]:[SMAC-BBOB]]))</f>
        <v>621.31386861313877</v>
      </c>
      <c r="M12" s="2">
        <f>IF(ert_data[[#This Row],[MLSL]] = "inf","inf",ert_data[[#This Row],[MLSL]]/MIN(ert_data[[#This Row],[BSqi]:[SMAC-BBOB]]))</f>
        <v>1</v>
      </c>
      <c r="N12" s="2">
        <f>IF(ert_data[[#This Row],[OQNLP]] = "inf","inf",ert_data[[#This Row],[OQNLP]]/MIN(ert_data[[#This Row],[BSqi]:[SMAC-BBOB]]))</f>
        <v>13.226277372262773</v>
      </c>
      <c r="O12" s="2" t="str">
        <f>IF(ert_data[[#This Row],[SMAC-BBOB]] = "inf","inf",ert_data[[#This Row],[SMAC-BBOB]]/MIN(ert_data[[#This Row],[BSqi]:[SMAC-BBOB]]))</f>
        <v>inf</v>
      </c>
    </row>
    <row r="13" spans="1:15" s="2" customFormat="1" x14ac:dyDescent="0.25">
      <c r="A13" s="2" t="str">
        <f>ert_data[[#This Row],[dim]]</f>
        <v>2</v>
      </c>
      <c r="B13" s="2" t="str">
        <f>ert_data[[#This Row],[fid]]</f>
        <v>12</v>
      </c>
      <c r="C13" s="2" t="str">
        <f>ert_data[[#This Row],[repetition]]</f>
        <v>1</v>
      </c>
      <c r="D13" s="2">
        <f>IF(ert_data[[#This Row],[BSqi]] = "inf","inf",ert_data[[#This Row],[BSqi]]/MIN(ert_data[[#This Row],[BSqi]:[SMAC-BBOB]]))</f>
        <v>153.62958715596329</v>
      </c>
      <c r="E13" s="2">
        <f>IF(ert_data[[#This Row],[BSrr]] = "inf","inf",ert_data[[#This Row],[BSrr]]/MIN(ert_data[[#This Row],[BSqi]:[SMAC-BBOB]]))</f>
        <v>40.577217125382219</v>
      </c>
      <c r="F13" s="2">
        <f>IF(ert_data[[#This Row],[CMA-CSA]] = "inf","inf",ert_data[[#This Row],[CMA-CSA]]/MIN(ert_data[[#This Row],[BSqi]:[SMAC-BBOB]]))</f>
        <v>5.8853211009174311</v>
      </c>
      <c r="G13" s="2">
        <f>IF(ert_data[[#This Row],[fmincon]] = "inf","inf",ert_data[[#This Row],[fmincon]]/MIN(ert_data[[#This Row],[BSqi]:[SMAC-BBOB]]))</f>
        <v>1</v>
      </c>
      <c r="H13" s="2">
        <f>IF(ert_data[[#This Row],[fminunc]] = "inf","inf",ert_data[[#This Row],[fminunc]]/MIN(ert_data[[#This Row],[BSqi]:[SMAC-BBOB]]))</f>
        <v>1.4908256880733946</v>
      </c>
      <c r="I13" s="2">
        <f>IF(ert_data[[#This Row],[HCMA]] = "inf","inf",ert_data[[#This Row],[HCMA]]/MIN(ert_data[[#This Row],[BSqi]:[SMAC-BBOB]]))</f>
        <v>8.1972477064220168</v>
      </c>
      <c r="J13" s="2">
        <f>IF(ert_data[[#This Row],[HMLSL]] = "inf","inf",ert_data[[#This Row],[HMLSL]]/MIN(ert_data[[#This Row],[BSqi]:[SMAC-BBOB]]))</f>
        <v>1</v>
      </c>
      <c r="K13" s="2">
        <f>IF(ert_data[[#This Row],[IPOP400D]] = "inf","inf",ert_data[[#This Row],[IPOP400D]]/MIN(ert_data[[#This Row],[BSqi]:[SMAC-BBOB]]))</f>
        <v>4.8738532110091741</v>
      </c>
      <c r="L13" s="2">
        <f>IF(ert_data[[#This Row],[MCS]] = "inf","inf",ert_data[[#This Row],[MCS]]/MIN(ert_data[[#This Row],[BSqi]:[SMAC-BBOB]]))</f>
        <v>28.059633027522938</v>
      </c>
      <c r="M13" s="2">
        <f>IF(ert_data[[#This Row],[MLSL]] = "inf","inf",ert_data[[#This Row],[MLSL]]/MIN(ert_data[[#This Row],[BSqi]:[SMAC-BBOB]]))</f>
        <v>1</v>
      </c>
      <c r="N13" s="2">
        <f>IF(ert_data[[#This Row],[OQNLP]] = "inf","inf",ert_data[[#This Row],[OQNLP]]/MIN(ert_data[[#This Row],[BSqi]:[SMAC-BBOB]]))</f>
        <v>2.3256880733944953</v>
      </c>
      <c r="O13" s="2" t="str">
        <f>IF(ert_data[[#This Row],[SMAC-BBOB]] = "inf","inf",ert_data[[#This Row],[SMAC-BBOB]]/MIN(ert_data[[#This Row],[BSqi]:[SMAC-BBOB]]))</f>
        <v>inf</v>
      </c>
    </row>
    <row r="14" spans="1:15" s="2" customFormat="1" x14ac:dyDescent="0.25">
      <c r="A14" s="2" t="str">
        <f>ert_data[[#This Row],[dim]]</f>
        <v>2</v>
      </c>
      <c r="B14" s="2" t="str">
        <f>ert_data[[#This Row],[fid]]</f>
        <v>13</v>
      </c>
      <c r="C14" s="2" t="str">
        <f>ert_data[[#This Row],[repetition]]</f>
        <v>1</v>
      </c>
      <c r="D14" s="2">
        <f>IF(ert_data[[#This Row],[BSqi]] = "inf","inf",ert_data[[#This Row],[BSqi]]/MIN(ert_data[[#This Row],[BSqi]:[SMAC-BBOB]]))</f>
        <v>1091.6028708133972</v>
      </c>
      <c r="E14" s="2" t="str">
        <f>IF(ert_data[[#This Row],[BSrr]] = "inf","inf",ert_data[[#This Row],[BSrr]]/MIN(ert_data[[#This Row],[BSqi]:[SMAC-BBOB]]))</f>
        <v>inf</v>
      </c>
      <c r="F14" s="2">
        <f>IF(ert_data[[#This Row],[CMA-CSA]] = "inf","inf",ert_data[[#This Row],[CMA-CSA]]/MIN(ert_data[[#This Row],[BSqi]:[SMAC-BBOB]]))</f>
        <v>6.5885167464114831</v>
      </c>
      <c r="G14" s="2">
        <f>IF(ert_data[[#This Row],[fmincon]] = "inf","inf",ert_data[[#This Row],[fmincon]]/MIN(ert_data[[#This Row],[BSqi]:[SMAC-BBOB]]))</f>
        <v>1</v>
      </c>
      <c r="H14" s="2">
        <f>IF(ert_data[[#This Row],[fminunc]] = "inf","inf",ert_data[[#This Row],[fminunc]]/MIN(ert_data[[#This Row],[BSqi]:[SMAC-BBOB]]))</f>
        <v>304.09090909090912</v>
      </c>
      <c r="I14" s="2">
        <f>IF(ert_data[[#This Row],[HCMA]] = "inf","inf",ert_data[[#This Row],[HCMA]]/MIN(ert_data[[#This Row],[BSqi]:[SMAC-BBOB]]))</f>
        <v>4.4736842105263159</v>
      </c>
      <c r="J14" s="2">
        <f>IF(ert_data[[#This Row],[HMLSL]] = "inf","inf",ert_data[[#This Row],[HMLSL]]/MIN(ert_data[[#This Row],[BSqi]:[SMAC-BBOB]]))</f>
        <v>1</v>
      </c>
      <c r="K14" s="2">
        <f>IF(ert_data[[#This Row],[IPOP400D]] = "inf","inf",ert_data[[#This Row],[IPOP400D]]/MIN(ert_data[[#This Row],[BSqi]:[SMAC-BBOB]]))</f>
        <v>9.1531100478468908</v>
      </c>
      <c r="L14" s="2">
        <f>IF(ert_data[[#This Row],[MCS]] = "inf","inf",ert_data[[#This Row],[MCS]]/MIN(ert_data[[#This Row],[BSqi]:[SMAC-BBOB]]))</f>
        <v>580.99681020733738</v>
      </c>
      <c r="M14" s="2">
        <f>IF(ert_data[[#This Row],[MLSL]] = "inf","inf",ert_data[[#This Row],[MLSL]]/MIN(ert_data[[#This Row],[BSqi]:[SMAC-BBOB]]))</f>
        <v>1</v>
      </c>
      <c r="N14" s="2">
        <f>IF(ert_data[[#This Row],[OQNLP]] = "inf","inf",ert_data[[#This Row],[OQNLP]]/MIN(ert_data[[#This Row],[BSqi]:[SMAC-BBOB]]))</f>
        <v>2.9712918660287082</v>
      </c>
      <c r="O14" s="2" t="str">
        <f>IF(ert_data[[#This Row],[SMAC-BBOB]] = "inf","inf",ert_data[[#This Row],[SMAC-BBOB]]/MIN(ert_data[[#This Row],[BSqi]:[SMAC-BBOB]]))</f>
        <v>inf</v>
      </c>
    </row>
    <row r="15" spans="1:15" s="2" customFormat="1" x14ac:dyDescent="0.25">
      <c r="A15" s="2" t="str">
        <f>ert_data[[#This Row],[dim]]</f>
        <v>2</v>
      </c>
      <c r="B15" s="2" t="str">
        <f>ert_data[[#This Row],[fid]]</f>
        <v>14</v>
      </c>
      <c r="C15" s="2" t="str">
        <f>ert_data[[#This Row],[repetition]]</f>
        <v>1</v>
      </c>
      <c r="D15" s="2">
        <f>IF(ert_data[[#This Row],[BSqi]] = "inf","inf",ert_data[[#This Row],[BSqi]]/MIN(ert_data[[#This Row],[BSqi]:[SMAC-BBOB]]))</f>
        <v>15.345132743362832</v>
      </c>
      <c r="E15" s="2">
        <f>IF(ert_data[[#This Row],[BSrr]] = "inf","inf",ert_data[[#This Row],[BSrr]]/MIN(ert_data[[#This Row],[BSqi]:[SMAC-BBOB]]))</f>
        <v>12.513274336283185</v>
      </c>
      <c r="F15" s="2">
        <f>IF(ert_data[[#This Row],[CMA-CSA]] = "inf","inf",ert_data[[#This Row],[CMA-CSA]]/MIN(ert_data[[#This Row],[BSqi]:[SMAC-BBOB]]))</f>
        <v>3.7345132743362832</v>
      </c>
      <c r="G15" s="2">
        <f>IF(ert_data[[#This Row],[fmincon]] = "inf","inf",ert_data[[#This Row],[fmincon]]/MIN(ert_data[[#This Row],[BSqi]:[SMAC-BBOB]]))</f>
        <v>1</v>
      </c>
      <c r="H15" s="2">
        <f>IF(ert_data[[#This Row],[fminunc]] = "inf","inf",ert_data[[#This Row],[fminunc]]/MIN(ert_data[[#This Row],[BSqi]:[SMAC-BBOB]]))</f>
        <v>1.3982300884955752</v>
      </c>
      <c r="I15" s="2">
        <f>IF(ert_data[[#This Row],[HCMA]] = "inf","inf",ert_data[[#This Row],[HCMA]]/MIN(ert_data[[#This Row],[BSqi]:[SMAC-BBOB]]))</f>
        <v>4.4159292035398225</v>
      </c>
      <c r="J15" s="2">
        <f>IF(ert_data[[#This Row],[HMLSL]] = "inf","inf",ert_data[[#This Row],[HMLSL]]/MIN(ert_data[[#This Row],[BSqi]:[SMAC-BBOB]]))</f>
        <v>1</v>
      </c>
      <c r="K15" s="2">
        <f>IF(ert_data[[#This Row],[IPOP400D]] = "inf","inf",ert_data[[#This Row],[IPOP400D]]/MIN(ert_data[[#This Row],[BSqi]:[SMAC-BBOB]]))</f>
        <v>3.7699115044247788</v>
      </c>
      <c r="L15" s="2">
        <f>IF(ert_data[[#This Row],[MCS]] = "inf","inf",ert_data[[#This Row],[MCS]]/MIN(ert_data[[#This Row],[BSqi]:[SMAC-BBOB]]))</f>
        <v>1.7876106194690264</v>
      </c>
      <c r="M15" s="2">
        <f>IF(ert_data[[#This Row],[MLSL]] = "inf","inf",ert_data[[#This Row],[MLSL]]/MIN(ert_data[[#This Row],[BSqi]:[SMAC-BBOB]]))</f>
        <v>1</v>
      </c>
      <c r="N15" s="2">
        <f>IF(ert_data[[#This Row],[OQNLP]] = "inf","inf",ert_data[[#This Row],[OQNLP]]/MIN(ert_data[[#This Row],[BSqi]:[SMAC-BBOB]]))</f>
        <v>1.4690265486725664</v>
      </c>
      <c r="O15" s="2">
        <f>IF(ert_data[[#This Row],[SMAC-BBOB]] = "inf","inf",ert_data[[#This Row],[SMAC-BBOB]]/MIN(ert_data[[#This Row],[BSqi]:[SMAC-BBOB]]))</f>
        <v>4.8495575221238933</v>
      </c>
    </row>
    <row r="16" spans="1:15" s="2" customFormat="1" x14ac:dyDescent="0.25">
      <c r="A16" s="2" t="str">
        <f>ert_data[[#This Row],[dim]]</f>
        <v>2</v>
      </c>
      <c r="B16" s="2" t="str">
        <f>ert_data[[#This Row],[fid]]</f>
        <v>15</v>
      </c>
      <c r="C16" s="2" t="str">
        <f>ert_data[[#This Row],[repetition]]</f>
        <v>1</v>
      </c>
      <c r="D16" s="2">
        <f>IF(ert_data[[#This Row],[BSqi]] = "inf","inf",ert_data[[#This Row],[BSqi]]/MIN(ert_data[[#This Row],[BSqi]:[SMAC-BBOB]]))</f>
        <v>41.693470569314897</v>
      </c>
      <c r="E16" s="2" t="str">
        <f>IF(ert_data[[#This Row],[BSrr]] = "inf","inf",ert_data[[#This Row],[BSrr]]/MIN(ert_data[[#This Row],[BSqi]:[SMAC-BBOB]]))</f>
        <v>inf</v>
      </c>
      <c r="F16" s="2">
        <f>IF(ert_data[[#This Row],[CMA-CSA]] = "inf","inf",ert_data[[#This Row],[CMA-CSA]]/MIN(ert_data[[#This Row],[BSqi]:[SMAC-BBOB]]))</f>
        <v>2.4593116757799938</v>
      </c>
      <c r="G16" s="2">
        <f>IF(ert_data[[#This Row],[fmincon]] = "inf","inf",ert_data[[#This Row],[fmincon]]/MIN(ert_data[[#This Row],[BSqi]:[SMAC-BBOB]]))</f>
        <v>1.1222257960759086</v>
      </c>
      <c r="H16" s="2">
        <f>IF(ert_data[[#This Row],[fminunc]] = "inf","inf",ert_data[[#This Row],[fminunc]]/MIN(ert_data[[#This Row],[BSqi]:[SMAC-BBOB]]))</f>
        <v>4.9639755548407853</v>
      </c>
      <c r="I16" s="2">
        <f>IF(ert_data[[#This Row],[HCMA]] = "inf","inf",ert_data[[#This Row],[HCMA]]/MIN(ert_data[[#This Row],[BSqi]:[SMAC-BBOB]]))</f>
        <v>1.5422965583789001</v>
      </c>
      <c r="J16" s="2">
        <f>IF(ert_data[[#This Row],[HMLSL]] = "inf","inf",ert_data[[#This Row],[HMLSL]]/MIN(ert_data[[#This Row],[BSqi]:[SMAC-BBOB]]))</f>
        <v>2.4200707623029913</v>
      </c>
      <c r="K16" s="2">
        <f>IF(ert_data[[#This Row],[IPOP400D]] = "inf","inf",ert_data[[#This Row],[IPOP400D]]/MIN(ert_data[[#This Row],[BSqi]:[SMAC-BBOB]]))</f>
        <v>2.265197812801544</v>
      </c>
      <c r="L16" s="2">
        <f>IF(ert_data[[#This Row],[MCS]] = "inf","inf",ert_data[[#This Row],[MCS]]/MIN(ert_data[[#This Row],[BSqi]:[SMAC-BBOB]]))</f>
        <v>2.3309745899002898</v>
      </c>
      <c r="M16" s="2">
        <f>IF(ert_data[[#This Row],[MLSL]] = "inf","inf",ert_data[[#This Row],[MLSL]]/MIN(ert_data[[#This Row],[BSqi]:[SMAC-BBOB]]))</f>
        <v>4.1357349630106146</v>
      </c>
      <c r="N16" s="2">
        <f>IF(ert_data[[#This Row],[OQNLP]] = "inf","inf",ert_data[[#This Row],[OQNLP]]/MIN(ert_data[[#This Row],[BSqi]:[SMAC-BBOB]]))</f>
        <v>1</v>
      </c>
      <c r="O16" s="2" t="str">
        <f>IF(ert_data[[#This Row],[SMAC-BBOB]] = "inf","inf",ert_data[[#This Row],[SMAC-BBOB]]/MIN(ert_data[[#This Row],[BSqi]:[SMAC-BBOB]]))</f>
        <v>inf</v>
      </c>
    </row>
    <row r="17" spans="1:15" s="2" customFormat="1" x14ac:dyDescent="0.25">
      <c r="A17" s="2" t="str">
        <f>ert_data[[#This Row],[dim]]</f>
        <v>2</v>
      </c>
      <c r="B17" s="2" t="str">
        <f>ert_data[[#This Row],[fid]]</f>
        <v>16</v>
      </c>
      <c r="C17" s="2" t="str">
        <f>ert_data[[#This Row],[repetition]]</f>
        <v>1</v>
      </c>
      <c r="D17" s="2">
        <f>IF(ert_data[[#This Row],[BSqi]] = "inf","inf",ert_data[[#This Row],[BSqi]]/MIN(ert_data[[#This Row],[BSqi]:[SMAC-BBOB]]))</f>
        <v>34.506633499170817</v>
      </c>
      <c r="E17" s="2">
        <f>IF(ert_data[[#This Row],[BSrr]] = "inf","inf",ert_data[[#This Row],[BSrr]]/MIN(ert_data[[#This Row],[BSqi]:[SMAC-BBOB]]))</f>
        <v>50.016583747927037</v>
      </c>
      <c r="F17" s="2">
        <f>IF(ert_data[[#This Row],[CMA-CSA]] = "inf","inf",ert_data[[#This Row],[CMA-CSA]]/MIN(ert_data[[#This Row],[BSqi]:[SMAC-BBOB]]))</f>
        <v>4.2114427860696519</v>
      </c>
      <c r="G17" s="2">
        <f>IF(ert_data[[#This Row],[fmincon]] = "inf","inf",ert_data[[#This Row],[fmincon]]/MIN(ert_data[[#This Row],[BSqi]:[SMAC-BBOB]]))</f>
        <v>24.341832504145938</v>
      </c>
      <c r="H17" s="2">
        <f>IF(ert_data[[#This Row],[fminunc]] = "inf","inf",ert_data[[#This Row],[fminunc]]/MIN(ert_data[[#This Row],[BSqi]:[SMAC-BBOB]]))</f>
        <v>34.414593698175786</v>
      </c>
      <c r="I17" s="2">
        <f>IF(ert_data[[#This Row],[HCMA]] = "inf","inf",ert_data[[#This Row],[HCMA]]/MIN(ert_data[[#This Row],[BSqi]:[SMAC-BBOB]]))</f>
        <v>1.7271973466003319</v>
      </c>
      <c r="J17" s="2">
        <f>IF(ert_data[[#This Row],[HMLSL]] = "inf","inf",ert_data[[#This Row],[HMLSL]]/MIN(ert_data[[#This Row],[BSqi]:[SMAC-BBOB]]))</f>
        <v>11.121890547263682</v>
      </c>
      <c r="K17" s="2">
        <f>IF(ert_data[[#This Row],[IPOP400D]] = "inf","inf",ert_data[[#This Row],[IPOP400D]]/MIN(ert_data[[#This Row],[BSqi]:[SMAC-BBOB]]))</f>
        <v>1</v>
      </c>
      <c r="L17" s="2">
        <f>IF(ert_data[[#This Row],[MCS]] = "inf","inf",ert_data[[#This Row],[MCS]]/MIN(ert_data[[#This Row],[BSqi]:[SMAC-BBOB]]))</f>
        <v>5.7943615257048089</v>
      </c>
      <c r="M17" s="2">
        <f>IF(ert_data[[#This Row],[MLSL]] = "inf","inf",ert_data[[#This Row],[MLSL]]/MIN(ert_data[[#This Row],[BSqi]:[SMAC-BBOB]]))</f>
        <v>17.123548922056386</v>
      </c>
      <c r="N17" s="2">
        <f>IF(ert_data[[#This Row],[OQNLP]] = "inf","inf",ert_data[[#This Row],[OQNLP]]/MIN(ert_data[[#This Row],[BSqi]:[SMAC-BBOB]]))</f>
        <v>18.268380320619116</v>
      </c>
      <c r="O17" s="2" t="str">
        <f>IF(ert_data[[#This Row],[SMAC-BBOB]] = "inf","inf",ert_data[[#This Row],[SMAC-BBOB]]/MIN(ert_data[[#This Row],[BSqi]:[SMAC-BBOB]]))</f>
        <v>inf</v>
      </c>
    </row>
    <row r="18" spans="1:15" s="2" customFormat="1" x14ac:dyDescent="0.25">
      <c r="A18" s="2" t="str">
        <f>ert_data[[#This Row],[dim]]</f>
        <v>2</v>
      </c>
      <c r="B18" s="2" t="str">
        <f>ert_data[[#This Row],[fid]]</f>
        <v>17</v>
      </c>
      <c r="C18" s="2" t="str">
        <f>ert_data[[#This Row],[repetition]]</f>
        <v>1</v>
      </c>
      <c r="D18" s="2">
        <f>IF(ert_data[[#This Row],[BSqi]] = "inf","inf",ert_data[[#This Row],[BSqi]]/MIN(ert_data[[#This Row],[BSqi]:[SMAC-BBOB]]))</f>
        <v>23.833025830258304</v>
      </c>
      <c r="E18" s="2">
        <f>IF(ert_data[[#This Row],[BSrr]] = "inf","inf",ert_data[[#This Row],[BSrr]]/MIN(ert_data[[#This Row],[BSqi]:[SMAC-BBOB]]))</f>
        <v>27.443331576172906</v>
      </c>
      <c r="F18" s="2">
        <f>IF(ert_data[[#This Row],[CMA-CSA]] = "inf","inf",ert_data[[#This Row],[CMA-CSA]]/MIN(ert_data[[#This Row],[BSqi]:[SMAC-BBOB]]))</f>
        <v>1.4412229836584081</v>
      </c>
      <c r="G18" s="2">
        <f>IF(ert_data[[#This Row],[fmincon]] = "inf","inf",ert_data[[#This Row],[fmincon]]/MIN(ert_data[[#This Row],[BSqi]:[SMAC-BBOB]]))</f>
        <v>243.26568265682658</v>
      </c>
      <c r="H18" s="2">
        <f>IF(ert_data[[#This Row],[fminunc]] = "inf","inf",ert_data[[#This Row],[fminunc]]/MIN(ert_data[[#This Row],[BSqi]:[SMAC-BBOB]]))</f>
        <v>43.742751713231421</v>
      </c>
      <c r="I18" s="2">
        <f>IF(ert_data[[#This Row],[HCMA]] = "inf","inf",ert_data[[#This Row],[HCMA]]/MIN(ert_data[[#This Row],[BSqi]:[SMAC-BBOB]]))</f>
        <v>2.07380073800738</v>
      </c>
      <c r="J18" s="2">
        <f>IF(ert_data[[#This Row],[HMLSL]] = "inf","inf",ert_data[[#This Row],[HMLSL]]/MIN(ert_data[[#This Row],[BSqi]:[SMAC-BBOB]]))</f>
        <v>8.1391671059567745</v>
      </c>
      <c r="K18" s="2">
        <f>IF(ert_data[[#This Row],[IPOP400D]] = "inf","inf",ert_data[[#This Row],[IPOP400D]]/MIN(ert_data[[#This Row],[BSqi]:[SMAC-BBOB]]))</f>
        <v>1</v>
      </c>
      <c r="L18" s="2">
        <f>IF(ert_data[[#This Row],[MCS]] = "inf","inf",ert_data[[#This Row],[MCS]]/MIN(ert_data[[#This Row],[BSqi]:[SMAC-BBOB]]))</f>
        <v>3.9499209277807066</v>
      </c>
      <c r="M18" s="2">
        <f>IF(ert_data[[#This Row],[MLSL]] = "inf","inf",ert_data[[#This Row],[MLSL]]/MIN(ert_data[[#This Row],[BSqi]:[SMAC-BBOB]]))</f>
        <v>245.9910384818134</v>
      </c>
      <c r="N18" s="2">
        <f>IF(ert_data[[#This Row],[OQNLP]] = "inf","inf",ert_data[[#This Row],[OQNLP]]/MIN(ert_data[[#This Row],[BSqi]:[SMAC-BBOB]]))</f>
        <v>7.669478123352663</v>
      </c>
      <c r="O18" s="2" t="str">
        <f>IF(ert_data[[#This Row],[SMAC-BBOB]] = "inf","inf",ert_data[[#This Row],[SMAC-BBOB]]/MIN(ert_data[[#This Row],[BSqi]:[SMAC-BBOB]]))</f>
        <v>inf</v>
      </c>
    </row>
    <row r="19" spans="1:15" s="2" customFormat="1" x14ac:dyDescent="0.25">
      <c r="A19" s="2" t="str">
        <f>ert_data[[#This Row],[dim]]</f>
        <v>2</v>
      </c>
      <c r="B19" s="2" t="str">
        <f>ert_data[[#This Row],[fid]]</f>
        <v>18</v>
      </c>
      <c r="C19" s="2" t="str">
        <f>ert_data[[#This Row],[repetition]]</f>
        <v>1</v>
      </c>
      <c r="D19" s="2" t="str">
        <f>IF(ert_data[[#This Row],[BSqi]] = "inf","inf",ert_data[[#This Row],[BSqi]]/MIN(ert_data[[#This Row],[BSqi]:[SMAC-BBOB]]))</f>
        <v>inf</v>
      </c>
      <c r="E19" s="2" t="str">
        <f>IF(ert_data[[#This Row],[BSrr]] = "inf","inf",ert_data[[#This Row],[BSrr]]/MIN(ert_data[[#This Row],[BSqi]:[SMAC-BBOB]]))</f>
        <v>inf</v>
      </c>
      <c r="F19" s="2">
        <f>IF(ert_data[[#This Row],[CMA-CSA]] = "inf","inf",ert_data[[#This Row],[CMA-CSA]]/MIN(ert_data[[#This Row],[BSqi]:[SMAC-BBOB]]))</f>
        <v>1</v>
      </c>
      <c r="G19" s="2" t="str">
        <f>IF(ert_data[[#This Row],[fmincon]] = "inf","inf",ert_data[[#This Row],[fmincon]]/MIN(ert_data[[#This Row],[BSqi]:[SMAC-BBOB]]))</f>
        <v>inf</v>
      </c>
      <c r="H19" s="2" t="str">
        <f>IF(ert_data[[#This Row],[fminunc]] = "inf","inf",ert_data[[#This Row],[fminunc]]/MIN(ert_data[[#This Row],[BSqi]:[SMAC-BBOB]]))</f>
        <v>inf</v>
      </c>
      <c r="I19" s="2">
        <f>IF(ert_data[[#This Row],[HCMA]] = "inf","inf",ert_data[[#This Row],[HCMA]]/MIN(ert_data[[#This Row],[BSqi]:[SMAC-BBOB]]))</f>
        <v>3.2604635074368731</v>
      </c>
      <c r="J19" s="2">
        <f>IF(ert_data[[#This Row],[HMLSL]] = "inf","inf",ert_data[[#This Row],[HMLSL]]/MIN(ert_data[[#This Row],[BSqi]:[SMAC-BBOB]]))</f>
        <v>17.696644759598755</v>
      </c>
      <c r="K19" s="2">
        <f>IF(ert_data[[#This Row],[IPOP400D]] = "inf","inf",ert_data[[#This Row],[IPOP400D]]/MIN(ert_data[[#This Row],[BSqi]:[SMAC-BBOB]]))</f>
        <v>2.893462469733656</v>
      </c>
      <c r="L19" s="2">
        <f>IF(ert_data[[#This Row],[MCS]] = "inf","inf",ert_data[[#This Row],[MCS]]/MIN(ert_data[[#This Row],[BSqi]:[SMAC-BBOB]]))</f>
        <v>19.491179522656516</v>
      </c>
      <c r="M19" s="2" t="str">
        <f>IF(ert_data[[#This Row],[MLSL]] = "inf","inf",ert_data[[#This Row],[MLSL]]/MIN(ert_data[[#This Row],[BSqi]:[SMAC-BBOB]]))</f>
        <v>inf</v>
      </c>
      <c r="N19" s="2" t="str">
        <f>IF(ert_data[[#This Row],[OQNLP]] = "inf","inf",ert_data[[#This Row],[OQNLP]]/MIN(ert_data[[#This Row],[BSqi]:[SMAC-BBOB]]))</f>
        <v>inf</v>
      </c>
      <c r="O19" s="2" t="str">
        <f>IF(ert_data[[#This Row],[SMAC-BBOB]] = "inf","inf",ert_data[[#This Row],[SMAC-BBOB]]/MIN(ert_data[[#This Row],[BSqi]:[SMAC-BBOB]]))</f>
        <v>inf</v>
      </c>
    </row>
    <row r="20" spans="1:15" s="2" customFormat="1" x14ac:dyDescent="0.25">
      <c r="A20" s="2" t="str">
        <f>ert_data[[#This Row],[dim]]</f>
        <v>2</v>
      </c>
      <c r="B20" s="2" t="str">
        <f>ert_data[[#This Row],[fid]]</f>
        <v>19</v>
      </c>
      <c r="C20" s="2" t="str">
        <f>ert_data[[#This Row],[repetition]]</f>
        <v>1</v>
      </c>
      <c r="D20" s="2">
        <f>IF(ert_data[[#This Row],[BSqi]] = "inf","inf",ert_data[[#This Row],[BSqi]]/MIN(ert_data[[#This Row],[BSqi]:[SMAC-BBOB]]))</f>
        <v>242.43125000000001</v>
      </c>
      <c r="E20" s="2">
        <f>IF(ert_data[[#This Row],[BSrr]] = "inf","inf",ert_data[[#This Row],[BSrr]]/MIN(ert_data[[#This Row],[BSqi]:[SMAC-BBOB]]))</f>
        <v>93.55</v>
      </c>
      <c r="F20" s="2">
        <f>IF(ert_data[[#This Row],[CMA-CSA]] = "inf","inf",ert_data[[#This Row],[CMA-CSA]]/MIN(ert_data[[#This Row],[BSqi]:[SMAC-BBOB]]))</f>
        <v>64.206249999999997</v>
      </c>
      <c r="G20" s="2">
        <f>IF(ert_data[[#This Row],[fmincon]] = "inf","inf",ert_data[[#This Row],[fmincon]]/MIN(ert_data[[#This Row],[BSqi]:[SMAC-BBOB]]))</f>
        <v>1</v>
      </c>
      <c r="H20" s="2">
        <f>IF(ert_data[[#This Row],[fminunc]] = "inf","inf",ert_data[[#This Row],[fminunc]]/MIN(ert_data[[#This Row],[BSqi]:[SMAC-BBOB]]))</f>
        <v>64.856250000000003</v>
      </c>
      <c r="I20" s="2">
        <f>IF(ert_data[[#This Row],[HCMA]] = "inf","inf",ert_data[[#This Row],[HCMA]]/MIN(ert_data[[#This Row],[BSqi]:[SMAC-BBOB]]))</f>
        <v>118.1125</v>
      </c>
      <c r="J20" s="2">
        <f>IF(ert_data[[#This Row],[HMLSL]] = "inf","inf",ert_data[[#This Row],[HMLSL]]/MIN(ert_data[[#This Row],[BSqi]:[SMAC-BBOB]]))</f>
        <v>1</v>
      </c>
      <c r="K20" s="2">
        <f>IF(ert_data[[#This Row],[IPOP400D]] = "inf","inf",ert_data[[#This Row],[IPOP400D]]/MIN(ert_data[[#This Row],[BSqi]:[SMAC-BBOB]]))</f>
        <v>70.5625</v>
      </c>
      <c r="L20" s="2">
        <f>IF(ert_data[[#This Row],[MCS]] = "inf","inf",ert_data[[#This Row],[MCS]]/MIN(ert_data[[#This Row],[BSqi]:[SMAC-BBOB]]))</f>
        <v>6.75</v>
      </c>
      <c r="M20" s="2">
        <f>IF(ert_data[[#This Row],[MLSL]] = "inf","inf",ert_data[[#This Row],[MLSL]]/MIN(ert_data[[#This Row],[BSqi]:[SMAC-BBOB]]))</f>
        <v>1</v>
      </c>
      <c r="N20" s="2">
        <f>IF(ert_data[[#This Row],[OQNLP]] = "inf","inf",ert_data[[#This Row],[OQNLP]]/MIN(ert_data[[#This Row],[BSqi]:[SMAC-BBOB]]))</f>
        <v>38.6484375</v>
      </c>
      <c r="O20" s="2">
        <f>IF(ert_data[[#This Row],[SMAC-BBOB]] = "inf","inf",ert_data[[#This Row],[SMAC-BBOB]]/MIN(ert_data[[#This Row],[BSqi]:[SMAC-BBOB]]))</f>
        <v>12.625</v>
      </c>
    </row>
    <row r="21" spans="1:15" s="2" customFormat="1" x14ac:dyDescent="0.25">
      <c r="A21" s="2" t="str">
        <f>ert_data[[#This Row],[dim]]</f>
        <v>2</v>
      </c>
      <c r="B21" s="2" t="str">
        <f>ert_data[[#This Row],[fid]]</f>
        <v>20</v>
      </c>
      <c r="C21" s="2" t="str">
        <f>ert_data[[#This Row],[repetition]]</f>
        <v>1</v>
      </c>
      <c r="D21" s="2">
        <f>IF(ert_data[[#This Row],[BSqi]] = "inf","inf",ert_data[[#This Row],[BSqi]]/MIN(ert_data[[#This Row],[BSqi]:[SMAC-BBOB]]))</f>
        <v>16.115510649918079</v>
      </c>
      <c r="E21" s="2">
        <f>IF(ert_data[[#This Row],[BSrr]] = "inf","inf",ert_data[[#This Row],[BSrr]]/MIN(ert_data[[#This Row],[BSqi]:[SMAC-BBOB]]))</f>
        <v>9.8978700163844895</v>
      </c>
      <c r="F21" s="2">
        <f>IF(ert_data[[#This Row],[CMA-CSA]] = "inf","inf",ert_data[[#This Row],[CMA-CSA]]/MIN(ert_data[[#This Row],[BSqi]:[SMAC-BBOB]]))</f>
        <v>3.9590387766247952</v>
      </c>
      <c r="G21" s="2">
        <f>IF(ert_data[[#This Row],[fmincon]] = "inf","inf",ert_data[[#This Row],[fmincon]]/MIN(ert_data[[#This Row],[BSqi]:[SMAC-BBOB]]))</f>
        <v>3.8044784270890228</v>
      </c>
      <c r="H21" s="2">
        <f>IF(ert_data[[#This Row],[fminunc]] = "inf","inf",ert_data[[#This Row],[fminunc]]/MIN(ert_data[[#This Row],[BSqi]:[SMAC-BBOB]]))</f>
        <v>2.9251774986346262</v>
      </c>
      <c r="I21" s="2">
        <f>IF(ert_data[[#This Row],[HCMA]] = "inf","inf",ert_data[[#This Row],[HCMA]]/MIN(ert_data[[#This Row],[BSqi]:[SMAC-BBOB]]))</f>
        <v>18.327689787001638</v>
      </c>
      <c r="J21" s="2">
        <f>IF(ert_data[[#This Row],[HMLSL]] = "inf","inf",ert_data[[#This Row],[HMLSL]]/MIN(ert_data[[#This Row],[BSqi]:[SMAC-BBOB]]))</f>
        <v>2.7028945931185144</v>
      </c>
      <c r="K21" s="2" t="str">
        <f>IF(ert_data[[#This Row],[IPOP400D]] = "inf","inf",ert_data[[#This Row],[IPOP400D]]/MIN(ert_data[[#This Row],[BSqi]:[SMAC-BBOB]]))</f>
        <v>inf</v>
      </c>
      <c r="L21" s="2">
        <f>IF(ert_data[[#This Row],[MCS]] = "inf","inf",ert_data[[#This Row],[MCS]]/MIN(ert_data[[#This Row],[BSqi]:[SMAC-BBOB]]))</f>
        <v>1</v>
      </c>
      <c r="M21" s="2">
        <f>IF(ert_data[[#This Row],[MLSL]] = "inf","inf",ert_data[[#This Row],[MLSL]]/MIN(ert_data[[#This Row],[BSqi]:[SMAC-BBOB]]))</f>
        <v>1.3937738940469688</v>
      </c>
      <c r="N21" s="2">
        <f>IF(ert_data[[#This Row],[OQNLP]] = "inf","inf",ert_data[[#This Row],[OQNLP]]/MIN(ert_data[[#This Row],[BSqi]:[SMAC-BBOB]]))</f>
        <v>3.9852539595849268</v>
      </c>
      <c r="O21" s="2" t="str">
        <f>IF(ert_data[[#This Row],[SMAC-BBOB]] = "inf","inf",ert_data[[#This Row],[SMAC-BBOB]]/MIN(ert_data[[#This Row],[BSqi]:[SMAC-BBOB]]))</f>
        <v>inf</v>
      </c>
    </row>
    <row r="22" spans="1:15" s="2" customFormat="1" x14ac:dyDescent="0.25">
      <c r="A22" s="2" t="str">
        <f>ert_data[[#This Row],[dim]]</f>
        <v>2</v>
      </c>
      <c r="B22" s="2" t="str">
        <f>ert_data[[#This Row],[fid]]</f>
        <v>21</v>
      </c>
      <c r="C22" s="2" t="str">
        <f>ert_data[[#This Row],[repetition]]</f>
        <v>1</v>
      </c>
      <c r="D22" s="2">
        <f>IF(ert_data[[#This Row],[BSqi]] = "inf","inf",ert_data[[#This Row],[BSqi]]/MIN(ert_data[[#This Row],[BSqi]:[SMAC-BBOB]]))</f>
        <v>24.437217194570135</v>
      </c>
      <c r="E22" s="2">
        <f>IF(ert_data[[#This Row],[BSrr]] = "inf","inf",ert_data[[#This Row],[BSrr]]/MIN(ert_data[[#This Row],[BSqi]:[SMAC-BBOB]]))</f>
        <v>37.831825037707347</v>
      </c>
      <c r="F22" s="2">
        <f>IF(ert_data[[#This Row],[CMA-CSA]] = "inf","inf",ert_data[[#This Row],[CMA-CSA]]/MIN(ert_data[[#This Row],[BSqi]:[SMAC-BBOB]]))</f>
        <v>22.837104072398187</v>
      </c>
      <c r="G22" s="2">
        <f>IF(ert_data[[#This Row],[fmincon]] = "inf","inf",ert_data[[#This Row],[fmincon]]/MIN(ert_data[[#This Row],[BSqi]:[SMAC-BBOB]]))</f>
        <v>1.8778280542986425</v>
      </c>
      <c r="H22" s="2">
        <f>IF(ert_data[[#This Row],[fminunc]] = "inf","inf",ert_data[[#This Row],[fminunc]]/MIN(ert_data[[#This Row],[BSqi]:[SMAC-BBOB]]))</f>
        <v>1.5271493212669682</v>
      </c>
      <c r="I22" s="2">
        <f>IF(ert_data[[#This Row],[HCMA]] = "inf","inf",ert_data[[#This Row],[HCMA]]/MIN(ert_data[[#This Row],[BSqi]:[SMAC-BBOB]]))</f>
        <v>10.090497737556561</v>
      </c>
      <c r="J22" s="2">
        <f>IF(ert_data[[#This Row],[HMLSL]] = "inf","inf",ert_data[[#This Row],[HMLSL]]/MIN(ert_data[[#This Row],[BSqi]:[SMAC-BBOB]]))</f>
        <v>1.4570135746606334</v>
      </c>
      <c r="K22" s="2">
        <f>IF(ert_data[[#This Row],[IPOP400D]] = "inf","inf",ert_data[[#This Row],[IPOP400D]]/MIN(ert_data[[#This Row],[BSqi]:[SMAC-BBOB]]))</f>
        <v>4.5220588235294112</v>
      </c>
      <c r="L22" s="2">
        <f>IF(ert_data[[#This Row],[MCS]] = "inf","inf",ert_data[[#This Row],[MCS]]/MIN(ert_data[[#This Row],[BSqi]:[SMAC-BBOB]]))</f>
        <v>27.398190045248867</v>
      </c>
      <c r="M22" s="2">
        <f>IF(ert_data[[#This Row],[MLSL]] = "inf","inf",ert_data[[#This Row],[MLSL]]/MIN(ert_data[[#This Row],[BSqi]:[SMAC-BBOB]]))</f>
        <v>1.0339366515837105</v>
      </c>
      <c r="N22" s="2">
        <f>IF(ert_data[[#This Row],[OQNLP]] = "inf","inf",ert_data[[#This Row],[OQNLP]]/MIN(ert_data[[#This Row],[BSqi]:[SMAC-BBOB]]))</f>
        <v>1.6266968325791855</v>
      </c>
      <c r="O22" s="2">
        <f>IF(ert_data[[#This Row],[SMAC-BBOB]] = "inf","inf",ert_data[[#This Row],[SMAC-BBOB]]/MIN(ert_data[[#This Row],[BSqi]:[SMAC-BBOB]]))</f>
        <v>1</v>
      </c>
    </row>
    <row r="23" spans="1:15" s="2" customFormat="1" x14ac:dyDescent="0.25">
      <c r="A23" s="2" t="str">
        <f>ert_data[[#This Row],[dim]]</f>
        <v>2</v>
      </c>
      <c r="B23" s="2" t="str">
        <f>ert_data[[#This Row],[fid]]</f>
        <v>22</v>
      </c>
      <c r="C23" s="2" t="str">
        <f>ert_data[[#This Row],[repetition]]</f>
        <v>1</v>
      </c>
      <c r="D23" s="2">
        <f>IF(ert_data[[#This Row],[BSqi]] = "inf","inf",ert_data[[#This Row],[BSqi]]/MIN(ert_data[[#This Row],[BSqi]:[SMAC-BBOB]]))</f>
        <v>313.02547770700636</v>
      </c>
      <c r="E23" s="2">
        <f>IF(ert_data[[#This Row],[BSrr]] = "inf","inf",ert_data[[#This Row],[BSrr]]/MIN(ert_data[[#This Row],[BSqi]:[SMAC-BBOB]]))</f>
        <v>414.25477707006371</v>
      </c>
      <c r="F23" s="2">
        <f>IF(ert_data[[#This Row],[CMA-CSA]] = "inf","inf",ert_data[[#This Row],[CMA-CSA]]/MIN(ert_data[[#This Row],[BSqi]:[SMAC-BBOB]]))</f>
        <v>36.250955414012736</v>
      </c>
      <c r="G23" s="2">
        <f>IF(ert_data[[#This Row],[fmincon]] = "inf","inf",ert_data[[#This Row],[fmincon]]/MIN(ert_data[[#This Row],[BSqi]:[SMAC-BBOB]]))</f>
        <v>1.1847133757961783</v>
      </c>
      <c r="H23" s="2">
        <f>IF(ert_data[[#This Row],[fminunc]] = "inf","inf",ert_data[[#This Row],[fminunc]]/MIN(ert_data[[#This Row],[BSqi]:[SMAC-BBOB]]))</f>
        <v>1.5044585987261145</v>
      </c>
      <c r="I23" s="2">
        <f>IF(ert_data[[#This Row],[HCMA]] = "inf","inf",ert_data[[#This Row],[HCMA]]/MIN(ert_data[[#This Row],[BSqi]:[SMAC-BBOB]]))</f>
        <v>7.0394904458598733</v>
      </c>
      <c r="J23" s="2">
        <f>IF(ert_data[[#This Row],[HMLSL]] = "inf","inf",ert_data[[#This Row],[HMLSL]]/MIN(ert_data[[#This Row],[BSqi]:[SMAC-BBOB]]))</f>
        <v>1.5350318471337581</v>
      </c>
      <c r="K23" s="2">
        <f>IF(ert_data[[#This Row],[IPOP400D]] = "inf","inf",ert_data[[#This Row],[IPOP400D]]/MIN(ert_data[[#This Row],[BSqi]:[SMAC-BBOB]]))</f>
        <v>6.1178343949044587</v>
      </c>
      <c r="L23" s="2">
        <f>IF(ert_data[[#This Row],[MCS]] = "inf","inf",ert_data[[#This Row],[MCS]]/MIN(ert_data[[#This Row],[BSqi]:[SMAC-BBOB]]))</f>
        <v>8.3630573248407636</v>
      </c>
      <c r="M23" s="2">
        <f>IF(ert_data[[#This Row],[MLSL]] = "inf","inf",ert_data[[#This Row],[MLSL]]/MIN(ert_data[[#This Row],[BSqi]:[SMAC-BBOB]]))</f>
        <v>1.570700636942675</v>
      </c>
      <c r="N23" s="2">
        <f>IF(ert_data[[#This Row],[OQNLP]] = "inf","inf",ert_data[[#This Row],[OQNLP]]/MIN(ert_data[[#This Row],[BSqi]:[SMAC-BBOB]]))</f>
        <v>1.8242038216560508</v>
      </c>
      <c r="O23" s="2">
        <f>IF(ert_data[[#This Row],[SMAC-BBOB]] = "inf","inf",ert_data[[#This Row],[SMAC-BBOB]]/MIN(ert_data[[#This Row],[BSqi]:[SMAC-BBOB]]))</f>
        <v>1</v>
      </c>
    </row>
    <row r="24" spans="1:15" s="2" customFormat="1" x14ac:dyDescent="0.25">
      <c r="A24" s="2" t="str">
        <f>ert_data[[#This Row],[dim]]</f>
        <v>2</v>
      </c>
      <c r="B24" s="2" t="str">
        <f>ert_data[[#This Row],[fid]]</f>
        <v>23</v>
      </c>
      <c r="C24" s="2" t="str">
        <f>ert_data[[#This Row],[repetition]]</f>
        <v>1</v>
      </c>
      <c r="D24" s="2">
        <f>IF(ert_data[[#This Row],[BSqi]] = "inf","inf",ert_data[[#This Row],[BSqi]]/MIN(ert_data[[#This Row],[BSqi]:[SMAC-BBOB]]))</f>
        <v>62.121788772597533</v>
      </c>
      <c r="E24" s="2" t="str">
        <f>IF(ert_data[[#This Row],[BSrr]] = "inf","inf",ert_data[[#This Row],[BSrr]]/MIN(ert_data[[#This Row],[BSqi]:[SMAC-BBOB]]))</f>
        <v>inf</v>
      </c>
      <c r="F24" s="2">
        <f>IF(ert_data[[#This Row],[CMA-CSA]] = "inf","inf",ert_data[[#This Row],[CMA-CSA]]/MIN(ert_data[[#This Row],[BSqi]:[SMAC-BBOB]]))</f>
        <v>6.0899143672692668</v>
      </c>
      <c r="G24" s="2">
        <f>IF(ert_data[[#This Row],[fmincon]] = "inf","inf",ert_data[[#This Row],[fmincon]]/MIN(ert_data[[#This Row],[BSqi]:[SMAC-BBOB]]))</f>
        <v>1.7982873453853474</v>
      </c>
      <c r="H24" s="2">
        <f>IF(ert_data[[#This Row],[fminunc]] = "inf","inf",ert_data[[#This Row],[fminunc]]/MIN(ert_data[[#This Row],[BSqi]:[SMAC-BBOB]]))</f>
        <v>62.716460513796385</v>
      </c>
      <c r="I24" s="2">
        <f>IF(ert_data[[#This Row],[HCMA]] = "inf","inf",ert_data[[#This Row],[HCMA]]/MIN(ert_data[[#This Row],[BSqi]:[SMAC-BBOB]]))</f>
        <v>5.6560418648905815</v>
      </c>
      <c r="J24" s="2">
        <f>IF(ert_data[[#This Row],[HMLSL]] = "inf","inf",ert_data[[#This Row],[HMLSL]]/MIN(ert_data[[#This Row],[BSqi]:[SMAC-BBOB]]))</f>
        <v>1.6065651760228354</v>
      </c>
      <c r="K24" s="2">
        <f>IF(ert_data[[#This Row],[IPOP400D]] = "inf","inf",ert_data[[#This Row],[IPOP400D]]/MIN(ert_data[[#This Row],[BSqi]:[SMAC-BBOB]]))</f>
        <v>5.4352997145575648</v>
      </c>
      <c r="L24" s="2">
        <f>IF(ert_data[[#This Row],[MCS]] = "inf","inf",ert_data[[#This Row],[MCS]]/MIN(ert_data[[#This Row],[BSqi]:[SMAC-BBOB]]))</f>
        <v>14.572312083729782</v>
      </c>
      <c r="M24" s="2">
        <f>IF(ert_data[[#This Row],[MLSL]] = "inf","inf",ert_data[[#This Row],[MLSL]]/MIN(ert_data[[#This Row],[BSqi]:[SMAC-BBOB]]))</f>
        <v>1</v>
      </c>
      <c r="N24" s="2">
        <f>IF(ert_data[[#This Row],[OQNLP]] = "inf","inf",ert_data[[#This Row],[OQNLP]]/MIN(ert_data[[#This Row],[BSqi]:[SMAC-BBOB]]))</f>
        <v>4.8436013320647007</v>
      </c>
      <c r="O24" s="2" t="str">
        <f>IF(ert_data[[#This Row],[SMAC-BBOB]] = "inf","inf",ert_data[[#This Row],[SMAC-BBOB]]/MIN(ert_data[[#This Row],[BSqi]:[SMAC-BBOB]]))</f>
        <v>inf</v>
      </c>
    </row>
    <row r="25" spans="1:15" s="2" customFormat="1" x14ac:dyDescent="0.25">
      <c r="A25" s="2" t="str">
        <f>ert_data[[#This Row],[dim]]</f>
        <v>2</v>
      </c>
      <c r="B25" s="2" t="str">
        <f>ert_data[[#This Row],[fid]]</f>
        <v>24</v>
      </c>
      <c r="C25" s="2" t="str">
        <f>ert_data[[#This Row],[repetition]]</f>
        <v>1</v>
      </c>
      <c r="D25" s="2">
        <f>IF(ert_data[[#This Row],[BSqi]] = "inf","inf",ert_data[[#This Row],[BSqi]]/MIN(ert_data[[#This Row],[BSqi]:[SMAC-BBOB]]))</f>
        <v>8.3274449564772137</v>
      </c>
      <c r="E25" s="2" t="str">
        <f>IF(ert_data[[#This Row],[BSrr]] = "inf","inf",ert_data[[#This Row],[BSrr]]/MIN(ert_data[[#This Row],[BSqi]:[SMAC-BBOB]]))</f>
        <v>inf</v>
      </c>
      <c r="F25" s="2" t="str">
        <f>IF(ert_data[[#This Row],[CMA-CSA]] = "inf","inf",ert_data[[#This Row],[CMA-CSA]]/MIN(ert_data[[#This Row],[BSqi]:[SMAC-BBOB]]))</f>
        <v>inf</v>
      </c>
      <c r="G25" s="2">
        <f>IF(ert_data[[#This Row],[fmincon]] = "inf","inf",ert_data[[#This Row],[fmincon]]/MIN(ert_data[[#This Row],[BSqi]:[SMAC-BBOB]]))</f>
        <v>11.9810547875064</v>
      </c>
      <c r="H25" s="2">
        <f>IF(ert_data[[#This Row],[fminunc]] = "inf","inf",ert_data[[#This Row],[fminunc]]/MIN(ert_data[[#This Row],[BSqi]:[SMAC-BBOB]]))</f>
        <v>3.8863287250384024</v>
      </c>
      <c r="I25" s="2">
        <f>IF(ert_data[[#This Row],[HCMA]] = "inf","inf",ert_data[[#This Row],[HCMA]]/MIN(ert_data[[#This Row],[BSqi]:[SMAC-BBOB]]))</f>
        <v>183.6241679467486</v>
      </c>
      <c r="J25" s="2">
        <f>IF(ert_data[[#This Row],[HMLSL]] = "inf","inf",ert_data[[#This Row],[HMLSL]]/MIN(ert_data[[#This Row],[BSqi]:[SMAC-BBOB]]))</f>
        <v>12.050691244239632</v>
      </c>
      <c r="K25" s="2" t="str">
        <f>IF(ert_data[[#This Row],[IPOP400D]] = "inf","inf",ert_data[[#This Row],[IPOP400D]]/MIN(ert_data[[#This Row],[BSqi]:[SMAC-BBOB]]))</f>
        <v>inf</v>
      </c>
      <c r="L25" s="2">
        <f>IF(ert_data[[#This Row],[MCS]] = "inf","inf",ert_data[[#This Row],[MCS]]/MIN(ert_data[[#This Row],[BSqi]:[SMAC-BBOB]]))</f>
        <v>5.6074415429254225</v>
      </c>
      <c r="M25" s="2">
        <f>IF(ert_data[[#This Row],[MLSL]] = "inf","inf",ert_data[[#This Row],[MLSL]]/MIN(ert_data[[#This Row],[BSqi]:[SMAC-BBOB]]))</f>
        <v>5.5490271377368154</v>
      </c>
      <c r="N25" s="2">
        <f>IF(ert_data[[#This Row],[OQNLP]] = "inf","inf",ert_data[[#This Row],[OQNLP]]/MIN(ert_data[[#This Row],[BSqi]:[SMAC-BBOB]]))</f>
        <v>1</v>
      </c>
      <c r="O25" s="2" t="str">
        <f>IF(ert_data[[#This Row],[SMAC-BBOB]] = "inf","inf",ert_data[[#This Row],[SMAC-BBOB]]/MIN(ert_data[[#This Row],[BSqi]:[SMAC-BBOB]]))</f>
        <v>inf</v>
      </c>
    </row>
    <row r="26" spans="1:15" s="2" customFormat="1" x14ac:dyDescent="0.25">
      <c r="A26" s="2" t="str">
        <f>ert_data[[#This Row],[dim]]</f>
        <v>3</v>
      </c>
      <c r="B26" s="2" t="str">
        <f>ert_data[[#This Row],[fid]]</f>
        <v>1</v>
      </c>
      <c r="C26" s="2" t="str">
        <f>ert_data[[#This Row],[repetition]]</f>
        <v>1</v>
      </c>
      <c r="D26" s="2">
        <f>IF(ert_data[[#This Row],[BSqi]] = "inf","inf",ert_data[[#This Row],[BSqi]]/MIN(ert_data[[#This Row],[BSqi]:[SMAC-BBOB]]))</f>
        <v>2.1</v>
      </c>
      <c r="E26" s="2">
        <f>IF(ert_data[[#This Row],[BSrr]] = "inf","inf",ert_data[[#This Row],[BSrr]]/MIN(ert_data[[#This Row],[BSqi]:[SMAC-BBOB]]))</f>
        <v>2.1</v>
      </c>
      <c r="F26" s="2">
        <f>IF(ert_data[[#This Row],[CMA-CSA]] = "inf","inf",ert_data[[#This Row],[CMA-CSA]]/MIN(ert_data[[#This Row],[BSqi]:[SMAC-BBOB]]))</f>
        <v>20.074999999999999</v>
      </c>
      <c r="G26" s="2">
        <f>IF(ert_data[[#This Row],[fmincon]] = "inf","inf",ert_data[[#This Row],[fmincon]]/MIN(ert_data[[#This Row],[BSqi]:[SMAC-BBOB]]))</f>
        <v>1.925</v>
      </c>
      <c r="H26" s="2">
        <f>IF(ert_data[[#This Row],[fminunc]] = "inf","inf",ert_data[[#This Row],[fminunc]]/MIN(ert_data[[#This Row],[BSqi]:[SMAC-BBOB]]))</f>
        <v>1.125</v>
      </c>
      <c r="I26" s="2">
        <f>IF(ert_data[[#This Row],[HCMA]] = "inf","inf",ert_data[[#This Row],[HCMA]]/MIN(ert_data[[#This Row],[BSqi]:[SMAC-BBOB]]))</f>
        <v>1</v>
      </c>
      <c r="J26" s="2">
        <f>IF(ert_data[[#This Row],[HMLSL]] = "inf","inf",ert_data[[#This Row],[HMLSL]]/MIN(ert_data[[#This Row],[BSqi]:[SMAC-BBOB]]))</f>
        <v>1.925</v>
      </c>
      <c r="K26" s="2">
        <f>IF(ert_data[[#This Row],[IPOP400D]] = "inf","inf",ert_data[[#This Row],[IPOP400D]]/MIN(ert_data[[#This Row],[BSqi]:[SMAC-BBOB]]))</f>
        <v>16.524999999999999</v>
      </c>
      <c r="L26" s="2">
        <f>IF(ert_data[[#This Row],[MCS]] = "inf","inf",ert_data[[#This Row],[MCS]]/MIN(ert_data[[#This Row],[BSqi]:[SMAC-BBOB]]))</f>
        <v>2.375</v>
      </c>
      <c r="M26" s="2">
        <f>IF(ert_data[[#This Row],[MLSL]] = "inf","inf",ert_data[[#This Row],[MLSL]]/MIN(ert_data[[#This Row],[BSqi]:[SMAC-BBOB]]))</f>
        <v>1.925</v>
      </c>
      <c r="N26" s="2">
        <f>IF(ert_data[[#This Row],[OQNLP]] = "inf","inf",ert_data[[#This Row],[OQNLP]]/MIN(ert_data[[#This Row],[BSqi]:[SMAC-BBOB]]))</f>
        <v>2.875</v>
      </c>
      <c r="O26" s="2">
        <f>IF(ert_data[[#This Row],[SMAC-BBOB]] = "inf","inf",ert_data[[#This Row],[SMAC-BBOB]]/MIN(ert_data[[#This Row],[BSqi]:[SMAC-BBOB]]))</f>
        <v>3.45</v>
      </c>
    </row>
    <row r="27" spans="1:15" s="2" customFormat="1" x14ac:dyDescent="0.25">
      <c r="A27" s="2" t="str">
        <f>ert_data[[#This Row],[dim]]</f>
        <v>3</v>
      </c>
      <c r="B27" s="2" t="str">
        <f>ert_data[[#This Row],[fid]]</f>
        <v>2</v>
      </c>
      <c r="C27" s="2" t="str">
        <f>ert_data[[#This Row],[repetition]]</f>
        <v>1</v>
      </c>
      <c r="D27" s="2">
        <f>IF(ert_data[[#This Row],[BSqi]] = "inf","inf",ert_data[[#This Row],[BSqi]]/MIN(ert_data[[#This Row],[BSqi]:[SMAC-BBOB]]))</f>
        <v>1</v>
      </c>
      <c r="E27" s="2">
        <f>IF(ert_data[[#This Row],[BSrr]] = "inf","inf",ert_data[[#This Row],[BSrr]]/MIN(ert_data[[#This Row],[BSqi]:[SMAC-BBOB]]))</f>
        <v>1.2056737588652482</v>
      </c>
      <c r="F27" s="2">
        <f>IF(ert_data[[#This Row],[CMA-CSA]] = "inf","inf",ert_data[[#This Row],[CMA-CSA]]/MIN(ert_data[[#This Row],[BSqi]:[SMAC-BBOB]]))</f>
        <v>20.900709219858157</v>
      </c>
      <c r="G27" s="2">
        <f>IF(ert_data[[#This Row],[fmincon]] = "inf","inf",ert_data[[#This Row],[fmincon]]/MIN(ert_data[[#This Row],[BSqi]:[SMAC-BBOB]]))</f>
        <v>2.6382978723404258</v>
      </c>
      <c r="H27" s="2">
        <f>IF(ert_data[[#This Row],[fminunc]] = "inf","inf",ert_data[[#This Row],[fminunc]]/MIN(ert_data[[#This Row],[BSqi]:[SMAC-BBOB]]))</f>
        <v>6.3617021276595747</v>
      </c>
      <c r="I27" s="2">
        <f>IF(ert_data[[#This Row],[HCMA]] = "inf","inf",ert_data[[#This Row],[HCMA]]/MIN(ert_data[[#This Row],[BSqi]:[SMAC-BBOB]]))</f>
        <v>6.9503546099290778</v>
      </c>
      <c r="J27" s="2">
        <f>IF(ert_data[[#This Row],[HMLSL]] = "inf","inf",ert_data[[#This Row],[HMLSL]]/MIN(ert_data[[#This Row],[BSqi]:[SMAC-BBOB]]))</f>
        <v>2.6382978723404258</v>
      </c>
      <c r="K27" s="2">
        <f>IF(ert_data[[#This Row],[IPOP400D]] = "inf","inf",ert_data[[#This Row],[IPOP400D]]/MIN(ert_data[[#This Row],[BSqi]:[SMAC-BBOB]]))</f>
        <v>28.028368794326241</v>
      </c>
      <c r="L27" s="2">
        <f>IF(ert_data[[#This Row],[MCS]] = "inf","inf",ert_data[[#This Row],[MCS]]/MIN(ert_data[[#This Row],[BSqi]:[SMAC-BBOB]]))</f>
        <v>5.7659574468085104</v>
      </c>
      <c r="M27" s="2">
        <f>IF(ert_data[[#This Row],[MLSL]] = "inf","inf",ert_data[[#This Row],[MLSL]]/MIN(ert_data[[#This Row],[BSqi]:[SMAC-BBOB]]))</f>
        <v>2.6382978723404258</v>
      </c>
      <c r="N27" s="2">
        <f>IF(ert_data[[#This Row],[OQNLP]] = "inf","inf",ert_data[[#This Row],[OQNLP]]/MIN(ert_data[[#This Row],[BSqi]:[SMAC-BBOB]]))</f>
        <v>3.1063829787234041</v>
      </c>
      <c r="O27" s="2" t="str">
        <f>IF(ert_data[[#This Row],[SMAC-BBOB]] = "inf","inf",ert_data[[#This Row],[SMAC-BBOB]]/MIN(ert_data[[#This Row],[BSqi]:[SMAC-BBOB]]))</f>
        <v>inf</v>
      </c>
    </row>
    <row r="28" spans="1:15" s="2" customFormat="1" x14ac:dyDescent="0.25">
      <c r="A28" s="2" t="str">
        <f>ert_data[[#This Row],[dim]]</f>
        <v>3</v>
      </c>
      <c r="B28" s="2" t="str">
        <f>ert_data[[#This Row],[fid]]</f>
        <v>3</v>
      </c>
      <c r="C28" s="2" t="str">
        <f>ert_data[[#This Row],[repetition]]</f>
        <v>1</v>
      </c>
      <c r="D28" s="2">
        <f>IF(ert_data[[#This Row],[BSqi]] = "inf","inf",ert_data[[#This Row],[BSqi]]/MIN(ert_data[[#This Row],[BSqi]:[SMAC-BBOB]]))</f>
        <v>1.043609022556391</v>
      </c>
      <c r="E28" s="2">
        <f>IF(ert_data[[#This Row],[BSrr]] = "inf","inf",ert_data[[#This Row],[BSrr]]/MIN(ert_data[[#This Row],[BSqi]:[SMAC-BBOB]]))</f>
        <v>1</v>
      </c>
      <c r="F28" s="2">
        <f>IF(ert_data[[#This Row],[CMA-CSA]] = "inf","inf",ert_data[[#This Row],[CMA-CSA]]/MIN(ert_data[[#This Row],[BSqi]:[SMAC-BBOB]]))</f>
        <v>100.66015037593985</v>
      </c>
      <c r="G28" s="2">
        <f>IF(ert_data[[#This Row],[fmincon]] = "inf","inf",ert_data[[#This Row],[fmincon]]/MIN(ert_data[[#This Row],[BSqi]:[SMAC-BBOB]]))</f>
        <v>183.94360902255639</v>
      </c>
      <c r="H28" s="2">
        <f>IF(ert_data[[#This Row],[fminunc]] = "inf","inf",ert_data[[#This Row],[fminunc]]/MIN(ert_data[[#This Row],[BSqi]:[SMAC-BBOB]]))</f>
        <v>519.75187969924809</v>
      </c>
      <c r="I28" s="2">
        <f>IF(ert_data[[#This Row],[HCMA]] = "inf","inf",ert_data[[#This Row],[HCMA]]/MIN(ert_data[[#This Row],[BSqi]:[SMAC-BBOB]]))</f>
        <v>5.0556390977443604</v>
      </c>
      <c r="J28" s="2">
        <f>IF(ert_data[[#This Row],[HMLSL]] = "inf","inf",ert_data[[#This Row],[HMLSL]]/MIN(ert_data[[#This Row],[BSqi]:[SMAC-BBOB]]))</f>
        <v>11.548872180451127</v>
      </c>
      <c r="K28" s="2" t="str">
        <f>IF(ert_data[[#This Row],[IPOP400D]] = "inf","inf",ert_data[[#This Row],[IPOP400D]]/MIN(ert_data[[#This Row],[BSqi]:[SMAC-BBOB]]))</f>
        <v>inf</v>
      </c>
      <c r="L28" s="2">
        <f>IF(ert_data[[#This Row],[MCS]] = "inf","inf",ert_data[[#This Row],[MCS]]/MIN(ert_data[[#This Row],[BSqi]:[SMAC-BBOB]]))</f>
        <v>76.757894736842104</v>
      </c>
      <c r="M28" s="2">
        <f>IF(ert_data[[#This Row],[MLSL]] = "inf","inf",ert_data[[#This Row],[MLSL]]/MIN(ert_data[[#This Row],[BSqi]:[SMAC-BBOB]]))</f>
        <v>159.81954887218046</v>
      </c>
      <c r="N28" s="2">
        <f>IF(ert_data[[#This Row],[OQNLP]] = "inf","inf",ert_data[[#This Row],[OQNLP]]/MIN(ert_data[[#This Row],[BSqi]:[SMAC-BBOB]]))</f>
        <v>38.443609022556394</v>
      </c>
      <c r="O28" s="2" t="str">
        <f>IF(ert_data[[#This Row],[SMAC-BBOB]] = "inf","inf",ert_data[[#This Row],[SMAC-BBOB]]/MIN(ert_data[[#This Row],[BSqi]:[SMAC-BBOB]]))</f>
        <v>inf</v>
      </c>
    </row>
    <row r="29" spans="1:15" s="2" customFormat="1" x14ac:dyDescent="0.25">
      <c r="A29" s="2" t="str">
        <f>ert_data[[#This Row],[dim]]</f>
        <v>3</v>
      </c>
      <c r="B29" s="2" t="str">
        <f>ert_data[[#This Row],[fid]]</f>
        <v>4</v>
      </c>
      <c r="C29" s="2" t="str">
        <f>ert_data[[#This Row],[repetition]]</f>
        <v>1</v>
      </c>
      <c r="D29" s="2">
        <f>IF(ert_data[[#This Row],[BSqi]] = "inf","inf",ert_data[[#This Row],[BSqi]]/MIN(ert_data[[#This Row],[BSqi]:[SMAC-BBOB]]))</f>
        <v>1.1475409836065573</v>
      </c>
      <c r="E29" s="2">
        <f>IF(ert_data[[#This Row],[BSrr]] = "inf","inf",ert_data[[#This Row],[BSrr]]/MIN(ert_data[[#This Row],[BSqi]:[SMAC-BBOB]]))</f>
        <v>1</v>
      </c>
      <c r="F29" s="2" t="str">
        <f>IF(ert_data[[#This Row],[CMA-CSA]] = "inf","inf",ert_data[[#This Row],[CMA-CSA]]/MIN(ert_data[[#This Row],[BSqi]:[SMAC-BBOB]]))</f>
        <v>inf</v>
      </c>
      <c r="G29" s="2">
        <f>IF(ert_data[[#This Row],[fmincon]] = "inf","inf",ert_data[[#This Row],[fmincon]]/MIN(ert_data[[#This Row],[BSqi]:[SMAC-BBOB]]))</f>
        <v>233.13296903460838</v>
      </c>
      <c r="H29" s="2">
        <f>IF(ert_data[[#This Row],[fminunc]] = "inf","inf",ert_data[[#This Row],[fminunc]]/MIN(ert_data[[#This Row],[BSqi]:[SMAC-BBOB]]))</f>
        <v>130.2504553734062</v>
      </c>
      <c r="I29" s="2">
        <f>IF(ert_data[[#This Row],[HCMA]] = "inf","inf",ert_data[[#This Row],[HCMA]]/MIN(ert_data[[#This Row],[BSqi]:[SMAC-BBOB]]))</f>
        <v>1765.8674863387978</v>
      </c>
      <c r="J29" s="2">
        <f>IF(ert_data[[#This Row],[HMLSL]] = "inf","inf",ert_data[[#This Row],[HMLSL]]/MIN(ert_data[[#This Row],[BSqi]:[SMAC-BBOB]]))</f>
        <v>13.683970856102004</v>
      </c>
      <c r="K29" s="2" t="str">
        <f>IF(ert_data[[#This Row],[IPOP400D]] = "inf","inf",ert_data[[#This Row],[IPOP400D]]/MIN(ert_data[[#This Row],[BSqi]:[SMAC-BBOB]]))</f>
        <v>inf</v>
      </c>
      <c r="L29" s="2">
        <f>IF(ert_data[[#This Row],[MCS]] = "inf","inf",ert_data[[#This Row],[MCS]]/MIN(ert_data[[#This Row],[BSqi]:[SMAC-BBOB]]))</f>
        <v>143.64754098360658</v>
      </c>
      <c r="M29" s="2">
        <f>IF(ert_data[[#This Row],[MLSL]] = "inf","inf",ert_data[[#This Row],[MLSL]]/MIN(ert_data[[#This Row],[BSqi]:[SMAC-BBOB]]))</f>
        <v>110.49635701275047</v>
      </c>
      <c r="N29" s="2" t="str">
        <f>IF(ert_data[[#This Row],[OQNLP]] = "inf","inf",ert_data[[#This Row],[OQNLP]]/MIN(ert_data[[#This Row],[BSqi]:[SMAC-BBOB]]))</f>
        <v>inf</v>
      </c>
      <c r="O29" s="2" t="str">
        <f>IF(ert_data[[#This Row],[SMAC-BBOB]] = "inf","inf",ert_data[[#This Row],[SMAC-BBOB]]/MIN(ert_data[[#This Row],[BSqi]:[SMAC-BBOB]]))</f>
        <v>inf</v>
      </c>
    </row>
    <row r="30" spans="1:15" s="2" customFormat="1" x14ac:dyDescent="0.25">
      <c r="A30" s="2" t="str">
        <f>ert_data[[#This Row],[dim]]</f>
        <v>3</v>
      </c>
      <c r="B30" s="2" t="str">
        <f>ert_data[[#This Row],[fid]]</f>
        <v>5</v>
      </c>
      <c r="C30" s="2" t="str">
        <f>ert_data[[#This Row],[repetition]]</f>
        <v>1</v>
      </c>
      <c r="D30" s="2">
        <f>IF(ert_data[[#This Row],[BSqi]] = "inf","inf",ert_data[[#This Row],[BSqi]]/MIN(ert_data[[#This Row],[BSqi]:[SMAC-BBOB]]))</f>
        <v>1.3939393939393938</v>
      </c>
      <c r="E30" s="2">
        <f>IF(ert_data[[#This Row],[BSrr]] = "inf","inf",ert_data[[#This Row],[BSrr]]/MIN(ert_data[[#This Row],[BSqi]:[SMAC-BBOB]]))</f>
        <v>1.3939393939393938</v>
      </c>
      <c r="F30" s="2">
        <f>IF(ert_data[[#This Row],[CMA-CSA]] = "inf","inf",ert_data[[#This Row],[CMA-CSA]]/MIN(ert_data[[#This Row],[BSqi]:[SMAC-BBOB]]))</f>
        <v>7.4242424242424248</v>
      </c>
      <c r="G30" s="2">
        <f>IF(ert_data[[#This Row],[fmincon]] = "inf","inf",ert_data[[#This Row],[fmincon]]/MIN(ert_data[[#This Row],[BSqi]:[SMAC-BBOB]]))</f>
        <v>4.3939393939393945</v>
      </c>
      <c r="H30" s="2">
        <f>IF(ert_data[[#This Row],[fminunc]] = "inf","inf",ert_data[[#This Row],[fminunc]]/MIN(ert_data[[#This Row],[BSqi]:[SMAC-BBOB]]))</f>
        <v>3.1818181818181821</v>
      </c>
      <c r="I30" s="2">
        <f>IF(ert_data[[#This Row],[HCMA]] = "inf","inf",ert_data[[#This Row],[HCMA]]/MIN(ert_data[[#This Row],[BSqi]:[SMAC-BBOB]]))</f>
        <v>1.6060606060606062</v>
      </c>
      <c r="J30" s="2">
        <f>IF(ert_data[[#This Row],[HMLSL]] = "inf","inf",ert_data[[#This Row],[HMLSL]]/MIN(ert_data[[#This Row],[BSqi]:[SMAC-BBOB]]))</f>
        <v>4.3939393939393945</v>
      </c>
      <c r="K30" s="2">
        <f>IF(ert_data[[#This Row],[IPOP400D]] = "inf","inf",ert_data[[#This Row],[IPOP400D]]/MIN(ert_data[[#This Row],[BSqi]:[SMAC-BBOB]]))</f>
        <v>7.7575757575757587</v>
      </c>
      <c r="L30" s="2">
        <f>IF(ert_data[[#This Row],[MCS]] = "inf","inf",ert_data[[#This Row],[MCS]]/MIN(ert_data[[#This Row],[BSqi]:[SMAC-BBOB]]))</f>
        <v>1</v>
      </c>
      <c r="M30" s="2">
        <f>IF(ert_data[[#This Row],[MLSL]] = "inf","inf",ert_data[[#This Row],[MLSL]]/MIN(ert_data[[#This Row],[BSqi]:[SMAC-BBOB]]))</f>
        <v>4.3939393939393945</v>
      </c>
      <c r="N30" s="2">
        <f>IF(ert_data[[#This Row],[OQNLP]] = "inf","inf",ert_data[[#This Row],[OQNLP]]/MIN(ert_data[[#This Row],[BSqi]:[SMAC-BBOB]]))</f>
        <v>3.0303030303030303</v>
      </c>
      <c r="O30" s="2">
        <f>IF(ert_data[[#This Row],[SMAC-BBOB]] = "inf","inf",ert_data[[#This Row],[SMAC-BBOB]]/MIN(ert_data[[#This Row],[BSqi]:[SMAC-BBOB]]))</f>
        <v>1.2121212121212122</v>
      </c>
    </row>
    <row r="31" spans="1:15" s="2" customFormat="1" x14ac:dyDescent="0.25">
      <c r="A31" s="2" t="str">
        <f>ert_data[[#This Row],[dim]]</f>
        <v>3</v>
      </c>
      <c r="B31" s="2" t="str">
        <f>ert_data[[#This Row],[fid]]</f>
        <v>6</v>
      </c>
      <c r="C31" s="2" t="str">
        <f>ert_data[[#This Row],[repetition]]</f>
        <v>1</v>
      </c>
      <c r="D31" s="2">
        <f>IF(ert_data[[#This Row],[BSqi]] = "inf","inf",ert_data[[#This Row],[BSqi]]/MIN(ert_data[[#This Row],[BSqi]:[SMAC-BBOB]]))</f>
        <v>202.82996894409936</v>
      </c>
      <c r="E31" s="2">
        <f>IF(ert_data[[#This Row],[BSrr]] = "inf","inf",ert_data[[#This Row],[BSrr]]/MIN(ert_data[[#This Row],[BSqi]:[SMAC-BBOB]]))</f>
        <v>579.81366459627327</v>
      </c>
      <c r="F31" s="2">
        <f>IF(ert_data[[#This Row],[CMA-CSA]] = "inf","inf",ert_data[[#This Row],[CMA-CSA]]/MIN(ert_data[[#This Row],[BSqi]:[SMAC-BBOB]]))</f>
        <v>2.5760869565217388</v>
      </c>
      <c r="G31" s="2">
        <f>IF(ert_data[[#This Row],[fmincon]] = "inf","inf",ert_data[[#This Row],[fmincon]]/MIN(ert_data[[#This Row],[BSqi]:[SMAC-BBOB]]))</f>
        <v>1</v>
      </c>
      <c r="H31" s="2">
        <f>IF(ert_data[[#This Row],[fminunc]] = "inf","inf",ert_data[[#This Row],[fminunc]]/MIN(ert_data[[#This Row],[BSqi]:[SMAC-BBOB]]))</f>
        <v>2.1071428571428568</v>
      </c>
      <c r="I31" s="2">
        <f>IF(ert_data[[#This Row],[HCMA]] = "inf","inf",ert_data[[#This Row],[HCMA]]/MIN(ert_data[[#This Row],[BSqi]:[SMAC-BBOB]]))</f>
        <v>4.2111801242236018</v>
      </c>
      <c r="J31" s="2">
        <f>IF(ert_data[[#This Row],[HMLSL]] = "inf","inf",ert_data[[#This Row],[HMLSL]]/MIN(ert_data[[#This Row],[BSqi]:[SMAC-BBOB]]))</f>
        <v>1.0621118012422359</v>
      </c>
      <c r="K31" s="2">
        <f>IF(ert_data[[#This Row],[IPOP400D]] = "inf","inf",ert_data[[#This Row],[IPOP400D]]/MIN(ert_data[[#This Row],[BSqi]:[SMAC-BBOB]]))</f>
        <v>3.0931677018633534</v>
      </c>
      <c r="L31" s="2">
        <f>IF(ert_data[[#This Row],[MCS]] = "inf","inf",ert_data[[#This Row],[MCS]]/MIN(ert_data[[#This Row],[BSqi]:[SMAC-BBOB]]))</f>
        <v>103.72864906832297</v>
      </c>
      <c r="M31" s="2">
        <f>IF(ert_data[[#This Row],[MLSL]] = "inf","inf",ert_data[[#This Row],[MLSL]]/MIN(ert_data[[#This Row],[BSqi]:[SMAC-BBOB]]))</f>
        <v>1.0621118012422359</v>
      </c>
      <c r="N31" s="2">
        <f>IF(ert_data[[#This Row],[OQNLP]] = "inf","inf",ert_data[[#This Row],[OQNLP]]/MIN(ert_data[[#This Row],[BSqi]:[SMAC-BBOB]]))</f>
        <v>2.3260869565217392</v>
      </c>
      <c r="O31" s="2" t="str">
        <f>IF(ert_data[[#This Row],[SMAC-BBOB]] = "inf","inf",ert_data[[#This Row],[SMAC-BBOB]]/MIN(ert_data[[#This Row],[BSqi]:[SMAC-BBOB]]))</f>
        <v>inf</v>
      </c>
    </row>
    <row r="32" spans="1:15" s="2" customFormat="1" x14ac:dyDescent="0.25">
      <c r="A32" s="2" t="str">
        <f>ert_data[[#This Row],[dim]]</f>
        <v>3</v>
      </c>
      <c r="B32" s="2" t="str">
        <f>ert_data[[#This Row],[fid]]</f>
        <v>7</v>
      </c>
      <c r="C32" s="2" t="str">
        <f>ert_data[[#This Row],[repetition]]</f>
        <v>1</v>
      </c>
      <c r="D32" s="2">
        <f>IF(ert_data[[#This Row],[BSqi]] = "inf","inf",ert_data[[#This Row],[BSqi]]/MIN(ert_data[[#This Row],[BSqi]:[SMAC-BBOB]]))</f>
        <v>265.09027373325569</v>
      </c>
      <c r="E32" s="2">
        <f>IF(ert_data[[#This Row],[BSrr]] = "inf","inf",ert_data[[#This Row],[BSrr]]/MIN(ert_data[[#This Row],[BSqi]:[SMAC-BBOB]]))</f>
        <v>282.28887594641822</v>
      </c>
      <c r="F32" s="2">
        <f>IF(ert_data[[#This Row],[CMA-CSA]] = "inf","inf",ert_data[[#This Row],[CMA-CSA]]/MIN(ert_data[[#This Row],[BSqi]:[SMAC-BBOB]]))</f>
        <v>1</v>
      </c>
      <c r="G32" s="2">
        <f>IF(ert_data[[#This Row],[fmincon]] = "inf","inf",ert_data[[#This Row],[fmincon]]/MIN(ert_data[[#This Row],[BSqi]:[SMAC-BBOB]]))</f>
        <v>150.96097845078626</v>
      </c>
      <c r="H32" s="2" t="str">
        <f>IF(ert_data[[#This Row],[fminunc]] = "inf","inf",ert_data[[#This Row],[fminunc]]/MIN(ert_data[[#This Row],[BSqi]:[SMAC-BBOB]]))</f>
        <v>inf</v>
      </c>
      <c r="I32" s="2">
        <f>IF(ert_data[[#This Row],[HCMA]] = "inf","inf",ert_data[[#This Row],[HCMA]]/MIN(ert_data[[#This Row],[BSqi]:[SMAC-BBOB]]))</f>
        <v>1.0337798485730927</v>
      </c>
      <c r="J32" s="2">
        <f>IF(ert_data[[#This Row],[HMLSL]] = "inf","inf",ert_data[[#This Row],[HMLSL]]/MIN(ert_data[[#This Row],[BSqi]:[SMAC-BBOB]]))</f>
        <v>4.4641817122888758</v>
      </c>
      <c r="K32" s="2">
        <f>IF(ert_data[[#This Row],[IPOP400D]] = "inf","inf",ert_data[[#This Row],[IPOP400D]]/MIN(ert_data[[#This Row],[BSqi]:[SMAC-BBOB]]))</f>
        <v>1.470005824111823</v>
      </c>
      <c r="L32" s="2">
        <f>IF(ert_data[[#This Row],[MCS]] = "inf","inf",ert_data[[#This Row],[MCS]]/MIN(ert_data[[#This Row],[BSqi]:[SMAC-BBOB]]))</f>
        <v>5.6493884682585911</v>
      </c>
      <c r="M32" s="2" t="str">
        <f>IF(ert_data[[#This Row],[MLSL]] = "inf","inf",ert_data[[#This Row],[MLSL]]/MIN(ert_data[[#This Row],[BSqi]:[SMAC-BBOB]]))</f>
        <v>inf</v>
      </c>
      <c r="N32" s="2">
        <f>IF(ert_data[[#This Row],[OQNLP]] = "inf","inf",ert_data[[#This Row],[OQNLP]]/MIN(ert_data[[#This Row],[BSqi]:[SMAC-BBOB]]))</f>
        <v>5.3465346534653468</v>
      </c>
      <c r="O32" s="2" t="str">
        <f>IF(ert_data[[#This Row],[SMAC-BBOB]] = "inf","inf",ert_data[[#This Row],[SMAC-BBOB]]/MIN(ert_data[[#This Row],[BSqi]:[SMAC-BBOB]]))</f>
        <v>inf</v>
      </c>
    </row>
    <row r="33" spans="1:15" s="2" customFormat="1" x14ac:dyDescent="0.25">
      <c r="A33" s="2" t="str">
        <f>ert_data[[#This Row],[dim]]</f>
        <v>3</v>
      </c>
      <c r="B33" s="2" t="str">
        <f>ert_data[[#This Row],[fid]]</f>
        <v>8</v>
      </c>
      <c r="C33" s="2" t="str">
        <f>ert_data[[#This Row],[repetition]]</f>
        <v>1</v>
      </c>
      <c r="D33" s="2">
        <f>IF(ert_data[[#This Row],[BSqi]] = "inf","inf",ert_data[[#This Row],[BSqi]]/MIN(ert_data[[#This Row],[BSqi]:[SMAC-BBOB]]))</f>
        <v>279.80049875311721</v>
      </c>
      <c r="E33" s="2">
        <f>IF(ert_data[[#This Row],[BSrr]] = "inf","inf",ert_data[[#This Row],[BSrr]]/MIN(ert_data[[#This Row],[BSqi]:[SMAC-BBOB]]))</f>
        <v>557.06359102244392</v>
      </c>
      <c r="F33" s="2">
        <f>IF(ert_data[[#This Row],[CMA-CSA]] = "inf","inf",ert_data[[#This Row],[CMA-CSA]]/MIN(ert_data[[#This Row],[BSqi]:[SMAC-BBOB]]))</f>
        <v>7.3940149625935163</v>
      </c>
      <c r="G33" s="2">
        <f>IF(ert_data[[#This Row],[fmincon]] = "inf","inf",ert_data[[#This Row],[fmincon]]/MIN(ert_data[[#This Row],[BSqi]:[SMAC-BBOB]]))</f>
        <v>1</v>
      </c>
      <c r="H33" s="2">
        <f>IF(ert_data[[#This Row],[fminunc]] = "inf","inf",ert_data[[#This Row],[fminunc]]/MIN(ert_data[[#This Row],[BSqi]:[SMAC-BBOB]]))</f>
        <v>1.4488778054862843</v>
      </c>
      <c r="I33" s="2">
        <f>IF(ert_data[[#This Row],[HCMA]] = "inf","inf",ert_data[[#This Row],[HCMA]]/MIN(ert_data[[#This Row],[BSqi]:[SMAC-BBOB]]))</f>
        <v>5.1122194513715709</v>
      </c>
      <c r="J33" s="2">
        <f>IF(ert_data[[#This Row],[HMLSL]] = "inf","inf",ert_data[[#This Row],[HMLSL]]/MIN(ert_data[[#This Row],[BSqi]:[SMAC-BBOB]]))</f>
        <v>1</v>
      </c>
      <c r="K33" s="2">
        <f>IF(ert_data[[#This Row],[IPOP400D]] = "inf","inf",ert_data[[#This Row],[IPOP400D]]/MIN(ert_data[[#This Row],[BSqi]:[SMAC-BBOB]]))</f>
        <v>12.069825436408976</v>
      </c>
      <c r="L33" s="2">
        <f>IF(ert_data[[#This Row],[MCS]] = "inf","inf",ert_data[[#This Row],[MCS]]/MIN(ert_data[[#This Row],[BSqi]:[SMAC-BBOB]]))</f>
        <v>13.887780548628427</v>
      </c>
      <c r="M33" s="2">
        <f>IF(ert_data[[#This Row],[MLSL]] = "inf","inf",ert_data[[#This Row],[MLSL]]/MIN(ert_data[[#This Row],[BSqi]:[SMAC-BBOB]]))</f>
        <v>1</v>
      </c>
      <c r="N33" s="2">
        <f>IF(ert_data[[#This Row],[OQNLP]] = "inf","inf",ert_data[[#This Row],[OQNLP]]/MIN(ert_data[[#This Row],[BSqi]:[SMAC-BBOB]]))</f>
        <v>1.4089775561097255</v>
      </c>
      <c r="O33" s="2" t="str">
        <f>IF(ert_data[[#This Row],[SMAC-BBOB]] = "inf","inf",ert_data[[#This Row],[SMAC-BBOB]]/MIN(ert_data[[#This Row],[BSqi]:[SMAC-BBOB]]))</f>
        <v>inf</v>
      </c>
    </row>
    <row r="34" spans="1:15" s="2" customFormat="1" x14ac:dyDescent="0.25">
      <c r="A34" s="2" t="str">
        <f>ert_data[[#This Row],[dim]]</f>
        <v>3</v>
      </c>
      <c r="B34" s="2" t="str">
        <f>ert_data[[#This Row],[fid]]</f>
        <v>9</v>
      </c>
      <c r="C34" s="2" t="str">
        <f>ert_data[[#This Row],[repetition]]</f>
        <v>1</v>
      </c>
      <c r="D34" s="2">
        <f>IF(ert_data[[#This Row],[BSqi]] = "inf","inf",ert_data[[#This Row],[BSqi]]/MIN(ert_data[[#This Row],[BSqi]:[SMAC-BBOB]]))</f>
        <v>577.01038575667656</v>
      </c>
      <c r="E34" s="2" t="str">
        <f>IF(ert_data[[#This Row],[BSrr]] = "inf","inf",ert_data[[#This Row],[BSrr]]/MIN(ert_data[[#This Row],[BSqi]:[SMAC-BBOB]]))</f>
        <v>inf</v>
      </c>
      <c r="F34" s="2">
        <f>IF(ert_data[[#This Row],[CMA-CSA]] = "inf","inf",ert_data[[#This Row],[CMA-CSA]]/MIN(ert_data[[#This Row],[BSqi]:[SMAC-BBOB]]))</f>
        <v>7.9554896142433238</v>
      </c>
      <c r="G34" s="2">
        <f>IF(ert_data[[#This Row],[fmincon]] = "inf","inf",ert_data[[#This Row],[fmincon]]/MIN(ert_data[[#This Row],[BSqi]:[SMAC-BBOB]]))</f>
        <v>1.0682492581602372</v>
      </c>
      <c r="H34" s="2">
        <f>IF(ert_data[[#This Row],[fminunc]] = "inf","inf",ert_data[[#This Row],[fminunc]]/MIN(ert_data[[#This Row],[BSqi]:[SMAC-BBOB]]))</f>
        <v>1</v>
      </c>
      <c r="I34" s="2">
        <f>IF(ert_data[[#This Row],[HCMA]] = "inf","inf",ert_data[[#This Row],[HCMA]]/MIN(ert_data[[#This Row],[BSqi]:[SMAC-BBOB]]))</f>
        <v>7.4747774480712161</v>
      </c>
      <c r="J34" s="2">
        <f>IF(ert_data[[#This Row],[HMLSL]] = "inf","inf",ert_data[[#This Row],[HMLSL]]/MIN(ert_data[[#This Row],[BSqi]:[SMAC-BBOB]]))</f>
        <v>1.0682492581602372</v>
      </c>
      <c r="K34" s="2">
        <f>IF(ert_data[[#This Row],[IPOP400D]] = "inf","inf",ert_data[[#This Row],[IPOP400D]]/MIN(ert_data[[#This Row],[BSqi]:[SMAC-BBOB]]))</f>
        <v>9.4955489614243316</v>
      </c>
      <c r="L34" s="2">
        <f>IF(ert_data[[#This Row],[MCS]] = "inf","inf",ert_data[[#This Row],[MCS]]/MIN(ert_data[[#This Row],[BSqi]:[SMAC-BBOB]]))</f>
        <v>2.3590504451038572</v>
      </c>
      <c r="M34" s="2">
        <f>IF(ert_data[[#This Row],[MLSL]] = "inf","inf",ert_data[[#This Row],[MLSL]]/MIN(ert_data[[#This Row],[BSqi]:[SMAC-BBOB]]))</f>
        <v>1.0682492581602372</v>
      </c>
      <c r="N34" s="2">
        <f>IF(ert_data[[#This Row],[OQNLP]] = "inf","inf",ert_data[[#This Row],[OQNLP]]/MIN(ert_data[[#This Row],[BSqi]:[SMAC-BBOB]]))</f>
        <v>1.056379821958457</v>
      </c>
      <c r="O34" s="2" t="str">
        <f>IF(ert_data[[#This Row],[SMAC-BBOB]] = "inf","inf",ert_data[[#This Row],[SMAC-BBOB]]/MIN(ert_data[[#This Row],[BSqi]:[SMAC-BBOB]]))</f>
        <v>inf</v>
      </c>
    </row>
    <row r="35" spans="1:15" s="2" customFormat="1" x14ac:dyDescent="0.25">
      <c r="A35" s="2" t="str">
        <f>ert_data[[#This Row],[dim]]</f>
        <v>3</v>
      </c>
      <c r="B35" s="2" t="str">
        <f>ert_data[[#This Row],[fid]]</f>
        <v>10</v>
      </c>
      <c r="C35" s="2" t="str">
        <f>ert_data[[#This Row],[repetition]]</f>
        <v>1</v>
      </c>
      <c r="D35" s="2" t="str">
        <f>IF(ert_data[[#This Row],[BSqi]] = "inf","inf",ert_data[[#This Row],[BSqi]]/MIN(ert_data[[#This Row],[BSqi]:[SMAC-BBOB]]))</f>
        <v>inf</v>
      </c>
      <c r="E35" s="2" t="str">
        <f>IF(ert_data[[#This Row],[BSrr]] = "inf","inf",ert_data[[#This Row],[BSrr]]/MIN(ert_data[[#This Row],[BSqi]:[SMAC-BBOB]]))</f>
        <v>inf</v>
      </c>
      <c r="F35" s="2">
        <f>IF(ert_data[[#This Row],[CMA-CSA]] = "inf","inf",ert_data[[#This Row],[CMA-CSA]]/MIN(ert_data[[#This Row],[BSqi]:[SMAC-BBOB]]))</f>
        <v>10.138047138047138</v>
      </c>
      <c r="G35" s="2">
        <f>IF(ert_data[[#This Row],[fmincon]] = "inf","inf",ert_data[[#This Row],[fmincon]]/MIN(ert_data[[#This Row],[BSqi]:[SMAC-BBOB]]))</f>
        <v>1</v>
      </c>
      <c r="H35" s="2">
        <f>IF(ert_data[[#This Row],[fminunc]] = "inf","inf",ert_data[[#This Row],[fminunc]]/MIN(ert_data[[#This Row],[BSqi]:[SMAC-BBOB]]))</f>
        <v>3.2895622895622898</v>
      </c>
      <c r="I35" s="2">
        <f>IF(ert_data[[#This Row],[HCMA]] = "inf","inf",ert_data[[#This Row],[HCMA]]/MIN(ert_data[[#This Row],[BSqi]:[SMAC-BBOB]]))</f>
        <v>5.1481481481481488</v>
      </c>
      <c r="J35" s="2">
        <f>IF(ert_data[[#This Row],[HMLSL]] = "inf","inf",ert_data[[#This Row],[HMLSL]]/MIN(ert_data[[#This Row],[BSqi]:[SMAC-BBOB]]))</f>
        <v>1</v>
      </c>
      <c r="K35" s="2">
        <f>IF(ert_data[[#This Row],[IPOP400D]] = "inf","inf",ert_data[[#This Row],[IPOP400D]]/MIN(ert_data[[#This Row],[BSqi]:[SMAC-BBOB]]))</f>
        <v>13.676767676767676</v>
      </c>
      <c r="L35" s="2" t="str">
        <f>IF(ert_data[[#This Row],[MCS]] = "inf","inf",ert_data[[#This Row],[MCS]]/MIN(ert_data[[#This Row],[BSqi]:[SMAC-BBOB]]))</f>
        <v>inf</v>
      </c>
      <c r="M35" s="2">
        <f>IF(ert_data[[#This Row],[MLSL]] = "inf","inf",ert_data[[#This Row],[MLSL]]/MIN(ert_data[[#This Row],[BSqi]:[SMAC-BBOB]]))</f>
        <v>1</v>
      </c>
      <c r="N35" s="2">
        <f>IF(ert_data[[#This Row],[OQNLP]] = "inf","inf",ert_data[[#This Row],[OQNLP]]/MIN(ert_data[[#This Row],[BSqi]:[SMAC-BBOB]]))</f>
        <v>10.72053872053872</v>
      </c>
      <c r="O35" s="2" t="str">
        <f>IF(ert_data[[#This Row],[SMAC-BBOB]] = "inf","inf",ert_data[[#This Row],[SMAC-BBOB]]/MIN(ert_data[[#This Row],[BSqi]:[SMAC-BBOB]]))</f>
        <v>inf</v>
      </c>
    </row>
    <row r="36" spans="1:15" s="2" customFormat="1" x14ac:dyDescent="0.25">
      <c r="A36" s="2" t="str">
        <f>ert_data[[#This Row],[dim]]</f>
        <v>3</v>
      </c>
      <c r="B36" s="2" t="str">
        <f>ert_data[[#This Row],[fid]]</f>
        <v>11</v>
      </c>
      <c r="C36" s="2" t="str">
        <f>ert_data[[#This Row],[repetition]]</f>
        <v>1</v>
      </c>
      <c r="D36" s="2" t="str">
        <f>IF(ert_data[[#This Row],[BSqi]] = "inf","inf",ert_data[[#This Row],[BSqi]]/MIN(ert_data[[#This Row],[BSqi]:[SMAC-BBOB]]))</f>
        <v>inf</v>
      </c>
      <c r="E36" s="2" t="str">
        <f>IF(ert_data[[#This Row],[BSrr]] = "inf","inf",ert_data[[#This Row],[BSrr]]/MIN(ert_data[[#This Row],[BSqi]:[SMAC-BBOB]]))</f>
        <v>inf</v>
      </c>
      <c r="F36" s="2">
        <f>IF(ert_data[[#This Row],[CMA-CSA]] = "inf","inf",ert_data[[#This Row],[CMA-CSA]]/MIN(ert_data[[#This Row],[BSqi]:[SMAC-BBOB]]))</f>
        <v>18.021505376344084</v>
      </c>
      <c r="G36" s="2">
        <f>IF(ert_data[[#This Row],[fmincon]] = "inf","inf",ert_data[[#This Row],[fmincon]]/MIN(ert_data[[#This Row],[BSqi]:[SMAC-BBOB]]))</f>
        <v>1</v>
      </c>
      <c r="H36" s="2">
        <f>IF(ert_data[[#This Row],[fminunc]] = "inf","inf",ert_data[[#This Row],[fminunc]]/MIN(ert_data[[#This Row],[BSqi]:[SMAC-BBOB]]))</f>
        <v>13.284946236559138</v>
      </c>
      <c r="I36" s="2">
        <f>IF(ert_data[[#This Row],[HCMA]] = "inf","inf",ert_data[[#This Row],[HCMA]]/MIN(ert_data[[#This Row],[BSqi]:[SMAC-BBOB]]))</f>
        <v>7.4569892473118271</v>
      </c>
      <c r="J36" s="2">
        <f>IF(ert_data[[#This Row],[HMLSL]] = "inf","inf",ert_data[[#This Row],[HMLSL]]/MIN(ert_data[[#This Row],[BSqi]:[SMAC-BBOB]]))</f>
        <v>1</v>
      </c>
      <c r="K36" s="2">
        <f>IF(ert_data[[#This Row],[IPOP400D]] = "inf","inf",ert_data[[#This Row],[IPOP400D]]/MIN(ert_data[[#This Row],[BSqi]:[SMAC-BBOB]]))</f>
        <v>23.51075268817204</v>
      </c>
      <c r="L36" s="2">
        <f>IF(ert_data[[#This Row],[MCS]] = "inf","inf",ert_data[[#This Row],[MCS]]/MIN(ert_data[[#This Row],[BSqi]:[SMAC-BBOB]]))</f>
        <v>3669.0322580645156</v>
      </c>
      <c r="M36" s="2">
        <f>IF(ert_data[[#This Row],[MLSL]] = "inf","inf",ert_data[[#This Row],[MLSL]]/MIN(ert_data[[#This Row],[BSqi]:[SMAC-BBOB]]))</f>
        <v>1</v>
      </c>
      <c r="N36" s="2">
        <f>IF(ert_data[[#This Row],[OQNLP]] = "inf","inf",ert_data[[#This Row],[OQNLP]]/MIN(ert_data[[#This Row],[BSqi]:[SMAC-BBOB]]))</f>
        <v>18.161290322580644</v>
      </c>
      <c r="O36" s="2" t="str">
        <f>IF(ert_data[[#This Row],[SMAC-BBOB]] = "inf","inf",ert_data[[#This Row],[SMAC-BBOB]]/MIN(ert_data[[#This Row],[BSqi]:[SMAC-BBOB]]))</f>
        <v>inf</v>
      </c>
    </row>
    <row r="37" spans="1:15" s="2" customFormat="1" x14ac:dyDescent="0.25">
      <c r="A37" s="2" t="str">
        <f>ert_data[[#This Row],[dim]]</f>
        <v>3</v>
      </c>
      <c r="B37" s="2" t="str">
        <f>ert_data[[#This Row],[fid]]</f>
        <v>12</v>
      </c>
      <c r="C37" s="2" t="str">
        <f>ert_data[[#This Row],[repetition]]</f>
        <v>1</v>
      </c>
      <c r="D37" s="2" t="str">
        <f>IF(ert_data[[#This Row],[BSqi]] = "inf","inf",ert_data[[#This Row],[BSqi]]/MIN(ert_data[[#This Row],[BSqi]:[SMAC-BBOB]]))</f>
        <v>inf</v>
      </c>
      <c r="E37" s="2">
        <f>IF(ert_data[[#This Row],[BSrr]] = "inf","inf",ert_data[[#This Row],[BSrr]]/MIN(ert_data[[#This Row],[BSqi]:[SMAC-BBOB]]))</f>
        <v>46.825044404973362</v>
      </c>
      <c r="F37" s="2">
        <f>IF(ert_data[[#This Row],[CMA-CSA]] = "inf","inf",ert_data[[#This Row],[CMA-CSA]]/MIN(ert_data[[#This Row],[BSqi]:[SMAC-BBOB]]))</f>
        <v>6.7984014209591477</v>
      </c>
      <c r="G37" s="2">
        <f>IF(ert_data[[#This Row],[fmincon]] = "inf","inf",ert_data[[#This Row],[fmincon]]/MIN(ert_data[[#This Row],[BSqi]:[SMAC-BBOB]]))</f>
        <v>1</v>
      </c>
      <c r="H37" s="2">
        <f>IF(ert_data[[#This Row],[fminunc]] = "inf","inf",ert_data[[#This Row],[fminunc]]/MIN(ert_data[[#This Row],[BSqi]:[SMAC-BBOB]]))</f>
        <v>1.3721136767317941</v>
      </c>
      <c r="I37" s="2">
        <f>IF(ert_data[[#This Row],[HCMA]] = "inf","inf",ert_data[[#This Row],[HCMA]]/MIN(ert_data[[#This Row],[BSqi]:[SMAC-BBOB]]))</f>
        <v>4.1296625222024872</v>
      </c>
      <c r="J37" s="2">
        <f>IF(ert_data[[#This Row],[HMLSL]] = "inf","inf",ert_data[[#This Row],[HMLSL]]/MIN(ert_data[[#This Row],[BSqi]:[SMAC-BBOB]]))</f>
        <v>1.0115452930728241</v>
      </c>
      <c r="K37" s="2">
        <f>IF(ert_data[[#This Row],[IPOP400D]] = "inf","inf",ert_data[[#This Row],[IPOP400D]]/MIN(ert_data[[#This Row],[BSqi]:[SMAC-BBOB]]))</f>
        <v>10.627590290112478</v>
      </c>
      <c r="L37" s="2">
        <f>IF(ert_data[[#This Row],[MCS]] = "inf","inf",ert_data[[#This Row],[MCS]]/MIN(ert_data[[#This Row],[BSqi]:[SMAC-BBOB]]))</f>
        <v>2.2140319715808174</v>
      </c>
      <c r="M37" s="2">
        <f>IF(ert_data[[#This Row],[MLSL]] = "inf","inf",ert_data[[#This Row],[MLSL]]/MIN(ert_data[[#This Row],[BSqi]:[SMAC-BBOB]]))</f>
        <v>1.0115452930728241</v>
      </c>
      <c r="N37" s="2">
        <f>IF(ert_data[[#This Row],[OQNLP]] = "inf","inf",ert_data[[#This Row],[OQNLP]]/MIN(ert_data[[#This Row],[BSqi]:[SMAC-BBOB]]))</f>
        <v>13.99644760213144</v>
      </c>
      <c r="O37" s="2" t="str">
        <f>IF(ert_data[[#This Row],[SMAC-BBOB]] = "inf","inf",ert_data[[#This Row],[SMAC-BBOB]]/MIN(ert_data[[#This Row],[BSqi]:[SMAC-BBOB]]))</f>
        <v>inf</v>
      </c>
    </row>
    <row r="38" spans="1:15" s="2" customFormat="1" x14ac:dyDescent="0.25">
      <c r="A38" s="2" t="str">
        <f>ert_data[[#This Row],[dim]]</f>
        <v>3</v>
      </c>
      <c r="B38" s="2" t="str">
        <f>ert_data[[#This Row],[fid]]</f>
        <v>13</v>
      </c>
      <c r="C38" s="2" t="str">
        <f>ert_data[[#This Row],[repetition]]</f>
        <v>1</v>
      </c>
      <c r="D38" s="2" t="str">
        <f>IF(ert_data[[#This Row],[BSqi]] = "inf","inf",ert_data[[#This Row],[BSqi]]/MIN(ert_data[[#This Row],[BSqi]:[SMAC-BBOB]]))</f>
        <v>inf</v>
      </c>
      <c r="E38" s="2">
        <f>IF(ert_data[[#This Row],[BSrr]] = "inf","inf",ert_data[[#This Row],[BSrr]]/MIN(ert_data[[#This Row],[BSqi]:[SMAC-BBOB]]))</f>
        <v>109.23847695390782</v>
      </c>
      <c r="F38" s="2">
        <f>IF(ert_data[[#This Row],[CMA-CSA]] = "inf","inf",ert_data[[#This Row],[CMA-CSA]]/MIN(ert_data[[#This Row],[BSqi]:[SMAC-BBOB]]))</f>
        <v>5.5731462925851707</v>
      </c>
      <c r="G38" s="2">
        <f>IF(ert_data[[#This Row],[fmincon]] = "inf","inf",ert_data[[#This Row],[fmincon]]/MIN(ert_data[[#This Row],[BSqi]:[SMAC-BBOB]]))</f>
        <v>1</v>
      </c>
      <c r="H38" s="2">
        <f>IF(ert_data[[#This Row],[fminunc]] = "inf","inf",ert_data[[#This Row],[fminunc]]/MIN(ert_data[[#This Row],[BSqi]:[SMAC-BBOB]]))</f>
        <v>1.2845691382765529</v>
      </c>
      <c r="I38" s="2">
        <f>IF(ert_data[[#This Row],[HCMA]] = "inf","inf",ert_data[[#This Row],[HCMA]]/MIN(ert_data[[#This Row],[BSqi]:[SMAC-BBOB]]))</f>
        <v>3.3046092184368741</v>
      </c>
      <c r="J38" s="2">
        <f>IF(ert_data[[#This Row],[HMLSL]] = "inf","inf",ert_data[[#This Row],[HMLSL]]/MIN(ert_data[[#This Row],[BSqi]:[SMAC-BBOB]]))</f>
        <v>1</v>
      </c>
      <c r="K38" s="2">
        <f>IF(ert_data[[#This Row],[IPOP400D]] = "inf","inf",ert_data[[#This Row],[IPOP400D]]/MIN(ert_data[[#This Row],[BSqi]:[SMAC-BBOB]]))</f>
        <v>7.6793587174348694</v>
      </c>
      <c r="L38" s="2">
        <f>IF(ert_data[[#This Row],[MCS]] = "inf","inf",ert_data[[#This Row],[MCS]]/MIN(ert_data[[#This Row],[BSqi]:[SMAC-BBOB]]))</f>
        <v>292.45156980627957</v>
      </c>
      <c r="M38" s="2">
        <f>IF(ert_data[[#This Row],[MLSL]] = "inf","inf",ert_data[[#This Row],[MLSL]]/MIN(ert_data[[#This Row],[BSqi]:[SMAC-BBOB]]))</f>
        <v>1</v>
      </c>
      <c r="N38" s="2">
        <f>IF(ert_data[[#This Row],[OQNLP]] = "inf","inf",ert_data[[#This Row],[OQNLP]]/MIN(ert_data[[#This Row],[BSqi]:[SMAC-BBOB]]))</f>
        <v>2.5110220440881763</v>
      </c>
      <c r="O38" s="2" t="str">
        <f>IF(ert_data[[#This Row],[SMAC-BBOB]] = "inf","inf",ert_data[[#This Row],[SMAC-BBOB]]/MIN(ert_data[[#This Row],[BSqi]:[SMAC-BBOB]]))</f>
        <v>inf</v>
      </c>
    </row>
    <row r="39" spans="1:15" s="2" customFormat="1" x14ac:dyDescent="0.25">
      <c r="A39" s="2" t="str">
        <f>ert_data[[#This Row],[dim]]</f>
        <v>3</v>
      </c>
      <c r="B39" s="2" t="str">
        <f>ert_data[[#This Row],[fid]]</f>
        <v>14</v>
      </c>
      <c r="C39" s="2" t="str">
        <f>ert_data[[#This Row],[repetition]]</f>
        <v>1</v>
      </c>
      <c r="D39" s="2">
        <f>IF(ert_data[[#This Row],[BSqi]] = "inf","inf",ert_data[[#This Row],[BSqi]]/MIN(ert_data[[#This Row],[BSqi]:[SMAC-BBOB]]))</f>
        <v>20.193370165745854</v>
      </c>
      <c r="E39" s="2">
        <f>IF(ert_data[[#This Row],[BSrr]] = "inf","inf",ert_data[[#This Row],[BSrr]]/MIN(ert_data[[#This Row],[BSqi]:[SMAC-BBOB]]))</f>
        <v>23.69060773480663</v>
      </c>
      <c r="F39" s="2">
        <f>IF(ert_data[[#This Row],[CMA-CSA]] = "inf","inf",ert_data[[#This Row],[CMA-CSA]]/MIN(ert_data[[#This Row],[BSqi]:[SMAC-BBOB]]))</f>
        <v>4.1381215469613259</v>
      </c>
      <c r="G39" s="2">
        <f>IF(ert_data[[#This Row],[fmincon]] = "inf","inf",ert_data[[#This Row],[fmincon]]/MIN(ert_data[[#This Row],[BSqi]:[SMAC-BBOB]]))</f>
        <v>1</v>
      </c>
      <c r="H39" s="2">
        <f>IF(ert_data[[#This Row],[fminunc]] = "inf","inf",ert_data[[#This Row],[fminunc]]/MIN(ert_data[[#This Row],[BSqi]:[SMAC-BBOB]]))</f>
        <v>1.1104972375690607</v>
      </c>
      <c r="I39" s="2">
        <f>IF(ert_data[[#This Row],[HCMA]] = "inf","inf",ert_data[[#This Row],[HCMA]]/MIN(ert_data[[#This Row],[BSqi]:[SMAC-BBOB]]))</f>
        <v>4.8397790055248615</v>
      </c>
      <c r="J39" s="2">
        <f>IF(ert_data[[#This Row],[HMLSL]] = "inf","inf",ert_data[[#This Row],[HMLSL]]/MIN(ert_data[[#This Row],[BSqi]:[SMAC-BBOB]]))</f>
        <v>1</v>
      </c>
      <c r="K39" s="2">
        <f>IF(ert_data[[#This Row],[IPOP400D]] = "inf","inf",ert_data[[#This Row],[IPOP400D]]/MIN(ert_data[[#This Row],[BSqi]:[SMAC-BBOB]]))</f>
        <v>6.0773480662983417</v>
      </c>
      <c r="L39" s="2">
        <f>IF(ert_data[[#This Row],[MCS]] = "inf","inf",ert_data[[#This Row],[MCS]]/MIN(ert_data[[#This Row],[BSqi]:[SMAC-BBOB]]))</f>
        <v>9.4088397790055254</v>
      </c>
      <c r="M39" s="2">
        <f>IF(ert_data[[#This Row],[MLSL]] = "inf","inf",ert_data[[#This Row],[MLSL]]/MIN(ert_data[[#This Row],[BSqi]:[SMAC-BBOB]]))</f>
        <v>1</v>
      </c>
      <c r="N39" s="2">
        <f>IF(ert_data[[#This Row],[OQNLP]] = "inf","inf",ert_data[[#This Row],[OQNLP]]/MIN(ert_data[[#This Row],[BSqi]:[SMAC-BBOB]]))</f>
        <v>1.3535911602209945</v>
      </c>
      <c r="O39" s="2">
        <f>IF(ert_data[[#This Row],[SMAC-BBOB]] = "inf","inf",ert_data[[#This Row],[SMAC-BBOB]]/MIN(ert_data[[#This Row],[BSqi]:[SMAC-BBOB]]))</f>
        <v>5.8895027624309382</v>
      </c>
    </row>
    <row r="40" spans="1:15" s="2" customFormat="1" x14ac:dyDescent="0.25">
      <c r="A40" s="2" t="str">
        <f>ert_data[[#This Row],[dim]]</f>
        <v>3</v>
      </c>
      <c r="B40" s="2" t="str">
        <f>ert_data[[#This Row],[fid]]</f>
        <v>15</v>
      </c>
      <c r="C40" s="2" t="str">
        <f>ert_data[[#This Row],[repetition]]</f>
        <v>1</v>
      </c>
      <c r="D40" s="2" t="str">
        <f>IF(ert_data[[#This Row],[BSqi]] = "inf","inf",ert_data[[#This Row],[BSqi]]/MIN(ert_data[[#This Row],[BSqi]:[SMAC-BBOB]]))</f>
        <v>inf</v>
      </c>
      <c r="E40" s="2" t="str">
        <f>IF(ert_data[[#This Row],[BSrr]] = "inf","inf",ert_data[[#This Row],[BSrr]]/MIN(ert_data[[#This Row],[BSqi]:[SMAC-BBOB]]))</f>
        <v>inf</v>
      </c>
      <c r="F40" s="2">
        <f>IF(ert_data[[#This Row],[CMA-CSA]] = "inf","inf",ert_data[[#This Row],[CMA-CSA]]/MIN(ert_data[[#This Row],[BSqi]:[SMAC-BBOB]]))</f>
        <v>1.4450230912842683</v>
      </c>
      <c r="G40" s="2">
        <f>IF(ert_data[[#This Row],[fmincon]] = "inf","inf",ert_data[[#This Row],[fmincon]]/MIN(ert_data[[#This Row],[BSqi]:[SMAC-BBOB]]))</f>
        <v>4.9629065539943005</v>
      </c>
      <c r="H40" s="2">
        <f>IF(ert_data[[#This Row],[fminunc]] = "inf","inf",ert_data[[#This Row],[fminunc]]/MIN(ert_data[[#This Row],[BSqi]:[SMAC-BBOB]]))</f>
        <v>8.8466640463790895</v>
      </c>
      <c r="I40" s="2">
        <f>IF(ert_data[[#This Row],[HCMA]] = "inf","inf",ert_data[[#This Row],[HCMA]]/MIN(ert_data[[#This Row],[BSqi]:[SMAC-BBOB]]))</f>
        <v>2.1947528741279352</v>
      </c>
      <c r="J40" s="2">
        <f>IF(ert_data[[#This Row],[HMLSL]] = "inf","inf",ert_data[[#This Row],[HMLSL]]/MIN(ert_data[[#This Row],[BSqi]:[SMAC-BBOB]]))</f>
        <v>3.8529281713668073</v>
      </c>
      <c r="K40" s="2">
        <f>IF(ert_data[[#This Row],[IPOP400D]] = "inf","inf",ert_data[[#This Row],[IPOP400D]]/MIN(ert_data[[#This Row],[BSqi]:[SMAC-BBOB]]))</f>
        <v>3.5305099734695879</v>
      </c>
      <c r="L40" s="2">
        <f>IF(ert_data[[#This Row],[MCS]] = "inf","inf",ert_data[[#This Row],[MCS]]/MIN(ert_data[[#This Row],[BSqi]:[SMAC-BBOB]]))</f>
        <v>4.4664439422226589</v>
      </c>
      <c r="M40" s="2">
        <f>IF(ert_data[[#This Row],[MLSL]] = "inf","inf",ert_data[[#This Row],[MLSL]]/MIN(ert_data[[#This Row],[BSqi]:[SMAC-BBOB]]))</f>
        <v>7.5171137532344003</v>
      </c>
      <c r="N40" s="2">
        <f>IF(ert_data[[#This Row],[OQNLP]] = "inf","inf",ert_data[[#This Row],[OQNLP]]/MIN(ert_data[[#This Row],[BSqi]:[SMAC-BBOB]]))</f>
        <v>1</v>
      </c>
      <c r="O40" s="2" t="str">
        <f>IF(ert_data[[#This Row],[SMAC-BBOB]] = "inf","inf",ert_data[[#This Row],[SMAC-BBOB]]/MIN(ert_data[[#This Row],[BSqi]:[SMAC-BBOB]]))</f>
        <v>inf</v>
      </c>
    </row>
    <row r="41" spans="1:15" s="2" customFormat="1" x14ac:dyDescent="0.25">
      <c r="A41" s="2" t="str">
        <f>ert_data[[#This Row],[dim]]</f>
        <v>3</v>
      </c>
      <c r="B41" s="2" t="str">
        <f>ert_data[[#This Row],[fid]]</f>
        <v>16</v>
      </c>
      <c r="C41" s="2" t="str">
        <f>ert_data[[#This Row],[repetition]]</f>
        <v>1</v>
      </c>
      <c r="D41" s="2">
        <f>IF(ert_data[[#This Row],[BSqi]] = "inf","inf",ert_data[[#This Row],[BSqi]]/MIN(ert_data[[#This Row],[BSqi]:[SMAC-BBOB]]))</f>
        <v>57.80071467839457</v>
      </c>
      <c r="E41" s="2" t="str">
        <f>IF(ert_data[[#This Row],[BSrr]] = "inf","inf",ert_data[[#This Row],[BSrr]]/MIN(ert_data[[#This Row],[BSqi]:[SMAC-BBOB]]))</f>
        <v>inf</v>
      </c>
      <c r="F41" s="2">
        <f>IF(ert_data[[#This Row],[CMA-CSA]] = "inf","inf",ert_data[[#This Row],[CMA-CSA]]/MIN(ert_data[[#This Row],[BSqi]:[SMAC-BBOB]]))</f>
        <v>1.8814733369983456</v>
      </c>
      <c r="G41" s="2">
        <f>IF(ert_data[[#This Row],[fmincon]] = "inf","inf",ert_data[[#This Row],[fmincon]]/MIN(ert_data[[#This Row],[BSqi]:[SMAC-BBOB]]))</f>
        <v>111.06267179769074</v>
      </c>
      <c r="H41" s="2">
        <f>IF(ert_data[[#This Row],[fminunc]] = "inf","inf",ert_data[[#This Row],[fminunc]]/MIN(ert_data[[#This Row],[BSqi]:[SMAC-BBOB]]))</f>
        <v>101.37410665200632</v>
      </c>
      <c r="I41" s="2">
        <f>IF(ert_data[[#This Row],[HCMA]] = "inf","inf",ert_data[[#This Row],[HCMA]]/MIN(ert_data[[#This Row],[BSqi]:[SMAC-BBOB]]))</f>
        <v>2.0960417811984553</v>
      </c>
      <c r="J41" s="2">
        <f>IF(ert_data[[#This Row],[HMLSL]] = "inf","inf",ert_data[[#This Row],[HMLSL]]/MIN(ert_data[[#This Row],[BSqi]:[SMAC-BBOB]]))</f>
        <v>25.505607476635443</v>
      </c>
      <c r="K41" s="2">
        <f>IF(ert_data[[#This Row],[IPOP400D]] = "inf","inf",ert_data[[#This Row],[IPOP400D]]/MIN(ert_data[[#This Row],[BSqi]:[SMAC-BBOB]]))</f>
        <v>1</v>
      </c>
      <c r="L41" s="2">
        <f>IF(ert_data[[#This Row],[MCS]] = "inf","inf",ert_data[[#This Row],[MCS]]/MIN(ert_data[[#This Row],[BSqi]:[SMAC-BBOB]]))</f>
        <v>19.245395821880102</v>
      </c>
      <c r="M41" s="2">
        <f>IF(ert_data[[#This Row],[MLSL]] = "inf","inf",ert_data[[#This Row],[MLSL]]/MIN(ert_data[[#This Row],[BSqi]:[SMAC-BBOB]]))</f>
        <v>98.78807036833399</v>
      </c>
      <c r="N41" s="2" t="str">
        <f>IF(ert_data[[#This Row],[OQNLP]] = "inf","inf",ert_data[[#This Row],[OQNLP]]/MIN(ert_data[[#This Row],[BSqi]:[SMAC-BBOB]]))</f>
        <v>inf</v>
      </c>
      <c r="O41" s="2" t="str">
        <f>IF(ert_data[[#This Row],[SMAC-BBOB]] = "inf","inf",ert_data[[#This Row],[SMAC-BBOB]]/MIN(ert_data[[#This Row],[BSqi]:[SMAC-BBOB]]))</f>
        <v>inf</v>
      </c>
    </row>
    <row r="42" spans="1:15" s="2" customFormat="1" x14ac:dyDescent="0.25">
      <c r="A42" s="2" t="str">
        <f>ert_data[[#This Row],[dim]]</f>
        <v>3</v>
      </c>
      <c r="B42" s="2" t="str">
        <f>ert_data[[#This Row],[fid]]</f>
        <v>17</v>
      </c>
      <c r="C42" s="2" t="str">
        <f>ert_data[[#This Row],[repetition]]</f>
        <v>1</v>
      </c>
      <c r="D42" s="2">
        <f>IF(ert_data[[#This Row],[BSqi]] = "inf","inf",ert_data[[#This Row],[BSqi]]/MIN(ert_data[[#This Row],[BSqi]:[SMAC-BBOB]]))</f>
        <v>46.810471976401182</v>
      </c>
      <c r="E42" s="2">
        <f>IF(ert_data[[#This Row],[BSrr]] = "inf","inf",ert_data[[#This Row],[BSrr]]/MIN(ert_data[[#This Row],[BSqi]:[SMAC-BBOB]]))</f>
        <v>40.15363815142576</v>
      </c>
      <c r="F42" s="2">
        <f>IF(ert_data[[#This Row],[CMA-CSA]] = "inf","inf",ert_data[[#This Row],[CMA-CSA]]/MIN(ert_data[[#This Row],[BSqi]:[SMAC-BBOB]]))</f>
        <v>1.755653883972468</v>
      </c>
      <c r="G42" s="2" t="str">
        <f>IF(ert_data[[#This Row],[fmincon]] = "inf","inf",ert_data[[#This Row],[fmincon]]/MIN(ert_data[[#This Row],[BSqi]:[SMAC-BBOB]]))</f>
        <v>inf</v>
      </c>
      <c r="H42" s="2" t="str">
        <f>IF(ert_data[[#This Row],[fminunc]] = "inf","inf",ert_data[[#This Row],[fminunc]]/MIN(ert_data[[#This Row],[BSqi]:[SMAC-BBOB]]))</f>
        <v>inf</v>
      </c>
      <c r="I42" s="2">
        <f>IF(ert_data[[#This Row],[HCMA]] = "inf","inf",ert_data[[#This Row],[HCMA]]/MIN(ert_data[[#This Row],[BSqi]:[SMAC-BBOB]]))</f>
        <v>3.4306784660766958</v>
      </c>
      <c r="J42" s="2">
        <f>IF(ert_data[[#This Row],[HMLSL]] = "inf","inf",ert_data[[#This Row],[HMLSL]]/MIN(ert_data[[#This Row],[BSqi]:[SMAC-BBOB]]))</f>
        <v>11.355457227138642</v>
      </c>
      <c r="K42" s="2">
        <f>IF(ert_data[[#This Row],[IPOP400D]] = "inf","inf",ert_data[[#This Row],[IPOP400D]]/MIN(ert_data[[#This Row],[BSqi]:[SMAC-BBOB]]))</f>
        <v>1</v>
      </c>
      <c r="L42" s="2">
        <f>IF(ert_data[[#This Row],[MCS]] = "inf","inf",ert_data[[#This Row],[MCS]]/MIN(ert_data[[#This Row],[BSqi]:[SMAC-BBOB]]))</f>
        <v>18.926745329400195</v>
      </c>
      <c r="M42" s="2" t="str">
        <f>IF(ert_data[[#This Row],[MLSL]] = "inf","inf",ert_data[[#This Row],[MLSL]]/MIN(ert_data[[#This Row],[BSqi]:[SMAC-BBOB]]))</f>
        <v>inf</v>
      </c>
      <c r="N42" s="2">
        <f>IF(ert_data[[#This Row],[OQNLP]] = "inf","inf",ert_data[[#This Row],[OQNLP]]/MIN(ert_data[[#This Row],[BSqi]:[SMAC-BBOB]]))</f>
        <v>48.109636184857422</v>
      </c>
      <c r="O42" s="2" t="str">
        <f>IF(ert_data[[#This Row],[SMAC-BBOB]] = "inf","inf",ert_data[[#This Row],[SMAC-BBOB]]/MIN(ert_data[[#This Row],[BSqi]:[SMAC-BBOB]]))</f>
        <v>inf</v>
      </c>
    </row>
    <row r="43" spans="1:15" s="2" customFormat="1" x14ac:dyDescent="0.25">
      <c r="A43" s="2" t="str">
        <f>ert_data[[#This Row],[dim]]</f>
        <v>3</v>
      </c>
      <c r="B43" s="2" t="str">
        <f>ert_data[[#This Row],[fid]]</f>
        <v>18</v>
      </c>
      <c r="C43" s="2" t="str">
        <f>ert_data[[#This Row],[repetition]]</f>
        <v>1</v>
      </c>
      <c r="D43" s="2" t="str">
        <f>IF(ert_data[[#This Row],[BSqi]] = "inf","inf",ert_data[[#This Row],[BSqi]]/MIN(ert_data[[#This Row],[BSqi]:[SMAC-BBOB]]))</f>
        <v>inf</v>
      </c>
      <c r="E43" s="2" t="str">
        <f>IF(ert_data[[#This Row],[BSrr]] = "inf","inf",ert_data[[#This Row],[BSrr]]/MIN(ert_data[[#This Row],[BSqi]:[SMAC-BBOB]]))</f>
        <v>inf</v>
      </c>
      <c r="F43" s="2">
        <f>IF(ert_data[[#This Row],[CMA-CSA]] = "inf","inf",ert_data[[#This Row],[CMA-CSA]]/MIN(ert_data[[#This Row],[BSqi]:[SMAC-BBOB]]))</f>
        <v>1</v>
      </c>
      <c r="G43" s="2" t="str">
        <f>IF(ert_data[[#This Row],[fmincon]] = "inf","inf",ert_data[[#This Row],[fmincon]]/MIN(ert_data[[#This Row],[BSqi]:[SMAC-BBOB]]))</f>
        <v>inf</v>
      </c>
      <c r="H43" s="2" t="str">
        <f>IF(ert_data[[#This Row],[fminunc]] = "inf","inf",ert_data[[#This Row],[fminunc]]/MIN(ert_data[[#This Row],[BSqi]:[SMAC-BBOB]]))</f>
        <v>inf</v>
      </c>
      <c r="I43" s="2">
        <f>IF(ert_data[[#This Row],[HCMA]] = "inf","inf",ert_data[[#This Row],[HCMA]]/MIN(ert_data[[#This Row],[BSqi]:[SMAC-BBOB]]))</f>
        <v>1.9885469849592932</v>
      </c>
      <c r="J43" s="2">
        <f>IF(ert_data[[#This Row],[HMLSL]] = "inf","inf",ert_data[[#This Row],[HMLSL]]/MIN(ert_data[[#This Row],[BSqi]:[SMAC-BBOB]]))</f>
        <v>7.8832620394646051</v>
      </c>
      <c r="K43" s="2" t="str">
        <f>IF(ert_data[[#This Row],[IPOP400D]] = "inf","inf",ert_data[[#This Row],[IPOP400D]]/MIN(ert_data[[#This Row],[BSqi]:[SMAC-BBOB]]))</f>
        <v>inf</v>
      </c>
      <c r="L43" s="2" t="str">
        <f>IF(ert_data[[#This Row],[MCS]] = "inf","inf",ert_data[[#This Row],[MCS]]/MIN(ert_data[[#This Row],[BSqi]:[SMAC-BBOB]]))</f>
        <v>inf</v>
      </c>
      <c r="M43" s="2" t="str">
        <f>IF(ert_data[[#This Row],[MLSL]] = "inf","inf",ert_data[[#This Row],[MLSL]]/MIN(ert_data[[#This Row],[BSqi]:[SMAC-BBOB]]))</f>
        <v>inf</v>
      </c>
      <c r="N43" s="2" t="str">
        <f>IF(ert_data[[#This Row],[OQNLP]] = "inf","inf",ert_data[[#This Row],[OQNLP]]/MIN(ert_data[[#This Row],[BSqi]:[SMAC-BBOB]]))</f>
        <v>inf</v>
      </c>
      <c r="O43" s="2" t="str">
        <f>IF(ert_data[[#This Row],[SMAC-BBOB]] = "inf","inf",ert_data[[#This Row],[SMAC-BBOB]]/MIN(ert_data[[#This Row],[BSqi]:[SMAC-BBOB]]))</f>
        <v>inf</v>
      </c>
    </row>
    <row r="44" spans="1:15" s="2" customFormat="1" x14ac:dyDescent="0.25">
      <c r="A44" s="2" t="str">
        <f>ert_data[[#This Row],[dim]]</f>
        <v>3</v>
      </c>
      <c r="B44" s="2" t="str">
        <f>ert_data[[#This Row],[fid]]</f>
        <v>19</v>
      </c>
      <c r="C44" s="2" t="str">
        <f>ert_data[[#This Row],[repetition]]</f>
        <v>1</v>
      </c>
      <c r="D44" s="2">
        <f>IF(ert_data[[#This Row],[BSqi]] = "inf","inf",ert_data[[#This Row],[BSqi]]/MIN(ert_data[[#This Row],[BSqi]:[SMAC-BBOB]]))</f>
        <v>5.6792520247737022</v>
      </c>
      <c r="E44" s="2">
        <f>IF(ert_data[[#This Row],[BSrr]] = "inf","inf",ert_data[[#This Row],[BSrr]]/MIN(ert_data[[#This Row],[BSqi]:[SMAC-BBOB]]))</f>
        <v>19.867079561696045</v>
      </c>
      <c r="F44" s="2">
        <f>IF(ert_data[[#This Row],[CMA-CSA]] = "inf","inf",ert_data[[#This Row],[CMA-CSA]]/MIN(ert_data[[#This Row],[BSqi]:[SMAC-BBOB]]))</f>
        <v>1.6754645069080516</v>
      </c>
      <c r="G44" s="2">
        <f>IF(ert_data[[#This Row],[fmincon]] = "inf","inf",ert_data[[#This Row],[fmincon]]/MIN(ert_data[[#This Row],[BSqi]:[SMAC-BBOB]]))</f>
        <v>9.2714387803716054</v>
      </c>
      <c r="H44" s="2">
        <f>IF(ert_data[[#This Row],[fminunc]] = "inf","inf",ert_data[[#This Row],[fminunc]]/MIN(ert_data[[#This Row],[BSqi]:[SMAC-BBOB]]))</f>
        <v>6.4245474035254881</v>
      </c>
      <c r="I44" s="2">
        <f>IF(ert_data[[#This Row],[HCMA]] = "inf","inf",ert_data[[#This Row],[HCMA]]/MIN(ert_data[[#This Row],[BSqi]:[SMAC-BBOB]]))</f>
        <v>3.4461648404001908</v>
      </c>
      <c r="J44" s="2">
        <f>IF(ert_data[[#This Row],[HMLSL]] = "inf","inf",ert_data[[#This Row],[HMLSL]]/MIN(ert_data[[#This Row],[BSqi]:[SMAC-BBOB]]))</f>
        <v>8.3970938542162941</v>
      </c>
      <c r="K44" s="2">
        <f>IF(ert_data[[#This Row],[IPOP400D]] = "inf","inf",ert_data[[#This Row],[IPOP400D]]/MIN(ert_data[[#This Row],[BSqi]:[SMAC-BBOB]]))</f>
        <v>1</v>
      </c>
      <c r="L44" s="2">
        <f>IF(ert_data[[#This Row],[MCS]] = "inf","inf",ert_data[[#This Row],[MCS]]/MIN(ert_data[[#This Row],[BSqi]:[SMAC-BBOB]]))</f>
        <v>1.6113387327298714</v>
      </c>
      <c r="M44" s="2">
        <f>IF(ert_data[[#This Row],[MLSL]] = "inf","inf",ert_data[[#This Row],[MLSL]]/MIN(ert_data[[#This Row],[BSqi]:[SMAC-BBOB]]))</f>
        <v>13.054549785612195</v>
      </c>
      <c r="N44" s="2">
        <f>IF(ert_data[[#This Row],[OQNLP]] = "inf","inf",ert_data[[#This Row],[OQNLP]]/MIN(ert_data[[#This Row],[BSqi]:[SMAC-BBOB]]))</f>
        <v>1.1121486422105764</v>
      </c>
      <c r="O44" s="2" t="str">
        <f>IF(ert_data[[#This Row],[SMAC-BBOB]] = "inf","inf",ert_data[[#This Row],[SMAC-BBOB]]/MIN(ert_data[[#This Row],[BSqi]:[SMAC-BBOB]]))</f>
        <v>inf</v>
      </c>
    </row>
    <row r="45" spans="1:15" s="2" customFormat="1" x14ac:dyDescent="0.25">
      <c r="A45" s="2" t="str">
        <f>ert_data[[#This Row],[dim]]</f>
        <v>3</v>
      </c>
      <c r="B45" s="2" t="str">
        <f>ert_data[[#This Row],[fid]]</f>
        <v>20</v>
      </c>
      <c r="C45" s="2" t="str">
        <f>ert_data[[#This Row],[repetition]]</f>
        <v>1</v>
      </c>
      <c r="D45" s="2">
        <f>IF(ert_data[[#This Row],[BSqi]] = "inf","inf",ert_data[[#This Row],[BSqi]]/MIN(ert_data[[#This Row],[BSqi]:[SMAC-BBOB]]))</f>
        <v>18.792239756768524</v>
      </c>
      <c r="E45" s="2">
        <f>IF(ert_data[[#This Row],[BSrr]] = "inf","inf",ert_data[[#This Row],[BSrr]]/MIN(ert_data[[#This Row],[BSqi]:[SMAC-BBOB]]))</f>
        <v>11.813088171420331</v>
      </c>
      <c r="F45" s="2">
        <f>IF(ert_data[[#This Row],[CMA-CSA]] = "inf","inf",ert_data[[#This Row],[CMA-CSA]]/MIN(ert_data[[#This Row],[BSqi]:[SMAC-BBOB]]))</f>
        <v>2.7128999565658067</v>
      </c>
      <c r="G45" s="2">
        <f>IF(ert_data[[#This Row],[fmincon]] = "inf","inf",ert_data[[#This Row],[fmincon]]/MIN(ert_data[[#This Row],[BSqi]:[SMAC-BBOB]]))</f>
        <v>3.699638048356745</v>
      </c>
      <c r="H45" s="2">
        <f>IF(ert_data[[#This Row],[fminunc]] = "inf","inf",ert_data[[#This Row],[fminunc]]/MIN(ert_data[[#This Row],[BSqi]:[SMAC-BBOB]]))</f>
        <v>3.5326769943535594</v>
      </c>
      <c r="I45" s="2">
        <f>IF(ert_data[[#This Row],[HCMA]] = "inf","inf",ert_data[[#This Row],[HCMA]]/MIN(ert_data[[#This Row],[BSqi]:[SMAC-BBOB]]))</f>
        <v>3.0466483277834127</v>
      </c>
      <c r="J45" s="2">
        <f>IF(ert_data[[#This Row],[HMLSL]] = "inf","inf",ert_data[[#This Row],[HMLSL]]/MIN(ert_data[[#This Row],[BSqi]:[SMAC-BBOB]]))</f>
        <v>1</v>
      </c>
      <c r="K45" s="2" t="str">
        <f>IF(ert_data[[#This Row],[IPOP400D]] = "inf","inf",ert_data[[#This Row],[IPOP400D]]/MIN(ert_data[[#This Row],[BSqi]:[SMAC-BBOB]]))</f>
        <v>inf</v>
      </c>
      <c r="L45" s="2">
        <f>IF(ert_data[[#This Row],[MCS]] = "inf","inf",ert_data[[#This Row],[MCS]]/MIN(ert_data[[#This Row],[BSqi]:[SMAC-BBOB]]))</f>
        <v>3.5007962936151782</v>
      </c>
      <c r="M45" s="2">
        <f>IF(ert_data[[#This Row],[MLSL]] = "inf","inf",ert_data[[#This Row],[MLSL]]/MIN(ert_data[[#This Row],[BSqi]:[SMAC-BBOB]]))</f>
        <v>3.2132619082090681</v>
      </c>
      <c r="N45" s="2">
        <f>IF(ert_data[[#This Row],[OQNLP]] = "inf","inf",ert_data[[#This Row],[OQNLP]]/MIN(ert_data[[#This Row],[BSqi]:[SMAC-BBOB]]))</f>
        <v>1.3764297089908808</v>
      </c>
      <c r="O45" s="2" t="str">
        <f>IF(ert_data[[#This Row],[SMAC-BBOB]] = "inf","inf",ert_data[[#This Row],[SMAC-BBOB]]/MIN(ert_data[[#This Row],[BSqi]:[SMAC-BBOB]]))</f>
        <v>inf</v>
      </c>
    </row>
    <row r="46" spans="1:15" s="2" customFormat="1" x14ac:dyDescent="0.25">
      <c r="A46" s="2" t="str">
        <f>ert_data[[#This Row],[dim]]</f>
        <v>3</v>
      </c>
      <c r="B46" s="2" t="str">
        <f>ert_data[[#This Row],[fid]]</f>
        <v>21</v>
      </c>
      <c r="C46" s="2" t="str">
        <f>ert_data[[#This Row],[repetition]]</f>
        <v>1</v>
      </c>
      <c r="D46" s="2">
        <f>IF(ert_data[[#This Row],[BSqi]] = "inf","inf",ert_data[[#This Row],[BSqi]]/MIN(ert_data[[#This Row],[BSqi]:[SMAC-BBOB]]))</f>
        <v>136.08482142857156</v>
      </c>
      <c r="E46" s="2">
        <f>IF(ert_data[[#This Row],[BSrr]] = "inf","inf",ert_data[[#This Row],[BSrr]]/MIN(ert_data[[#This Row],[BSqi]:[SMAC-BBOB]]))</f>
        <v>170.38660714285732</v>
      </c>
      <c r="F46" s="2">
        <f>IF(ert_data[[#This Row],[CMA-CSA]] = "inf","inf",ert_data[[#This Row],[CMA-CSA]]/MIN(ert_data[[#This Row],[BSqi]:[SMAC-BBOB]]))</f>
        <v>3.4333928571428602</v>
      </c>
      <c r="G46" s="2">
        <f>IF(ert_data[[#This Row],[fmincon]] = "inf","inf",ert_data[[#This Row],[fmincon]]/MIN(ert_data[[#This Row],[BSqi]:[SMAC-BBOB]]))</f>
        <v>1.7860714285714301</v>
      </c>
      <c r="H46" s="2">
        <f>IF(ert_data[[#This Row],[fminunc]] = "inf","inf",ert_data[[#This Row],[fminunc]]/MIN(ert_data[[#This Row],[BSqi]:[SMAC-BBOB]]))</f>
        <v>1.5948214285714299</v>
      </c>
      <c r="I46" s="2">
        <f>IF(ert_data[[#This Row],[HCMA]] = "inf","inf",ert_data[[#This Row],[HCMA]]/MIN(ert_data[[#This Row],[BSqi]:[SMAC-BBOB]]))</f>
        <v>2.1841071428571448</v>
      </c>
      <c r="J46" s="2">
        <f>IF(ert_data[[#This Row],[HMLSL]] = "inf","inf",ert_data[[#This Row],[HMLSL]]/MIN(ert_data[[#This Row],[BSqi]:[SMAC-BBOB]]))</f>
        <v>1.6842857142857157</v>
      </c>
      <c r="K46" s="2">
        <f>IF(ert_data[[#This Row],[IPOP400D]] = "inf","inf",ert_data[[#This Row],[IPOP400D]]/MIN(ert_data[[#This Row],[BSqi]:[SMAC-BBOB]]))</f>
        <v>2.7741071428571544</v>
      </c>
      <c r="L46" s="2">
        <f>IF(ert_data[[#This Row],[MCS]] = "inf","inf",ert_data[[#This Row],[MCS]]/MIN(ert_data[[#This Row],[BSqi]:[SMAC-BBOB]]))</f>
        <v>5.0223214285714333</v>
      </c>
      <c r="M46" s="2">
        <f>IF(ert_data[[#This Row],[MLSL]] = "inf","inf",ert_data[[#This Row],[MLSL]]/MIN(ert_data[[#This Row],[BSqi]:[SMAC-BBOB]]))</f>
        <v>1.2589285714285727</v>
      </c>
      <c r="N46" s="2">
        <f>IF(ert_data[[#This Row],[OQNLP]] = "inf","inf",ert_data[[#This Row],[OQNLP]]/MIN(ert_data[[#This Row],[BSqi]:[SMAC-BBOB]]))</f>
        <v>1.3212053571428584</v>
      </c>
      <c r="O46" s="2">
        <f>IF(ert_data[[#This Row],[SMAC-BBOB]] = "inf","inf",ert_data[[#This Row],[SMAC-BBOB]]/MIN(ert_data[[#This Row],[BSqi]:[SMAC-BBOB]]))</f>
        <v>1</v>
      </c>
    </row>
    <row r="47" spans="1:15" s="2" customFormat="1" x14ac:dyDescent="0.25">
      <c r="A47" s="2" t="str">
        <f>ert_data[[#This Row],[dim]]</f>
        <v>3</v>
      </c>
      <c r="B47" s="2" t="str">
        <f>ert_data[[#This Row],[fid]]</f>
        <v>22</v>
      </c>
      <c r="C47" s="2" t="str">
        <f>ert_data[[#This Row],[repetition]]</f>
        <v>1</v>
      </c>
      <c r="D47" s="2">
        <f>IF(ert_data[[#This Row],[BSqi]] = "inf","inf",ert_data[[#This Row],[BSqi]]/MIN(ert_data[[#This Row],[BSqi]:[SMAC-BBOB]]))</f>
        <v>173.71832005792905</v>
      </c>
      <c r="E47" s="2">
        <f>IF(ert_data[[#This Row],[BSrr]] = "inf","inf",ert_data[[#This Row],[BSrr]]/MIN(ert_data[[#This Row],[BSqi]:[SMAC-BBOB]]))</f>
        <v>230.81100651701666</v>
      </c>
      <c r="F47" s="2">
        <f>IF(ert_data[[#This Row],[CMA-CSA]] = "inf","inf",ert_data[[#This Row],[CMA-CSA]]/MIN(ert_data[[#This Row],[BSqi]:[SMAC-BBOB]]))</f>
        <v>247.94593289886569</v>
      </c>
      <c r="G47" s="2">
        <f>IF(ert_data[[#This Row],[fmincon]] = "inf","inf",ert_data[[#This Row],[fmincon]]/MIN(ert_data[[#This Row],[BSqi]:[SMAC-BBOB]]))</f>
        <v>1</v>
      </c>
      <c r="H47" s="2">
        <f>IF(ert_data[[#This Row],[fminunc]] = "inf","inf",ert_data[[#This Row],[fminunc]]/MIN(ert_data[[#This Row],[BSqi]:[SMAC-BBOB]]))</f>
        <v>1.3403330919623462</v>
      </c>
      <c r="I47" s="2">
        <f>IF(ert_data[[#This Row],[HCMA]] = "inf","inf",ert_data[[#This Row],[HCMA]]/MIN(ert_data[[#This Row],[BSqi]:[SMAC-BBOB]]))</f>
        <v>77.35916002896451</v>
      </c>
      <c r="J47" s="2">
        <f>IF(ert_data[[#This Row],[HMLSL]] = "inf","inf",ert_data[[#This Row],[HMLSL]]/MIN(ert_data[[#This Row],[BSqi]:[SMAC-BBOB]]))</f>
        <v>1.6719768283852281</v>
      </c>
      <c r="K47" s="2" t="str">
        <f>IF(ert_data[[#This Row],[IPOP400D]] = "inf","inf",ert_data[[#This Row],[IPOP400D]]/MIN(ert_data[[#This Row],[BSqi]:[SMAC-BBOB]]))</f>
        <v>inf</v>
      </c>
      <c r="L47" s="2">
        <f>IF(ert_data[[#This Row],[MCS]] = "inf","inf",ert_data[[#This Row],[MCS]]/MIN(ert_data[[#This Row],[BSqi]:[SMAC-BBOB]]))</f>
        <v>1.5858073859522086</v>
      </c>
      <c r="M47" s="2">
        <f>IF(ert_data[[#This Row],[MLSL]] = "inf","inf",ert_data[[#This Row],[MLSL]]/MIN(ert_data[[#This Row],[BSqi]:[SMAC-BBOB]]))</f>
        <v>3.0572049239681389</v>
      </c>
      <c r="N47" s="2">
        <f>IF(ert_data[[#This Row],[OQNLP]] = "inf","inf",ert_data[[#This Row],[OQNLP]]/MIN(ert_data[[#This Row],[BSqi]:[SMAC-BBOB]]))</f>
        <v>1.2049239681390298</v>
      </c>
      <c r="O47" s="2">
        <f>IF(ert_data[[#This Row],[SMAC-BBOB]] = "inf","inf",ert_data[[#This Row],[SMAC-BBOB]]/MIN(ert_data[[#This Row],[BSqi]:[SMAC-BBOB]]))</f>
        <v>1.835626357711803</v>
      </c>
    </row>
    <row r="48" spans="1:15" s="2" customFormat="1" x14ac:dyDescent="0.25">
      <c r="A48" s="2" t="str">
        <f>ert_data[[#This Row],[dim]]</f>
        <v>3</v>
      </c>
      <c r="B48" s="2" t="str">
        <f>ert_data[[#This Row],[fid]]</f>
        <v>23</v>
      </c>
      <c r="C48" s="2" t="str">
        <f>ert_data[[#This Row],[repetition]]</f>
        <v>1</v>
      </c>
      <c r="D48" s="2" t="str">
        <f>IF(ert_data[[#This Row],[BSqi]] = "inf","inf",ert_data[[#This Row],[BSqi]]/MIN(ert_data[[#This Row],[BSqi]:[SMAC-BBOB]]))</f>
        <v>inf</v>
      </c>
      <c r="E48" s="2" t="str">
        <f>IF(ert_data[[#This Row],[BSrr]] = "inf","inf",ert_data[[#This Row],[BSrr]]/MIN(ert_data[[#This Row],[BSqi]:[SMAC-BBOB]]))</f>
        <v>inf</v>
      </c>
      <c r="F48" s="2">
        <f>IF(ert_data[[#This Row],[CMA-CSA]] = "inf","inf",ert_data[[#This Row],[CMA-CSA]]/MIN(ert_data[[#This Row],[BSqi]:[SMAC-BBOB]]))</f>
        <v>2.5636951833213515</v>
      </c>
      <c r="G48" s="2">
        <f>IF(ert_data[[#This Row],[fmincon]] = "inf","inf",ert_data[[#This Row],[fmincon]]/MIN(ert_data[[#This Row],[BSqi]:[SMAC-BBOB]]))</f>
        <v>1.0285406182602446</v>
      </c>
      <c r="H48" s="2" t="str">
        <f>IF(ert_data[[#This Row],[fminunc]] = "inf","inf",ert_data[[#This Row],[fminunc]]/MIN(ert_data[[#This Row],[BSqi]:[SMAC-BBOB]]))</f>
        <v>inf</v>
      </c>
      <c r="I48" s="2">
        <f>IF(ert_data[[#This Row],[HCMA]] = "inf","inf",ert_data[[#This Row],[HCMA]]/MIN(ert_data[[#This Row],[BSqi]:[SMAC-BBOB]]))</f>
        <v>2.4048885693745508</v>
      </c>
      <c r="J48" s="2">
        <f>IF(ert_data[[#This Row],[HMLSL]] = "inf","inf",ert_data[[#This Row],[HMLSL]]/MIN(ert_data[[#This Row],[BSqi]:[SMAC-BBOB]]))</f>
        <v>1</v>
      </c>
      <c r="K48" s="2">
        <f>IF(ert_data[[#This Row],[IPOP400D]] = "inf","inf",ert_data[[#This Row],[IPOP400D]]/MIN(ert_data[[#This Row],[BSqi]:[SMAC-BBOB]]))</f>
        <v>1.8846153846153846</v>
      </c>
      <c r="L48" s="2">
        <f>IF(ert_data[[#This Row],[MCS]] = "inf","inf",ert_data[[#This Row],[MCS]]/MIN(ert_data[[#This Row],[BSqi]:[SMAC-BBOB]]))</f>
        <v>11.57557512580877</v>
      </c>
      <c r="M48" s="2">
        <f>IF(ert_data[[#This Row],[MLSL]] = "inf","inf",ert_data[[#This Row],[MLSL]]/MIN(ert_data[[#This Row],[BSqi]:[SMAC-BBOB]]))</f>
        <v>1.103450754852624</v>
      </c>
      <c r="N48" s="2">
        <f>IF(ert_data[[#This Row],[OQNLP]] = "inf","inf",ert_data[[#This Row],[OQNLP]]/MIN(ert_data[[#This Row],[BSqi]:[SMAC-BBOB]]))</f>
        <v>4.7609633357296905</v>
      </c>
      <c r="O48" s="2" t="str">
        <f>IF(ert_data[[#This Row],[SMAC-BBOB]] = "inf","inf",ert_data[[#This Row],[SMAC-BBOB]]/MIN(ert_data[[#This Row],[BSqi]:[SMAC-BBOB]]))</f>
        <v>inf</v>
      </c>
    </row>
    <row r="49" spans="1:15" s="2" customFormat="1" x14ac:dyDescent="0.25">
      <c r="A49" s="2" t="str">
        <f>ert_data[[#This Row],[dim]]</f>
        <v>3</v>
      </c>
      <c r="B49" s="2" t="str">
        <f>ert_data[[#This Row],[fid]]</f>
        <v>24</v>
      </c>
      <c r="C49" s="2" t="str">
        <f>ert_data[[#This Row],[repetition]]</f>
        <v>1</v>
      </c>
      <c r="D49" s="2" t="str">
        <f>IF(ert_data[[#This Row],[BSqi]] = "inf","inf",ert_data[[#This Row],[BSqi]]/MIN(ert_data[[#This Row],[BSqi]:[SMAC-BBOB]]))</f>
        <v>inf</v>
      </c>
      <c r="E49" s="2" t="str">
        <f>IF(ert_data[[#This Row],[BSrr]] = "inf","inf",ert_data[[#This Row],[BSrr]]/MIN(ert_data[[#This Row],[BSqi]:[SMAC-BBOB]]))</f>
        <v>inf</v>
      </c>
      <c r="F49" s="2" t="str">
        <f>IF(ert_data[[#This Row],[CMA-CSA]] = "inf","inf",ert_data[[#This Row],[CMA-CSA]]/MIN(ert_data[[#This Row],[BSqi]:[SMAC-BBOB]]))</f>
        <v>inf</v>
      </c>
      <c r="G49" s="2" t="str">
        <f>IF(ert_data[[#This Row],[fmincon]] = "inf","inf",ert_data[[#This Row],[fmincon]]/MIN(ert_data[[#This Row],[BSqi]:[SMAC-BBOB]]))</f>
        <v>inf</v>
      </c>
      <c r="H49" s="2" t="str">
        <f>IF(ert_data[[#This Row],[fminunc]] = "inf","inf",ert_data[[#This Row],[fminunc]]/MIN(ert_data[[#This Row],[BSqi]:[SMAC-BBOB]]))</f>
        <v>inf</v>
      </c>
      <c r="I49" s="2">
        <f>IF(ert_data[[#This Row],[HCMA]] = "inf","inf",ert_data[[#This Row],[HCMA]]/MIN(ert_data[[#This Row],[BSqi]:[SMAC-BBOB]]))</f>
        <v>249.05133928571428</v>
      </c>
      <c r="J49" s="2">
        <f>IF(ert_data[[#This Row],[HMLSL]] = "inf","inf",ert_data[[#This Row],[HMLSL]]/MIN(ert_data[[#This Row],[BSqi]:[SMAC-BBOB]]))</f>
        <v>6.2326078869047574</v>
      </c>
      <c r="K49" s="2" t="str">
        <f>IF(ert_data[[#This Row],[IPOP400D]] = "inf","inf",ert_data[[#This Row],[IPOP400D]]/MIN(ert_data[[#This Row],[BSqi]:[SMAC-BBOB]]))</f>
        <v>inf</v>
      </c>
      <c r="L49" s="2" t="str">
        <f>IF(ert_data[[#This Row],[MCS]] = "inf","inf",ert_data[[#This Row],[MCS]]/MIN(ert_data[[#This Row],[BSqi]:[SMAC-BBOB]]))</f>
        <v>inf</v>
      </c>
      <c r="M49" s="2" t="str">
        <f>IF(ert_data[[#This Row],[MLSL]] = "inf","inf",ert_data[[#This Row],[MLSL]]/MIN(ert_data[[#This Row],[BSqi]:[SMAC-BBOB]]))</f>
        <v>inf</v>
      </c>
      <c r="N49" s="2">
        <f>IF(ert_data[[#This Row],[OQNLP]] = "inf","inf",ert_data[[#This Row],[OQNLP]]/MIN(ert_data[[#This Row],[BSqi]:[SMAC-BBOB]]))</f>
        <v>1</v>
      </c>
      <c r="O49" s="2" t="str">
        <f>IF(ert_data[[#This Row],[SMAC-BBOB]] = "inf","inf",ert_data[[#This Row],[SMAC-BBOB]]/MIN(ert_data[[#This Row],[BSqi]:[SMAC-BBOB]]))</f>
        <v>inf</v>
      </c>
    </row>
    <row r="50" spans="1:15" s="2" customFormat="1" x14ac:dyDescent="0.25">
      <c r="A50" s="2" t="str">
        <f>ert_data[[#This Row],[dim]]</f>
        <v>5</v>
      </c>
      <c r="B50" s="2" t="str">
        <f>ert_data[[#This Row],[fid]]</f>
        <v>1</v>
      </c>
      <c r="C50" s="2" t="str">
        <f>ert_data[[#This Row],[repetition]]</f>
        <v>1</v>
      </c>
      <c r="D50" s="2">
        <f>IF(ert_data[[#This Row],[BSqi]] = "inf","inf",ert_data[[#This Row],[BSqi]]/MIN(ert_data[[#This Row],[BSqi]:[SMAC-BBOB]]))</f>
        <v>2.35</v>
      </c>
      <c r="E50" s="2">
        <f>IF(ert_data[[#This Row],[BSrr]] = "inf","inf",ert_data[[#This Row],[BSrr]]/MIN(ert_data[[#This Row],[BSqi]:[SMAC-BBOB]]))</f>
        <v>2.35</v>
      </c>
      <c r="F50" s="2">
        <f>IF(ert_data[[#This Row],[CMA-CSA]] = "inf","inf",ert_data[[#This Row],[CMA-CSA]]/MIN(ert_data[[#This Row],[BSqi]:[SMAC-BBOB]]))</f>
        <v>21.116666666666667</v>
      </c>
      <c r="G50" s="2">
        <f>IF(ert_data[[#This Row],[fmincon]] = "inf","inf",ert_data[[#This Row],[fmincon]]/MIN(ert_data[[#This Row],[BSqi]:[SMAC-BBOB]]))</f>
        <v>2.1833333333333331</v>
      </c>
      <c r="H50" s="2">
        <f>IF(ert_data[[#This Row],[fminunc]] = "inf","inf",ert_data[[#This Row],[fminunc]]/MIN(ert_data[[#This Row],[BSqi]:[SMAC-BBOB]]))</f>
        <v>1.0833333333333333</v>
      </c>
      <c r="I50" s="2">
        <f>IF(ert_data[[#This Row],[HCMA]] = "inf","inf",ert_data[[#This Row],[HCMA]]/MIN(ert_data[[#This Row],[BSqi]:[SMAC-BBOB]]))</f>
        <v>1</v>
      </c>
      <c r="J50" s="2">
        <f>IF(ert_data[[#This Row],[HMLSL]] = "inf","inf",ert_data[[#This Row],[HMLSL]]/MIN(ert_data[[#This Row],[BSqi]:[SMAC-BBOB]]))</f>
        <v>2.1833333333333331</v>
      </c>
      <c r="K50" s="2">
        <f>IF(ert_data[[#This Row],[IPOP400D]] = "inf","inf",ert_data[[#This Row],[IPOP400D]]/MIN(ert_data[[#This Row],[BSqi]:[SMAC-BBOB]]))</f>
        <v>20.716666666666665</v>
      </c>
      <c r="L50" s="2">
        <f>IF(ert_data[[#This Row],[MCS]] = "inf","inf",ert_data[[#This Row],[MCS]]/MIN(ert_data[[#This Row],[BSqi]:[SMAC-BBOB]]))</f>
        <v>2.6333333333333333</v>
      </c>
      <c r="M50" s="2">
        <f>IF(ert_data[[#This Row],[MLSL]] = "inf","inf",ert_data[[#This Row],[MLSL]]/MIN(ert_data[[#This Row],[BSqi]:[SMAC-BBOB]]))</f>
        <v>2.1833333333333331</v>
      </c>
      <c r="N50" s="2">
        <f>IF(ert_data[[#This Row],[OQNLP]] = "inf","inf",ert_data[[#This Row],[OQNLP]]/MIN(ert_data[[#This Row],[BSqi]:[SMAC-BBOB]]))</f>
        <v>2.5166666666666666</v>
      </c>
      <c r="O50" s="2">
        <f>IF(ert_data[[#This Row],[SMAC-BBOB]] = "inf","inf",ert_data[[#This Row],[SMAC-BBOB]]/MIN(ert_data[[#This Row],[BSqi]:[SMAC-BBOB]]))</f>
        <v>3.3000000000000003</v>
      </c>
    </row>
    <row r="51" spans="1:15" s="2" customFormat="1" x14ac:dyDescent="0.25">
      <c r="A51" s="2" t="str">
        <f>ert_data[[#This Row],[dim]]</f>
        <v>5</v>
      </c>
      <c r="B51" s="2" t="str">
        <f>ert_data[[#This Row],[fid]]</f>
        <v>2</v>
      </c>
      <c r="C51" s="2" t="str">
        <f>ert_data[[#This Row],[repetition]]</f>
        <v>1</v>
      </c>
      <c r="D51" s="2">
        <f>IF(ert_data[[#This Row],[BSqi]] = "inf","inf",ert_data[[#This Row],[BSqi]]/MIN(ert_data[[#This Row],[BSqi]:[SMAC-BBOB]]))</f>
        <v>1</v>
      </c>
      <c r="E51" s="2">
        <f>IF(ert_data[[#This Row],[BSrr]] = "inf","inf",ert_data[[#This Row],[BSrr]]/MIN(ert_data[[#This Row],[BSqi]:[SMAC-BBOB]]))</f>
        <v>1.4075630252100839</v>
      </c>
      <c r="F51" s="2">
        <f>IF(ert_data[[#This Row],[CMA-CSA]] = "inf","inf",ert_data[[#This Row],[CMA-CSA]]/MIN(ert_data[[#This Row],[BSqi]:[SMAC-BBOB]]))</f>
        <v>26.470588235294116</v>
      </c>
      <c r="G51" s="2">
        <f>IF(ert_data[[#This Row],[fmincon]] = "inf","inf",ert_data[[#This Row],[fmincon]]/MIN(ert_data[[#This Row],[BSqi]:[SMAC-BBOB]]))</f>
        <v>3.26890756302521</v>
      </c>
      <c r="H51" s="2">
        <f>IF(ert_data[[#This Row],[fminunc]] = "inf","inf",ert_data[[#This Row],[fminunc]]/MIN(ert_data[[#This Row],[BSqi]:[SMAC-BBOB]]))</f>
        <v>11.239495798319327</v>
      </c>
      <c r="I51" s="2">
        <f>IF(ert_data[[#This Row],[HCMA]] = "inf","inf",ert_data[[#This Row],[HCMA]]/MIN(ert_data[[#This Row],[BSqi]:[SMAC-BBOB]]))</f>
        <v>3.8403361344537816</v>
      </c>
      <c r="J51" s="2">
        <f>IF(ert_data[[#This Row],[HMLSL]] = "inf","inf",ert_data[[#This Row],[HMLSL]]/MIN(ert_data[[#This Row],[BSqi]:[SMAC-BBOB]]))</f>
        <v>3.7899159663865545</v>
      </c>
      <c r="K51" s="2">
        <f>IF(ert_data[[#This Row],[IPOP400D]] = "inf","inf",ert_data[[#This Row],[IPOP400D]]/MIN(ert_data[[#This Row],[BSqi]:[SMAC-BBOB]]))</f>
        <v>35.214285714285715</v>
      </c>
      <c r="L51" s="2">
        <f>IF(ert_data[[#This Row],[MCS]] = "inf","inf",ert_data[[#This Row],[MCS]]/MIN(ert_data[[#This Row],[BSqi]:[SMAC-BBOB]]))</f>
        <v>6.0882352941176467</v>
      </c>
      <c r="M51" s="2">
        <f>IF(ert_data[[#This Row],[MLSL]] = "inf","inf",ert_data[[#This Row],[MLSL]]/MIN(ert_data[[#This Row],[BSqi]:[SMAC-BBOB]]))</f>
        <v>3.7899159663865545</v>
      </c>
      <c r="N51" s="2">
        <f>IF(ert_data[[#This Row],[OQNLP]] = "inf","inf",ert_data[[#This Row],[OQNLP]]/MIN(ert_data[[#This Row],[BSqi]:[SMAC-BBOB]]))</f>
        <v>4.2436974789915967</v>
      </c>
      <c r="O51" s="2" t="str">
        <f>IF(ert_data[[#This Row],[SMAC-BBOB]] = "inf","inf",ert_data[[#This Row],[SMAC-BBOB]]/MIN(ert_data[[#This Row],[BSqi]:[SMAC-BBOB]]))</f>
        <v>inf</v>
      </c>
    </row>
    <row r="52" spans="1:15" s="2" customFormat="1" x14ac:dyDescent="0.25">
      <c r="A52" s="2" t="str">
        <f>ert_data[[#This Row],[dim]]</f>
        <v>5</v>
      </c>
      <c r="B52" s="2" t="str">
        <f>ert_data[[#This Row],[fid]]</f>
        <v>3</v>
      </c>
      <c r="C52" s="2" t="str">
        <f>ert_data[[#This Row],[repetition]]</f>
        <v>1</v>
      </c>
      <c r="D52" s="2">
        <f>IF(ert_data[[#This Row],[BSqi]] = "inf","inf",ert_data[[#This Row],[BSqi]]/MIN(ert_data[[#This Row],[BSqi]:[SMAC-BBOB]]))</f>
        <v>1.0661559888579388</v>
      </c>
      <c r="E52" s="2">
        <f>IF(ert_data[[#This Row],[BSrr]] = "inf","inf",ert_data[[#This Row],[BSrr]]/MIN(ert_data[[#This Row],[BSqi]:[SMAC-BBOB]]))</f>
        <v>1</v>
      </c>
      <c r="F52" s="2">
        <f>IF(ert_data[[#This Row],[CMA-CSA]] = "inf","inf",ert_data[[#This Row],[CMA-CSA]]/MIN(ert_data[[#This Row],[BSqi]:[SMAC-BBOB]]))</f>
        <v>923.80222841225634</v>
      </c>
      <c r="G52" s="2" t="str">
        <f>IF(ert_data[[#This Row],[fmincon]] = "inf","inf",ert_data[[#This Row],[fmincon]]/MIN(ert_data[[#This Row],[BSqi]:[SMAC-BBOB]]))</f>
        <v>inf</v>
      </c>
      <c r="H52" s="2" t="str">
        <f>IF(ert_data[[#This Row],[fminunc]] = "inf","inf",ert_data[[#This Row],[fminunc]]/MIN(ert_data[[#This Row],[BSqi]:[SMAC-BBOB]]))</f>
        <v>inf</v>
      </c>
      <c r="I52" s="2">
        <f>IF(ert_data[[#This Row],[HCMA]] = "inf","inf",ert_data[[#This Row],[HCMA]]/MIN(ert_data[[#This Row],[BSqi]:[SMAC-BBOB]]))</f>
        <v>1.6392757660167132</v>
      </c>
      <c r="J52" s="2">
        <f>IF(ert_data[[#This Row],[HMLSL]] = "inf","inf",ert_data[[#This Row],[HMLSL]]/MIN(ert_data[[#This Row],[BSqi]:[SMAC-BBOB]]))</f>
        <v>20.119080779944291</v>
      </c>
      <c r="K52" s="2" t="str">
        <f>IF(ert_data[[#This Row],[IPOP400D]] = "inf","inf",ert_data[[#This Row],[IPOP400D]]/MIN(ert_data[[#This Row],[BSqi]:[SMAC-BBOB]]))</f>
        <v>inf</v>
      </c>
      <c r="L52" s="2" t="str">
        <f>IF(ert_data[[#This Row],[MCS]] = "inf","inf",ert_data[[#This Row],[MCS]]/MIN(ert_data[[#This Row],[BSqi]:[SMAC-BBOB]]))</f>
        <v>inf</v>
      </c>
      <c r="M52" s="2" t="str">
        <f>IF(ert_data[[#This Row],[MLSL]] = "inf","inf",ert_data[[#This Row],[MLSL]]/MIN(ert_data[[#This Row],[BSqi]:[SMAC-BBOB]]))</f>
        <v>inf</v>
      </c>
      <c r="N52" s="2" t="str">
        <f>IF(ert_data[[#This Row],[OQNLP]] = "inf","inf",ert_data[[#This Row],[OQNLP]]/MIN(ert_data[[#This Row],[BSqi]:[SMAC-BBOB]]))</f>
        <v>inf</v>
      </c>
      <c r="O52" s="2" t="str">
        <f>IF(ert_data[[#This Row],[SMAC-BBOB]] = "inf","inf",ert_data[[#This Row],[SMAC-BBOB]]/MIN(ert_data[[#This Row],[BSqi]:[SMAC-BBOB]]))</f>
        <v>inf</v>
      </c>
    </row>
    <row r="53" spans="1:15" s="2" customFormat="1" x14ac:dyDescent="0.25">
      <c r="A53" s="2" t="str">
        <f>ert_data[[#This Row],[dim]]</f>
        <v>5</v>
      </c>
      <c r="B53" s="2" t="str">
        <f>ert_data[[#This Row],[fid]]</f>
        <v>4</v>
      </c>
      <c r="C53" s="2" t="str">
        <f>ert_data[[#This Row],[repetition]]</f>
        <v>1</v>
      </c>
      <c r="D53" s="2">
        <f>IF(ert_data[[#This Row],[BSqi]] = "inf","inf",ert_data[[#This Row],[BSqi]]/MIN(ert_data[[#This Row],[BSqi]:[SMAC-BBOB]]))</f>
        <v>1.0723981900452488</v>
      </c>
      <c r="E53" s="2">
        <f>IF(ert_data[[#This Row],[BSrr]] = "inf","inf",ert_data[[#This Row],[BSrr]]/MIN(ert_data[[#This Row],[BSqi]:[SMAC-BBOB]]))</f>
        <v>1</v>
      </c>
      <c r="F53" s="2" t="str">
        <f>IF(ert_data[[#This Row],[CMA-CSA]] = "inf","inf",ert_data[[#This Row],[CMA-CSA]]/MIN(ert_data[[#This Row],[BSqi]:[SMAC-BBOB]]))</f>
        <v>inf</v>
      </c>
      <c r="G53" s="2" t="str">
        <f>IF(ert_data[[#This Row],[fmincon]] = "inf","inf",ert_data[[#This Row],[fmincon]]/MIN(ert_data[[#This Row],[BSqi]:[SMAC-BBOB]]))</f>
        <v>inf</v>
      </c>
      <c r="H53" s="2" t="str">
        <f>IF(ert_data[[#This Row],[fminunc]] = "inf","inf",ert_data[[#This Row],[fminunc]]/MIN(ert_data[[#This Row],[BSqi]:[SMAC-BBOB]]))</f>
        <v>inf</v>
      </c>
      <c r="I53" s="2">
        <f>IF(ert_data[[#This Row],[HCMA]] = "inf","inf",ert_data[[#This Row],[HCMA]]/MIN(ert_data[[#This Row],[BSqi]:[SMAC-BBOB]]))</f>
        <v>51.824352118469768</v>
      </c>
      <c r="J53" s="2">
        <f>IF(ert_data[[#This Row],[HMLSL]] = "inf","inf",ert_data[[#This Row],[HMLSL]]/MIN(ert_data[[#This Row],[BSqi]:[SMAC-BBOB]]))</f>
        <v>55.787741670094611</v>
      </c>
      <c r="K53" s="2" t="str">
        <f>IF(ert_data[[#This Row],[IPOP400D]] = "inf","inf",ert_data[[#This Row],[IPOP400D]]/MIN(ert_data[[#This Row],[BSqi]:[SMAC-BBOB]]))</f>
        <v>inf</v>
      </c>
      <c r="L53" s="2" t="str">
        <f>IF(ert_data[[#This Row],[MCS]] = "inf","inf",ert_data[[#This Row],[MCS]]/MIN(ert_data[[#This Row],[BSqi]:[SMAC-BBOB]]))</f>
        <v>inf</v>
      </c>
      <c r="M53" s="2" t="str">
        <f>IF(ert_data[[#This Row],[MLSL]] = "inf","inf",ert_data[[#This Row],[MLSL]]/MIN(ert_data[[#This Row],[BSqi]:[SMAC-BBOB]]))</f>
        <v>inf</v>
      </c>
      <c r="N53" s="2" t="str">
        <f>IF(ert_data[[#This Row],[OQNLP]] = "inf","inf",ert_data[[#This Row],[OQNLP]]/MIN(ert_data[[#This Row],[BSqi]:[SMAC-BBOB]]))</f>
        <v>inf</v>
      </c>
      <c r="O53" s="2" t="str">
        <f>IF(ert_data[[#This Row],[SMAC-BBOB]] = "inf","inf",ert_data[[#This Row],[SMAC-BBOB]]/MIN(ert_data[[#This Row],[BSqi]:[SMAC-BBOB]]))</f>
        <v>inf</v>
      </c>
    </row>
    <row r="54" spans="1:15" s="2" customFormat="1" x14ac:dyDescent="0.25">
      <c r="A54" s="2" t="str">
        <f>ert_data[[#This Row],[dim]]</f>
        <v>5</v>
      </c>
      <c r="B54" s="2" t="str">
        <f>ert_data[[#This Row],[fid]]</f>
        <v>5</v>
      </c>
      <c r="C54" s="2" t="str">
        <f>ert_data[[#This Row],[repetition]]</f>
        <v>1</v>
      </c>
      <c r="D54" s="2">
        <f>IF(ert_data[[#This Row],[BSqi]] = "inf","inf",ert_data[[#This Row],[BSqi]]/MIN(ert_data[[#This Row],[BSqi]:[SMAC-BBOB]]))</f>
        <v>1.4583333333333335</v>
      </c>
      <c r="E54" s="2">
        <f>IF(ert_data[[#This Row],[BSrr]] = "inf","inf",ert_data[[#This Row],[BSrr]]/MIN(ert_data[[#This Row],[BSqi]:[SMAC-BBOB]]))</f>
        <v>1.4583333333333335</v>
      </c>
      <c r="F54" s="2">
        <f>IF(ert_data[[#This Row],[CMA-CSA]] = "inf","inf",ert_data[[#This Row],[CMA-CSA]]/MIN(ert_data[[#This Row],[BSqi]:[SMAC-BBOB]]))</f>
        <v>6.0625000000000009</v>
      </c>
      <c r="G54" s="2">
        <f>IF(ert_data[[#This Row],[fmincon]] = "inf","inf",ert_data[[#This Row],[fmincon]]/MIN(ert_data[[#This Row],[BSqi]:[SMAC-BBOB]]))</f>
        <v>5.729166666666667</v>
      </c>
      <c r="H54" s="2">
        <f>IF(ert_data[[#This Row],[fminunc]] = "inf","inf",ert_data[[#This Row],[fminunc]]/MIN(ert_data[[#This Row],[BSqi]:[SMAC-BBOB]]))</f>
        <v>3.229166666666667</v>
      </c>
      <c r="I54" s="2">
        <f>IF(ert_data[[#This Row],[HCMA]] = "inf","inf",ert_data[[#This Row],[HCMA]]/MIN(ert_data[[#This Row],[BSqi]:[SMAC-BBOB]]))</f>
        <v>1.625</v>
      </c>
      <c r="J54" s="2">
        <f>IF(ert_data[[#This Row],[HMLSL]] = "inf","inf",ert_data[[#This Row],[HMLSL]]/MIN(ert_data[[#This Row],[BSqi]:[SMAC-BBOB]]))</f>
        <v>5.729166666666667</v>
      </c>
      <c r="K54" s="2">
        <f>IF(ert_data[[#This Row],[IPOP400D]] = "inf","inf",ert_data[[#This Row],[IPOP400D]]/MIN(ert_data[[#This Row],[BSqi]:[SMAC-BBOB]]))</f>
        <v>6.854166666666667</v>
      </c>
      <c r="L54" s="2">
        <f>IF(ert_data[[#This Row],[MCS]] = "inf","inf",ert_data[[#This Row],[MCS]]/MIN(ert_data[[#This Row],[BSqi]:[SMAC-BBOB]]))</f>
        <v>1.0416666666666667</v>
      </c>
      <c r="M54" s="2">
        <f>IF(ert_data[[#This Row],[MLSL]] = "inf","inf",ert_data[[#This Row],[MLSL]]/MIN(ert_data[[#This Row],[BSqi]:[SMAC-BBOB]]))</f>
        <v>5.729166666666667</v>
      </c>
      <c r="N54" s="2">
        <f>IF(ert_data[[#This Row],[OQNLP]] = "inf","inf",ert_data[[#This Row],[OQNLP]]/MIN(ert_data[[#This Row],[BSqi]:[SMAC-BBOB]]))</f>
        <v>2.5</v>
      </c>
      <c r="O54" s="2">
        <f>IF(ert_data[[#This Row],[SMAC-BBOB]] = "inf","inf",ert_data[[#This Row],[SMAC-BBOB]]/MIN(ert_data[[#This Row],[BSqi]:[SMAC-BBOB]]))</f>
        <v>1</v>
      </c>
    </row>
    <row r="55" spans="1:15" s="2" customFormat="1" x14ac:dyDescent="0.25">
      <c r="A55" s="2" t="str">
        <f>ert_data[[#This Row],[dim]]</f>
        <v>5</v>
      </c>
      <c r="B55" s="2" t="str">
        <f>ert_data[[#This Row],[fid]]</f>
        <v>6</v>
      </c>
      <c r="C55" s="2" t="str">
        <f>ert_data[[#This Row],[repetition]]</f>
        <v>1</v>
      </c>
      <c r="D55" s="2">
        <f>IF(ert_data[[#This Row],[BSqi]] = "inf","inf",ert_data[[#This Row],[BSqi]]/MIN(ert_data[[#This Row],[BSqi]:[SMAC-BBOB]]))</f>
        <v>318.54348944930518</v>
      </c>
      <c r="E55" s="2" t="str">
        <f>IF(ert_data[[#This Row],[BSrr]] = "inf","inf",ert_data[[#This Row],[BSrr]]/MIN(ert_data[[#This Row],[BSqi]:[SMAC-BBOB]]))</f>
        <v>inf</v>
      </c>
      <c r="F55" s="2">
        <f>IF(ert_data[[#This Row],[CMA-CSA]] = "inf","inf",ert_data[[#This Row],[CMA-CSA]]/MIN(ert_data[[#This Row],[BSqi]:[SMAC-BBOB]]))</f>
        <v>1.9300051466803911</v>
      </c>
      <c r="G55" s="2">
        <f>IF(ert_data[[#This Row],[fmincon]] = "inf","inf",ert_data[[#This Row],[fmincon]]/MIN(ert_data[[#This Row],[BSqi]:[SMAC-BBOB]]))</f>
        <v>1.1605764282038085</v>
      </c>
      <c r="H55" s="2">
        <f>IF(ert_data[[#This Row],[fminunc]] = "inf","inf",ert_data[[#This Row],[fminunc]]/MIN(ert_data[[#This Row],[BSqi]:[SMAC-BBOB]]))</f>
        <v>2.979413278435409</v>
      </c>
      <c r="I55" s="2">
        <f>IF(ert_data[[#This Row],[HCMA]] = "inf","inf",ert_data[[#This Row],[HCMA]]/MIN(ert_data[[#This Row],[BSqi]:[SMAC-BBOB]]))</f>
        <v>2.2784354091610908</v>
      </c>
      <c r="J55" s="2">
        <f>IF(ert_data[[#This Row],[HMLSL]] = "inf","inf",ert_data[[#This Row],[HMLSL]]/MIN(ert_data[[#This Row],[BSqi]:[SMAC-BBOB]]))</f>
        <v>1</v>
      </c>
      <c r="K55" s="2">
        <f>IF(ert_data[[#This Row],[IPOP400D]] = "inf","inf",ert_data[[#This Row],[IPOP400D]]/MIN(ert_data[[#This Row],[BSqi]:[SMAC-BBOB]]))</f>
        <v>2.051466803911477</v>
      </c>
      <c r="L55" s="2">
        <f>IF(ert_data[[#This Row],[MCS]] = "inf","inf",ert_data[[#This Row],[MCS]]/MIN(ert_data[[#This Row],[BSqi]:[SMAC-BBOB]]))</f>
        <v>44.812789500771999</v>
      </c>
      <c r="M55" s="2">
        <f>IF(ert_data[[#This Row],[MLSL]] = "inf","inf",ert_data[[#This Row],[MLSL]]/MIN(ert_data[[#This Row],[BSqi]:[SMAC-BBOB]]))</f>
        <v>1</v>
      </c>
      <c r="N55" s="2">
        <f>IF(ert_data[[#This Row],[OQNLP]] = "inf","inf",ert_data[[#This Row],[OQNLP]]/MIN(ert_data[[#This Row],[BSqi]:[SMAC-BBOB]]))</f>
        <v>1.7400926402470407</v>
      </c>
      <c r="O55" s="2" t="str">
        <f>IF(ert_data[[#This Row],[SMAC-BBOB]] = "inf","inf",ert_data[[#This Row],[SMAC-BBOB]]/MIN(ert_data[[#This Row],[BSqi]:[SMAC-BBOB]]))</f>
        <v>inf</v>
      </c>
    </row>
    <row r="56" spans="1:15" s="2" customFormat="1" x14ac:dyDescent="0.25">
      <c r="A56" s="2" t="str">
        <f>ert_data[[#This Row],[dim]]</f>
        <v>5</v>
      </c>
      <c r="B56" s="2" t="str">
        <f>ert_data[[#This Row],[fid]]</f>
        <v>7</v>
      </c>
      <c r="C56" s="2" t="str">
        <f>ert_data[[#This Row],[repetition]]</f>
        <v>1</v>
      </c>
      <c r="D56" s="2" t="str">
        <f>IF(ert_data[[#This Row],[BSqi]] = "inf","inf",ert_data[[#This Row],[BSqi]]/MIN(ert_data[[#This Row],[BSqi]:[SMAC-BBOB]]))</f>
        <v>inf</v>
      </c>
      <c r="E56" s="2" t="str">
        <f>IF(ert_data[[#This Row],[BSrr]] = "inf","inf",ert_data[[#This Row],[BSrr]]/MIN(ert_data[[#This Row],[BSqi]:[SMAC-BBOB]]))</f>
        <v>inf</v>
      </c>
      <c r="F56" s="2">
        <f>IF(ert_data[[#This Row],[CMA-CSA]] = "inf","inf",ert_data[[#This Row],[CMA-CSA]]/MIN(ert_data[[#This Row],[BSqi]:[SMAC-BBOB]]))</f>
        <v>1</v>
      </c>
      <c r="G56" s="2" t="str">
        <f>IF(ert_data[[#This Row],[fmincon]] = "inf","inf",ert_data[[#This Row],[fmincon]]/MIN(ert_data[[#This Row],[BSqi]:[SMAC-BBOB]]))</f>
        <v>inf</v>
      </c>
      <c r="H56" s="2" t="str">
        <f>IF(ert_data[[#This Row],[fminunc]] = "inf","inf",ert_data[[#This Row],[fminunc]]/MIN(ert_data[[#This Row],[BSqi]:[SMAC-BBOB]]))</f>
        <v>inf</v>
      </c>
      <c r="I56" s="2">
        <f>IF(ert_data[[#This Row],[HCMA]] = "inf","inf",ert_data[[#This Row],[HCMA]]/MIN(ert_data[[#This Row],[BSqi]:[SMAC-BBOB]]))</f>
        <v>1.2735042735042734</v>
      </c>
      <c r="J56" s="2">
        <f>IF(ert_data[[#This Row],[HMLSL]] = "inf","inf",ert_data[[#This Row],[HMLSL]]/MIN(ert_data[[#This Row],[BSqi]:[SMAC-BBOB]]))</f>
        <v>5.9371794871794874</v>
      </c>
      <c r="K56" s="2">
        <f>IF(ert_data[[#This Row],[IPOP400D]] = "inf","inf",ert_data[[#This Row],[IPOP400D]]/MIN(ert_data[[#This Row],[BSqi]:[SMAC-BBOB]]))</f>
        <v>1.4895299145299146</v>
      </c>
      <c r="L56" s="2">
        <f>IF(ert_data[[#This Row],[MCS]] = "inf","inf",ert_data[[#This Row],[MCS]]/MIN(ert_data[[#This Row],[BSqi]:[SMAC-BBOB]]))</f>
        <v>67.375</v>
      </c>
      <c r="M56" s="2" t="str">
        <f>IF(ert_data[[#This Row],[MLSL]] = "inf","inf",ert_data[[#This Row],[MLSL]]/MIN(ert_data[[#This Row],[BSqi]:[SMAC-BBOB]]))</f>
        <v>inf</v>
      </c>
      <c r="N56" s="2" t="str">
        <f>IF(ert_data[[#This Row],[OQNLP]] = "inf","inf",ert_data[[#This Row],[OQNLP]]/MIN(ert_data[[#This Row],[BSqi]:[SMAC-BBOB]]))</f>
        <v>inf</v>
      </c>
      <c r="O56" s="2" t="str">
        <f>IF(ert_data[[#This Row],[SMAC-BBOB]] = "inf","inf",ert_data[[#This Row],[SMAC-BBOB]]/MIN(ert_data[[#This Row],[BSqi]:[SMAC-BBOB]]))</f>
        <v>inf</v>
      </c>
    </row>
    <row r="57" spans="1:15" s="2" customFormat="1" x14ac:dyDescent="0.25">
      <c r="A57" s="2" t="str">
        <f>ert_data[[#This Row],[dim]]</f>
        <v>5</v>
      </c>
      <c r="B57" s="2" t="str">
        <f>ert_data[[#This Row],[fid]]</f>
        <v>8</v>
      </c>
      <c r="C57" s="2" t="str">
        <f>ert_data[[#This Row],[repetition]]</f>
        <v>1</v>
      </c>
      <c r="D57" s="2" t="str">
        <f>IF(ert_data[[#This Row],[BSqi]] = "inf","inf",ert_data[[#This Row],[BSqi]]/MIN(ert_data[[#This Row],[BSqi]:[SMAC-BBOB]]))</f>
        <v>inf</v>
      </c>
      <c r="E57" s="2" t="str">
        <f>IF(ert_data[[#This Row],[BSrr]] = "inf","inf",ert_data[[#This Row],[BSrr]]/MIN(ert_data[[#This Row],[BSqi]:[SMAC-BBOB]]))</f>
        <v>inf</v>
      </c>
      <c r="F57" s="2">
        <f>IF(ert_data[[#This Row],[CMA-CSA]] = "inf","inf",ert_data[[#This Row],[CMA-CSA]]/MIN(ert_data[[#This Row],[BSqi]:[SMAC-BBOB]]))</f>
        <v>5.7331686226065477</v>
      </c>
      <c r="G57" s="2">
        <f>IF(ert_data[[#This Row],[fmincon]] = "inf","inf",ert_data[[#This Row],[fmincon]]/MIN(ert_data[[#This Row],[BSqi]:[SMAC-BBOB]]))</f>
        <v>1.239654107473749</v>
      </c>
      <c r="H57" s="2">
        <f>IF(ert_data[[#This Row],[fminunc]] = "inf","inf",ert_data[[#This Row],[fminunc]]/MIN(ert_data[[#This Row],[BSqi]:[SMAC-BBOB]]))</f>
        <v>1</v>
      </c>
      <c r="I57" s="2">
        <f>IF(ert_data[[#This Row],[HCMA]] = "inf","inf",ert_data[[#This Row],[HCMA]]/MIN(ert_data[[#This Row],[BSqi]:[SMAC-BBOB]]))</f>
        <v>2.3656578134651016</v>
      </c>
      <c r="J57" s="2">
        <f>IF(ert_data[[#This Row],[HMLSL]] = "inf","inf",ert_data[[#This Row],[HMLSL]]/MIN(ert_data[[#This Row],[BSqi]:[SMAC-BBOB]]))</f>
        <v>1.5497220506485485</v>
      </c>
      <c r="K57" s="2">
        <f>IF(ert_data[[#This Row],[IPOP400D]] = "inf","inf",ert_data[[#This Row],[IPOP400D]]/MIN(ert_data[[#This Row],[BSqi]:[SMAC-BBOB]]))</f>
        <v>4.5787523162445947</v>
      </c>
      <c r="L57" s="2">
        <f>IF(ert_data[[#This Row],[MCS]] = "inf","inf",ert_data[[#This Row],[MCS]]/MIN(ert_data[[#This Row],[BSqi]:[SMAC-BBOB]]))</f>
        <v>1.1964175416924026</v>
      </c>
      <c r="M57" s="2">
        <f>IF(ert_data[[#This Row],[MLSL]] = "inf","inf",ert_data[[#This Row],[MLSL]]/MIN(ert_data[[#This Row],[BSqi]:[SMAC-BBOB]]))</f>
        <v>1.2032118591723286</v>
      </c>
      <c r="N57" s="2">
        <f>IF(ert_data[[#This Row],[OQNLP]] = "inf","inf",ert_data[[#This Row],[OQNLP]]/MIN(ert_data[[#This Row],[BSqi]:[SMAC-BBOB]]))</f>
        <v>1.0166769610870907</v>
      </c>
      <c r="O57" s="2" t="str">
        <f>IF(ert_data[[#This Row],[SMAC-BBOB]] = "inf","inf",ert_data[[#This Row],[SMAC-BBOB]]/MIN(ert_data[[#This Row],[BSqi]:[SMAC-BBOB]]))</f>
        <v>inf</v>
      </c>
    </row>
    <row r="58" spans="1:15" s="2" customFormat="1" x14ac:dyDescent="0.25">
      <c r="A58" s="2" t="str">
        <f>ert_data[[#This Row],[dim]]</f>
        <v>5</v>
      </c>
      <c r="B58" s="2" t="str">
        <f>ert_data[[#This Row],[fid]]</f>
        <v>9</v>
      </c>
      <c r="C58" s="2" t="str">
        <f>ert_data[[#This Row],[repetition]]</f>
        <v>1</v>
      </c>
      <c r="D58" s="2" t="str">
        <f>IF(ert_data[[#This Row],[BSqi]] = "inf","inf",ert_data[[#This Row],[BSqi]]/MIN(ert_data[[#This Row],[BSqi]:[SMAC-BBOB]]))</f>
        <v>inf</v>
      </c>
      <c r="E58" s="2" t="str">
        <f>IF(ert_data[[#This Row],[BSrr]] = "inf","inf",ert_data[[#This Row],[BSrr]]/MIN(ert_data[[#This Row],[BSqi]:[SMAC-BBOB]]))</f>
        <v>inf</v>
      </c>
      <c r="F58" s="2">
        <f>IF(ert_data[[#This Row],[CMA-CSA]] = "inf","inf",ert_data[[#This Row],[CMA-CSA]]/MIN(ert_data[[#This Row],[BSqi]:[SMAC-BBOB]]))</f>
        <v>13.818316100443131</v>
      </c>
      <c r="G58" s="2">
        <f>IF(ert_data[[#This Row],[fmincon]] = "inf","inf",ert_data[[#This Row],[fmincon]]/MIN(ert_data[[#This Row],[BSqi]:[SMAC-BBOB]]))</f>
        <v>1.137370753323486</v>
      </c>
      <c r="H58" s="2">
        <f>IF(ert_data[[#This Row],[fminunc]] = "inf","inf",ert_data[[#This Row],[fminunc]]/MIN(ert_data[[#This Row],[BSqi]:[SMAC-BBOB]]))</f>
        <v>1</v>
      </c>
      <c r="I58" s="2">
        <f>IF(ert_data[[#This Row],[HCMA]] = "inf","inf",ert_data[[#This Row],[HCMA]]/MIN(ert_data[[#This Row],[BSqi]:[SMAC-BBOB]]))</f>
        <v>9.676514032496307</v>
      </c>
      <c r="J58" s="2">
        <f>IF(ert_data[[#This Row],[HMLSL]] = "inf","inf",ert_data[[#This Row],[HMLSL]]/MIN(ert_data[[#This Row],[BSqi]:[SMAC-BBOB]]))</f>
        <v>1.137370753323486</v>
      </c>
      <c r="K58" s="2">
        <f>IF(ert_data[[#This Row],[IPOP400D]] = "inf","inf",ert_data[[#This Row],[IPOP400D]]/MIN(ert_data[[#This Row],[BSqi]:[SMAC-BBOB]]))</f>
        <v>11.505169867060561</v>
      </c>
      <c r="L58" s="2">
        <f>IF(ert_data[[#This Row],[MCS]] = "inf","inf",ert_data[[#This Row],[MCS]]/MIN(ert_data[[#This Row],[BSqi]:[SMAC-BBOB]]))</f>
        <v>1.9453471196454946</v>
      </c>
      <c r="M58" s="2">
        <f>IF(ert_data[[#This Row],[MLSL]] = "inf","inf",ert_data[[#This Row],[MLSL]]/MIN(ert_data[[#This Row],[BSqi]:[SMAC-BBOB]]))</f>
        <v>1.137370753323486</v>
      </c>
      <c r="N58" s="2">
        <f>IF(ert_data[[#This Row],[OQNLP]] = "inf","inf",ert_data[[#This Row],[OQNLP]]/MIN(ert_data[[#This Row],[BSqi]:[SMAC-BBOB]]))</f>
        <v>1.0827178729689808</v>
      </c>
      <c r="O58" s="2" t="str">
        <f>IF(ert_data[[#This Row],[SMAC-BBOB]] = "inf","inf",ert_data[[#This Row],[SMAC-BBOB]]/MIN(ert_data[[#This Row],[BSqi]:[SMAC-BBOB]]))</f>
        <v>inf</v>
      </c>
    </row>
    <row r="59" spans="1:15" s="2" customFormat="1" x14ac:dyDescent="0.25">
      <c r="A59" s="2" t="str">
        <f>ert_data[[#This Row],[dim]]</f>
        <v>5</v>
      </c>
      <c r="B59" s="2" t="str">
        <f>ert_data[[#This Row],[fid]]</f>
        <v>10</v>
      </c>
      <c r="C59" s="2" t="str">
        <f>ert_data[[#This Row],[repetition]]</f>
        <v>1</v>
      </c>
      <c r="D59" s="2" t="str">
        <f>IF(ert_data[[#This Row],[BSqi]] = "inf","inf",ert_data[[#This Row],[BSqi]]/MIN(ert_data[[#This Row],[BSqi]:[SMAC-BBOB]]))</f>
        <v>inf</v>
      </c>
      <c r="E59" s="2" t="str">
        <f>IF(ert_data[[#This Row],[BSrr]] = "inf","inf",ert_data[[#This Row],[BSrr]]/MIN(ert_data[[#This Row],[BSqi]:[SMAC-BBOB]]))</f>
        <v>inf</v>
      </c>
      <c r="F59" s="2">
        <f>IF(ert_data[[#This Row],[CMA-CSA]] = "inf","inf",ert_data[[#This Row],[CMA-CSA]]/MIN(ert_data[[#This Row],[BSqi]:[SMAC-BBOB]]))</f>
        <v>9.8745928338762212</v>
      </c>
      <c r="G59" s="2">
        <f>IF(ert_data[[#This Row],[fmincon]] = "inf","inf",ert_data[[#This Row],[fmincon]]/MIN(ert_data[[#This Row],[BSqi]:[SMAC-BBOB]]))</f>
        <v>1</v>
      </c>
      <c r="H59" s="2">
        <f>IF(ert_data[[#This Row],[fminunc]] = "inf","inf",ert_data[[#This Row],[fminunc]]/MIN(ert_data[[#This Row],[BSqi]:[SMAC-BBOB]]))</f>
        <v>6.6791530944625412</v>
      </c>
      <c r="I59" s="2">
        <f>IF(ert_data[[#This Row],[HCMA]] = "inf","inf",ert_data[[#This Row],[HCMA]]/MIN(ert_data[[#This Row],[BSqi]:[SMAC-BBOB]]))</f>
        <v>4.0667752442996745</v>
      </c>
      <c r="J59" s="2">
        <f>IF(ert_data[[#This Row],[HMLSL]] = "inf","inf",ert_data[[#This Row],[HMLSL]]/MIN(ert_data[[#This Row],[BSqi]:[SMAC-BBOB]]))</f>
        <v>1.0521172638436482</v>
      </c>
      <c r="K59" s="2">
        <f>IF(ert_data[[#This Row],[IPOP400D]] = "inf","inf",ert_data[[#This Row],[IPOP400D]]/MIN(ert_data[[#This Row],[BSqi]:[SMAC-BBOB]]))</f>
        <v>14.040716612377851</v>
      </c>
      <c r="L59" s="2" t="str">
        <f>IF(ert_data[[#This Row],[MCS]] = "inf","inf",ert_data[[#This Row],[MCS]]/MIN(ert_data[[#This Row],[BSqi]:[SMAC-BBOB]]))</f>
        <v>inf</v>
      </c>
      <c r="M59" s="2">
        <f>IF(ert_data[[#This Row],[MLSL]] = "inf","inf",ert_data[[#This Row],[MLSL]]/MIN(ert_data[[#This Row],[BSqi]:[SMAC-BBOB]]))</f>
        <v>1.0521172638436482</v>
      </c>
      <c r="N59" s="2">
        <f>IF(ert_data[[#This Row],[OQNLP]] = "inf","inf",ert_data[[#This Row],[OQNLP]]/MIN(ert_data[[#This Row],[BSqi]:[SMAC-BBOB]]))</f>
        <v>5.2394136807817588</v>
      </c>
      <c r="O59" s="2" t="str">
        <f>IF(ert_data[[#This Row],[SMAC-BBOB]] = "inf","inf",ert_data[[#This Row],[SMAC-BBOB]]/MIN(ert_data[[#This Row],[BSqi]:[SMAC-BBOB]]))</f>
        <v>inf</v>
      </c>
    </row>
    <row r="60" spans="1:15" s="2" customFormat="1" x14ac:dyDescent="0.25">
      <c r="A60" s="2" t="str">
        <f>ert_data[[#This Row],[dim]]</f>
        <v>5</v>
      </c>
      <c r="B60" s="2" t="str">
        <f>ert_data[[#This Row],[fid]]</f>
        <v>11</v>
      </c>
      <c r="C60" s="2" t="str">
        <f>ert_data[[#This Row],[repetition]]</f>
        <v>1</v>
      </c>
      <c r="D60" s="2" t="str">
        <f>IF(ert_data[[#This Row],[BSqi]] = "inf","inf",ert_data[[#This Row],[BSqi]]/MIN(ert_data[[#This Row],[BSqi]:[SMAC-BBOB]]))</f>
        <v>inf</v>
      </c>
      <c r="E60" s="2" t="str">
        <f>IF(ert_data[[#This Row],[BSrr]] = "inf","inf",ert_data[[#This Row],[BSrr]]/MIN(ert_data[[#This Row],[BSqi]:[SMAC-BBOB]]))</f>
        <v>inf</v>
      </c>
      <c r="F60" s="2">
        <f>IF(ert_data[[#This Row],[CMA-CSA]] = "inf","inf",ert_data[[#This Row],[CMA-CSA]]/MIN(ert_data[[#This Row],[BSqi]:[SMAC-BBOB]]))</f>
        <v>17.513422818791945</v>
      </c>
      <c r="G60" s="2">
        <f>IF(ert_data[[#This Row],[fmincon]] = "inf","inf",ert_data[[#This Row],[fmincon]]/MIN(ert_data[[#This Row],[BSqi]:[SMAC-BBOB]]))</f>
        <v>1.0402684563758389</v>
      </c>
      <c r="H60" s="2">
        <f>IF(ert_data[[#This Row],[fminunc]] = "inf","inf",ert_data[[#This Row],[fminunc]]/MIN(ert_data[[#This Row],[BSqi]:[SMAC-BBOB]]))</f>
        <v>49.063758389261743</v>
      </c>
      <c r="I60" s="2">
        <f>IF(ert_data[[#This Row],[HCMA]] = "inf","inf",ert_data[[#This Row],[HCMA]]/MIN(ert_data[[#This Row],[BSqi]:[SMAC-BBOB]]))</f>
        <v>7.4966442953020138</v>
      </c>
      <c r="J60" s="2">
        <f>IF(ert_data[[#This Row],[HMLSL]] = "inf","inf",ert_data[[#This Row],[HMLSL]]/MIN(ert_data[[#This Row],[BSqi]:[SMAC-BBOB]]))</f>
        <v>1</v>
      </c>
      <c r="K60" s="2">
        <f>IF(ert_data[[#This Row],[IPOP400D]] = "inf","inf",ert_data[[#This Row],[IPOP400D]]/MIN(ert_data[[#This Row],[BSqi]:[SMAC-BBOB]]))</f>
        <v>30.013422818791945</v>
      </c>
      <c r="L60" s="2" t="str">
        <f>IF(ert_data[[#This Row],[MCS]] = "inf","inf",ert_data[[#This Row],[MCS]]/MIN(ert_data[[#This Row],[BSqi]:[SMAC-BBOB]]))</f>
        <v>inf</v>
      </c>
      <c r="M60" s="2">
        <f>IF(ert_data[[#This Row],[MLSL]] = "inf","inf",ert_data[[#This Row],[MLSL]]/MIN(ert_data[[#This Row],[BSqi]:[SMAC-BBOB]]))</f>
        <v>1</v>
      </c>
      <c r="N60" s="2">
        <f>IF(ert_data[[#This Row],[OQNLP]] = "inf","inf",ert_data[[#This Row],[OQNLP]]/MIN(ert_data[[#This Row],[BSqi]:[SMAC-BBOB]]))</f>
        <v>38.20469798657718</v>
      </c>
      <c r="O60" s="2" t="str">
        <f>IF(ert_data[[#This Row],[SMAC-BBOB]] = "inf","inf",ert_data[[#This Row],[SMAC-BBOB]]/MIN(ert_data[[#This Row],[BSqi]:[SMAC-BBOB]]))</f>
        <v>inf</v>
      </c>
    </row>
    <row r="61" spans="1:15" s="2" customFormat="1" x14ac:dyDescent="0.25">
      <c r="A61" s="2" t="str">
        <f>ert_data[[#This Row],[dim]]</f>
        <v>5</v>
      </c>
      <c r="B61" s="2" t="str">
        <f>ert_data[[#This Row],[fid]]</f>
        <v>12</v>
      </c>
      <c r="C61" s="2" t="str">
        <f>ert_data[[#This Row],[repetition]]</f>
        <v>1</v>
      </c>
      <c r="D61" s="2">
        <f>IF(ert_data[[#This Row],[BSqi]] = "inf","inf",ert_data[[#This Row],[BSqi]]/MIN(ert_data[[#This Row],[BSqi]:[SMAC-BBOB]]))</f>
        <v>65.248911014312384</v>
      </c>
      <c r="E61" s="2" t="str">
        <f>IF(ert_data[[#This Row],[BSrr]] = "inf","inf",ert_data[[#This Row],[BSrr]]/MIN(ert_data[[#This Row],[BSqi]:[SMAC-BBOB]]))</f>
        <v>inf</v>
      </c>
      <c r="F61" s="2">
        <f>IF(ert_data[[#This Row],[CMA-CSA]] = "inf","inf",ert_data[[#This Row],[CMA-CSA]]/MIN(ert_data[[#This Row],[BSqi]:[SMAC-BBOB]]))</f>
        <v>7.1729931549471075</v>
      </c>
      <c r="G61" s="2">
        <f>IF(ert_data[[#This Row],[fmincon]] = "inf","inf",ert_data[[#This Row],[fmincon]]/MIN(ert_data[[#This Row],[BSqi]:[SMAC-BBOB]]))</f>
        <v>1.0510267579340387</v>
      </c>
      <c r="H61" s="2">
        <f>IF(ert_data[[#This Row],[fminunc]] = "inf","inf",ert_data[[#This Row],[fminunc]]/MIN(ert_data[[#This Row],[BSqi]:[SMAC-BBOB]]))</f>
        <v>1</v>
      </c>
      <c r="I61" s="2">
        <f>IF(ert_data[[#This Row],[HCMA]] = "inf","inf",ert_data[[#This Row],[HCMA]]/MIN(ert_data[[#This Row],[BSqi]:[SMAC-BBOB]]))</f>
        <v>2.2115743621655257</v>
      </c>
      <c r="J61" s="2">
        <f>IF(ert_data[[#This Row],[HMLSL]] = "inf","inf",ert_data[[#This Row],[HMLSL]]/MIN(ert_data[[#This Row],[BSqi]:[SMAC-BBOB]]))</f>
        <v>1.0143123833229621</v>
      </c>
      <c r="K61" s="2">
        <f>IF(ert_data[[#This Row],[IPOP400D]] = "inf","inf",ert_data[[#This Row],[IPOP400D]]/MIN(ert_data[[#This Row],[BSqi]:[SMAC-BBOB]]))</f>
        <v>10.887782617714157</v>
      </c>
      <c r="L61" s="2">
        <f>IF(ert_data[[#This Row],[MCS]] = "inf","inf",ert_data[[#This Row],[MCS]]/MIN(ert_data[[#This Row],[BSqi]:[SMAC-BBOB]]))</f>
        <v>20.843808338518979</v>
      </c>
      <c r="M61" s="2">
        <f>IF(ert_data[[#This Row],[MLSL]] = "inf","inf",ert_data[[#This Row],[MLSL]]/MIN(ert_data[[#This Row],[BSqi]:[SMAC-BBOB]]))</f>
        <v>1.0143123833229621</v>
      </c>
      <c r="N61" s="2">
        <f>IF(ert_data[[#This Row],[OQNLP]] = "inf","inf",ert_data[[#This Row],[OQNLP]]/MIN(ert_data[[#This Row],[BSqi]:[SMAC-BBOB]]))</f>
        <v>3.662725575606721</v>
      </c>
      <c r="O61" s="2" t="str">
        <f>IF(ert_data[[#This Row],[SMAC-BBOB]] = "inf","inf",ert_data[[#This Row],[SMAC-BBOB]]/MIN(ert_data[[#This Row],[BSqi]:[SMAC-BBOB]]))</f>
        <v>inf</v>
      </c>
    </row>
    <row r="62" spans="1:15" s="2" customFormat="1" x14ac:dyDescent="0.25">
      <c r="A62" s="2" t="str">
        <f>ert_data[[#This Row],[dim]]</f>
        <v>5</v>
      </c>
      <c r="B62" s="2" t="str">
        <f>ert_data[[#This Row],[fid]]</f>
        <v>13</v>
      </c>
      <c r="C62" s="2" t="str">
        <f>ert_data[[#This Row],[repetition]]</f>
        <v>1</v>
      </c>
      <c r="D62" s="2" t="str">
        <f>IF(ert_data[[#This Row],[BSqi]] = "inf","inf",ert_data[[#This Row],[BSqi]]/MIN(ert_data[[#This Row],[BSqi]:[SMAC-BBOB]]))</f>
        <v>inf</v>
      </c>
      <c r="E62" s="2" t="str">
        <f>IF(ert_data[[#This Row],[BSrr]] = "inf","inf",ert_data[[#This Row],[BSrr]]/MIN(ert_data[[#This Row],[BSqi]:[SMAC-BBOB]]))</f>
        <v>inf</v>
      </c>
      <c r="F62" s="2">
        <f>IF(ert_data[[#This Row],[CMA-CSA]] = "inf","inf",ert_data[[#This Row],[CMA-CSA]]/MIN(ert_data[[#This Row],[BSqi]:[SMAC-BBOB]]))</f>
        <v>4.3442354865085848</v>
      </c>
      <c r="G62" s="2">
        <f>IF(ert_data[[#This Row],[fmincon]] = "inf","inf",ert_data[[#This Row],[fmincon]]/MIN(ert_data[[#This Row],[BSqi]:[SMAC-BBOB]]))</f>
        <v>1</v>
      </c>
      <c r="H62" s="2">
        <f>IF(ert_data[[#This Row],[fminunc]] = "inf","inf",ert_data[[#This Row],[fminunc]]/MIN(ert_data[[#This Row],[BSqi]:[SMAC-BBOB]]))</f>
        <v>1.250204415372036</v>
      </c>
      <c r="I62" s="2">
        <f>IF(ert_data[[#This Row],[HCMA]] = "inf","inf",ert_data[[#This Row],[HCMA]]/MIN(ert_data[[#This Row],[BSqi]:[SMAC-BBOB]]))</f>
        <v>1.7882256745707277</v>
      </c>
      <c r="J62" s="2">
        <f>IF(ert_data[[#This Row],[HMLSL]] = "inf","inf",ert_data[[#This Row],[HMLSL]]/MIN(ert_data[[#This Row],[BSqi]:[SMAC-BBOB]]))</f>
        <v>1.0024529844644317</v>
      </c>
      <c r="K62" s="2">
        <f>IF(ert_data[[#This Row],[IPOP400D]] = "inf","inf",ert_data[[#This Row],[IPOP400D]]/MIN(ert_data[[#This Row],[BSqi]:[SMAC-BBOB]]))</f>
        <v>6.863450531479967</v>
      </c>
      <c r="L62" s="2" t="str">
        <f>IF(ert_data[[#This Row],[MCS]] = "inf","inf",ert_data[[#This Row],[MCS]]/MIN(ert_data[[#This Row],[BSqi]:[SMAC-BBOB]]))</f>
        <v>inf</v>
      </c>
      <c r="M62" s="2">
        <f>IF(ert_data[[#This Row],[MLSL]] = "inf","inf",ert_data[[#This Row],[MLSL]]/MIN(ert_data[[#This Row],[BSqi]:[SMAC-BBOB]]))</f>
        <v>1.0024529844644317</v>
      </c>
      <c r="N62" s="2">
        <f>IF(ert_data[[#This Row],[OQNLP]] = "inf","inf",ert_data[[#This Row],[OQNLP]]/MIN(ert_data[[#This Row],[BSqi]:[SMAC-BBOB]]))</f>
        <v>5.2338511856091579</v>
      </c>
      <c r="O62" s="2" t="str">
        <f>IF(ert_data[[#This Row],[SMAC-BBOB]] = "inf","inf",ert_data[[#This Row],[SMAC-BBOB]]/MIN(ert_data[[#This Row],[BSqi]:[SMAC-BBOB]]))</f>
        <v>inf</v>
      </c>
    </row>
    <row r="63" spans="1:15" s="2" customFormat="1" x14ac:dyDescent="0.25">
      <c r="A63" s="2" t="str">
        <f>ert_data[[#This Row],[dim]]</f>
        <v>5</v>
      </c>
      <c r="B63" s="2" t="str">
        <f>ert_data[[#This Row],[fid]]</f>
        <v>14</v>
      </c>
      <c r="C63" s="2" t="str">
        <f>ert_data[[#This Row],[repetition]]</f>
        <v>1</v>
      </c>
      <c r="D63" s="2">
        <f>IF(ert_data[[#This Row],[BSqi]] = "inf","inf",ert_data[[#This Row],[BSqi]]/MIN(ert_data[[#This Row],[BSqi]:[SMAC-BBOB]]))</f>
        <v>27.833935018050543</v>
      </c>
      <c r="E63" s="2">
        <f>IF(ert_data[[#This Row],[BSrr]] = "inf","inf",ert_data[[#This Row],[BSrr]]/MIN(ert_data[[#This Row],[BSqi]:[SMAC-BBOB]]))</f>
        <v>40.133574007220219</v>
      </c>
      <c r="F63" s="2">
        <f>IF(ert_data[[#This Row],[CMA-CSA]] = "inf","inf",ert_data[[#This Row],[CMA-CSA]]/MIN(ert_data[[#This Row],[BSqi]:[SMAC-BBOB]]))</f>
        <v>5.6750902527075811</v>
      </c>
      <c r="G63" s="2">
        <f>IF(ert_data[[#This Row],[fmincon]] = "inf","inf",ert_data[[#This Row],[fmincon]]/MIN(ert_data[[#This Row],[BSqi]:[SMAC-BBOB]]))</f>
        <v>1</v>
      </c>
      <c r="H63" s="2">
        <f>IF(ert_data[[#This Row],[fminunc]] = "inf","inf",ert_data[[#This Row],[fminunc]]/MIN(ert_data[[#This Row],[BSqi]:[SMAC-BBOB]]))</f>
        <v>1.5342960288808665</v>
      </c>
      <c r="I63" s="2">
        <f>IF(ert_data[[#This Row],[HCMA]] = "inf","inf",ert_data[[#This Row],[HCMA]]/MIN(ert_data[[#This Row],[BSqi]:[SMAC-BBOB]]))</f>
        <v>5.487364620938628</v>
      </c>
      <c r="J63" s="2">
        <f>IF(ert_data[[#This Row],[HMLSL]] = "inf","inf",ert_data[[#This Row],[HMLSL]]/MIN(ert_data[[#This Row],[BSqi]:[SMAC-BBOB]]))</f>
        <v>1</v>
      </c>
      <c r="K63" s="2">
        <f>IF(ert_data[[#This Row],[IPOP400D]] = "inf","inf",ert_data[[#This Row],[IPOP400D]]/MIN(ert_data[[#This Row],[BSqi]:[SMAC-BBOB]]))</f>
        <v>6.2382671480144412</v>
      </c>
      <c r="L63" s="2">
        <f>IF(ert_data[[#This Row],[MCS]] = "inf","inf",ert_data[[#This Row],[MCS]]/MIN(ert_data[[#This Row],[BSqi]:[SMAC-BBOB]]))</f>
        <v>4.025270758122744</v>
      </c>
      <c r="M63" s="2">
        <f>IF(ert_data[[#This Row],[MLSL]] = "inf","inf",ert_data[[#This Row],[MLSL]]/MIN(ert_data[[#This Row],[BSqi]:[SMAC-BBOB]]))</f>
        <v>1</v>
      </c>
      <c r="N63" s="2">
        <f>IF(ert_data[[#This Row],[OQNLP]] = "inf","inf",ert_data[[#This Row],[OQNLP]]/MIN(ert_data[[#This Row],[BSqi]:[SMAC-BBOB]]))</f>
        <v>1.3971119133574008</v>
      </c>
      <c r="O63" s="2" t="str">
        <f>IF(ert_data[[#This Row],[SMAC-BBOB]] = "inf","inf",ert_data[[#This Row],[SMAC-BBOB]]/MIN(ert_data[[#This Row],[BSqi]:[SMAC-BBOB]]))</f>
        <v>inf</v>
      </c>
    </row>
    <row r="64" spans="1:15" s="2" customFormat="1" x14ac:dyDescent="0.25">
      <c r="A64" s="2" t="str">
        <f>ert_data[[#This Row],[dim]]</f>
        <v>5</v>
      </c>
      <c r="B64" s="2" t="str">
        <f>ert_data[[#This Row],[fid]]</f>
        <v>15</v>
      </c>
      <c r="C64" s="2" t="str">
        <f>ert_data[[#This Row],[repetition]]</f>
        <v>1</v>
      </c>
      <c r="D64" s="2" t="str">
        <f>IF(ert_data[[#This Row],[BSqi]] = "inf","inf",ert_data[[#This Row],[BSqi]]/MIN(ert_data[[#This Row],[BSqi]:[SMAC-BBOB]]))</f>
        <v>inf</v>
      </c>
      <c r="E64" s="2" t="str">
        <f>IF(ert_data[[#This Row],[BSrr]] = "inf","inf",ert_data[[#This Row],[BSrr]]/MIN(ert_data[[#This Row],[BSqi]:[SMAC-BBOB]]))</f>
        <v>inf</v>
      </c>
      <c r="F64" s="2">
        <f>IF(ert_data[[#This Row],[CMA-CSA]] = "inf","inf",ert_data[[#This Row],[CMA-CSA]]/MIN(ert_data[[#This Row],[BSqi]:[SMAC-BBOB]]))</f>
        <v>1.1608233631177747</v>
      </c>
      <c r="G64" s="2" t="str">
        <f>IF(ert_data[[#This Row],[fmincon]] = "inf","inf",ert_data[[#This Row],[fmincon]]/MIN(ert_data[[#This Row],[BSqi]:[SMAC-BBOB]]))</f>
        <v>inf</v>
      </c>
      <c r="H64" s="2" t="str">
        <f>IF(ert_data[[#This Row],[fminunc]] = "inf","inf",ert_data[[#This Row],[fminunc]]/MIN(ert_data[[#This Row],[BSqi]:[SMAC-BBOB]]))</f>
        <v>inf</v>
      </c>
      <c r="I64" s="2">
        <f>IF(ert_data[[#This Row],[HCMA]] = "inf","inf",ert_data[[#This Row],[HCMA]]/MIN(ert_data[[#This Row],[BSqi]:[SMAC-BBOB]]))</f>
        <v>1</v>
      </c>
      <c r="J64" s="2">
        <f>IF(ert_data[[#This Row],[HMLSL]] = "inf","inf",ert_data[[#This Row],[HMLSL]]/MIN(ert_data[[#This Row],[BSqi]:[SMAC-BBOB]]))</f>
        <v>4.6637576354182437</v>
      </c>
      <c r="K64" s="2" t="str">
        <f>IF(ert_data[[#This Row],[IPOP400D]] = "inf","inf",ert_data[[#This Row],[IPOP400D]]/MIN(ert_data[[#This Row],[BSqi]:[SMAC-BBOB]]))</f>
        <v>inf</v>
      </c>
      <c r="L64" s="2" t="str">
        <f>IF(ert_data[[#This Row],[MCS]] = "inf","inf",ert_data[[#This Row],[MCS]]/MIN(ert_data[[#This Row],[BSqi]:[SMAC-BBOB]]))</f>
        <v>inf</v>
      </c>
      <c r="M64" s="2" t="str">
        <f>IF(ert_data[[#This Row],[MLSL]] = "inf","inf",ert_data[[#This Row],[MLSL]]/MIN(ert_data[[#This Row],[BSqi]:[SMAC-BBOB]]))</f>
        <v>inf</v>
      </c>
      <c r="N64" s="2" t="str">
        <f>IF(ert_data[[#This Row],[OQNLP]] = "inf","inf",ert_data[[#This Row],[OQNLP]]/MIN(ert_data[[#This Row],[BSqi]:[SMAC-BBOB]]))</f>
        <v>inf</v>
      </c>
      <c r="O64" s="2" t="str">
        <f>IF(ert_data[[#This Row],[SMAC-BBOB]] = "inf","inf",ert_data[[#This Row],[SMAC-BBOB]]/MIN(ert_data[[#This Row],[BSqi]:[SMAC-BBOB]]))</f>
        <v>inf</v>
      </c>
    </row>
    <row r="65" spans="1:15" s="2" customFormat="1" x14ac:dyDescent="0.25">
      <c r="A65" s="2" t="str">
        <f>ert_data[[#This Row],[dim]]</f>
        <v>5</v>
      </c>
      <c r="B65" s="2" t="str">
        <f>ert_data[[#This Row],[fid]]</f>
        <v>16</v>
      </c>
      <c r="C65" s="2" t="str">
        <f>ert_data[[#This Row],[repetition]]</f>
        <v>1</v>
      </c>
      <c r="D65" s="2" t="str">
        <f>IF(ert_data[[#This Row],[BSqi]] = "inf","inf",ert_data[[#This Row],[BSqi]]/MIN(ert_data[[#This Row],[BSqi]:[SMAC-BBOB]]))</f>
        <v>inf</v>
      </c>
      <c r="E65" s="2" t="str">
        <f>IF(ert_data[[#This Row],[BSrr]] = "inf","inf",ert_data[[#This Row],[BSrr]]/MIN(ert_data[[#This Row],[BSqi]:[SMAC-BBOB]]))</f>
        <v>inf</v>
      </c>
      <c r="F65" s="2">
        <f>IF(ert_data[[#This Row],[CMA-CSA]] = "inf","inf",ert_data[[#This Row],[CMA-CSA]]/MIN(ert_data[[#This Row],[BSqi]:[SMAC-BBOB]]))</f>
        <v>1</v>
      </c>
      <c r="G65" s="2" t="str">
        <f>IF(ert_data[[#This Row],[fmincon]] = "inf","inf",ert_data[[#This Row],[fmincon]]/MIN(ert_data[[#This Row],[BSqi]:[SMAC-BBOB]]))</f>
        <v>inf</v>
      </c>
      <c r="H65" s="2" t="str">
        <f>IF(ert_data[[#This Row],[fminunc]] = "inf","inf",ert_data[[#This Row],[fminunc]]/MIN(ert_data[[#This Row],[BSqi]:[SMAC-BBOB]]))</f>
        <v>inf</v>
      </c>
      <c r="I65" s="2">
        <f>IF(ert_data[[#This Row],[HCMA]] = "inf","inf",ert_data[[#This Row],[HCMA]]/MIN(ert_data[[#This Row],[BSqi]:[SMAC-BBOB]]))</f>
        <v>2.379239735377507</v>
      </c>
      <c r="J65" s="2" t="str">
        <f>IF(ert_data[[#This Row],[HMLSL]] = "inf","inf",ert_data[[#This Row],[HMLSL]]/MIN(ert_data[[#This Row],[BSqi]:[SMAC-BBOB]]))</f>
        <v>inf</v>
      </c>
      <c r="K65" s="2" t="str">
        <f>IF(ert_data[[#This Row],[IPOP400D]] = "inf","inf",ert_data[[#This Row],[IPOP400D]]/MIN(ert_data[[#This Row],[BSqi]:[SMAC-BBOB]]))</f>
        <v>inf</v>
      </c>
      <c r="L65" s="2" t="str">
        <f>IF(ert_data[[#This Row],[MCS]] = "inf","inf",ert_data[[#This Row],[MCS]]/MIN(ert_data[[#This Row],[BSqi]:[SMAC-BBOB]]))</f>
        <v>inf</v>
      </c>
      <c r="M65" s="2" t="str">
        <f>IF(ert_data[[#This Row],[MLSL]] = "inf","inf",ert_data[[#This Row],[MLSL]]/MIN(ert_data[[#This Row],[BSqi]:[SMAC-BBOB]]))</f>
        <v>inf</v>
      </c>
      <c r="N65" s="2" t="str">
        <f>IF(ert_data[[#This Row],[OQNLP]] = "inf","inf",ert_data[[#This Row],[OQNLP]]/MIN(ert_data[[#This Row],[BSqi]:[SMAC-BBOB]]))</f>
        <v>inf</v>
      </c>
      <c r="O65" s="2" t="str">
        <f>IF(ert_data[[#This Row],[SMAC-BBOB]] = "inf","inf",ert_data[[#This Row],[SMAC-BBOB]]/MIN(ert_data[[#This Row],[BSqi]:[SMAC-BBOB]]))</f>
        <v>inf</v>
      </c>
    </row>
    <row r="66" spans="1:15" s="2" customFormat="1" x14ac:dyDescent="0.25">
      <c r="A66" s="2" t="str">
        <f>ert_data[[#This Row],[dim]]</f>
        <v>5</v>
      </c>
      <c r="B66" s="2" t="str">
        <f>ert_data[[#This Row],[fid]]</f>
        <v>17</v>
      </c>
      <c r="C66" s="2" t="str">
        <f>ert_data[[#This Row],[repetition]]</f>
        <v>1</v>
      </c>
      <c r="D66" s="2" t="str">
        <f>IF(ert_data[[#This Row],[BSqi]] = "inf","inf",ert_data[[#This Row],[BSqi]]/MIN(ert_data[[#This Row],[BSqi]:[SMAC-BBOB]]))</f>
        <v>inf</v>
      </c>
      <c r="E66" s="2" t="str">
        <f>IF(ert_data[[#This Row],[BSrr]] = "inf","inf",ert_data[[#This Row],[BSrr]]/MIN(ert_data[[#This Row],[BSqi]:[SMAC-BBOB]]))</f>
        <v>inf</v>
      </c>
      <c r="F66" s="2">
        <f>IF(ert_data[[#This Row],[CMA-CSA]] = "inf","inf",ert_data[[#This Row],[CMA-CSA]]/MIN(ert_data[[#This Row],[BSqi]:[SMAC-BBOB]]))</f>
        <v>3.6698956382124699</v>
      </c>
      <c r="G66" s="2" t="str">
        <f>IF(ert_data[[#This Row],[fmincon]] = "inf","inf",ert_data[[#This Row],[fmincon]]/MIN(ert_data[[#This Row],[BSqi]:[SMAC-BBOB]]))</f>
        <v>inf</v>
      </c>
      <c r="H66" s="2" t="str">
        <f>IF(ert_data[[#This Row],[fminunc]] = "inf","inf",ert_data[[#This Row],[fminunc]]/MIN(ert_data[[#This Row],[BSqi]:[SMAC-BBOB]]))</f>
        <v>inf</v>
      </c>
      <c r="I66" s="2">
        <f>IF(ert_data[[#This Row],[HCMA]] = "inf","inf",ert_data[[#This Row],[HCMA]]/MIN(ert_data[[#This Row],[BSqi]:[SMAC-BBOB]]))</f>
        <v>2.2321648381054322</v>
      </c>
      <c r="J66" s="2">
        <f>IF(ert_data[[#This Row],[HMLSL]] = "inf","inf",ert_data[[#This Row],[HMLSL]]/MIN(ert_data[[#This Row],[BSqi]:[SMAC-BBOB]]))</f>
        <v>14.628204442065828</v>
      </c>
      <c r="K66" s="2">
        <f>IF(ert_data[[#This Row],[IPOP400D]] = "inf","inf",ert_data[[#This Row],[IPOP400D]]/MIN(ert_data[[#This Row],[BSqi]:[SMAC-BBOB]]))</f>
        <v>1</v>
      </c>
      <c r="L66" s="2" t="str">
        <f>IF(ert_data[[#This Row],[MCS]] = "inf","inf",ert_data[[#This Row],[MCS]]/MIN(ert_data[[#This Row],[BSqi]:[SMAC-BBOB]]))</f>
        <v>inf</v>
      </c>
      <c r="M66" s="2" t="str">
        <f>IF(ert_data[[#This Row],[MLSL]] = "inf","inf",ert_data[[#This Row],[MLSL]]/MIN(ert_data[[#This Row],[BSqi]:[SMAC-BBOB]]))</f>
        <v>inf</v>
      </c>
      <c r="N66" s="2" t="str">
        <f>IF(ert_data[[#This Row],[OQNLP]] = "inf","inf",ert_data[[#This Row],[OQNLP]]/MIN(ert_data[[#This Row],[BSqi]:[SMAC-BBOB]]))</f>
        <v>inf</v>
      </c>
      <c r="O66" s="2" t="str">
        <f>IF(ert_data[[#This Row],[SMAC-BBOB]] = "inf","inf",ert_data[[#This Row],[SMAC-BBOB]]/MIN(ert_data[[#This Row],[BSqi]:[SMAC-BBOB]]))</f>
        <v>inf</v>
      </c>
    </row>
    <row r="67" spans="1:15" s="2" customFormat="1" x14ac:dyDescent="0.25">
      <c r="A67" s="2" t="str">
        <f>ert_data[[#This Row],[dim]]</f>
        <v>5</v>
      </c>
      <c r="B67" s="2" t="str">
        <f>ert_data[[#This Row],[fid]]</f>
        <v>18</v>
      </c>
      <c r="C67" s="2" t="str">
        <f>ert_data[[#This Row],[repetition]]</f>
        <v>1</v>
      </c>
      <c r="D67" s="2" t="str">
        <f>IF(ert_data[[#This Row],[BSqi]] = "inf","inf",ert_data[[#This Row],[BSqi]]/MIN(ert_data[[#This Row],[BSqi]:[SMAC-BBOB]]))</f>
        <v>inf</v>
      </c>
      <c r="E67" s="2" t="str">
        <f>IF(ert_data[[#This Row],[BSrr]] = "inf","inf",ert_data[[#This Row],[BSrr]]/MIN(ert_data[[#This Row],[BSqi]:[SMAC-BBOB]]))</f>
        <v>inf</v>
      </c>
      <c r="F67" s="2">
        <f>IF(ert_data[[#This Row],[CMA-CSA]] = "inf","inf",ert_data[[#This Row],[CMA-CSA]]/MIN(ert_data[[#This Row],[BSqi]:[SMAC-BBOB]]))</f>
        <v>1.1539660884817775</v>
      </c>
      <c r="G67" s="2" t="str">
        <f>IF(ert_data[[#This Row],[fmincon]] = "inf","inf",ert_data[[#This Row],[fmincon]]/MIN(ert_data[[#This Row],[BSqi]:[SMAC-BBOB]]))</f>
        <v>inf</v>
      </c>
      <c r="H67" s="2" t="str">
        <f>IF(ert_data[[#This Row],[fminunc]] = "inf","inf",ert_data[[#This Row],[fminunc]]/MIN(ert_data[[#This Row],[BSqi]:[SMAC-BBOB]]))</f>
        <v>inf</v>
      </c>
      <c r="I67" s="2">
        <f>IF(ert_data[[#This Row],[HCMA]] = "inf","inf",ert_data[[#This Row],[HCMA]]/MIN(ert_data[[#This Row],[BSqi]:[SMAC-BBOB]]))</f>
        <v>1</v>
      </c>
      <c r="J67" s="2">
        <f>IF(ert_data[[#This Row],[HMLSL]] = "inf","inf",ert_data[[#This Row],[HMLSL]]/MIN(ert_data[[#This Row],[BSqi]:[SMAC-BBOB]]))</f>
        <v>9.2924746638082247</v>
      </c>
      <c r="K67" s="2" t="str">
        <f>IF(ert_data[[#This Row],[IPOP400D]] = "inf","inf",ert_data[[#This Row],[IPOP400D]]/MIN(ert_data[[#This Row],[BSqi]:[SMAC-BBOB]]))</f>
        <v>inf</v>
      </c>
      <c r="L67" s="2" t="str">
        <f>IF(ert_data[[#This Row],[MCS]] = "inf","inf",ert_data[[#This Row],[MCS]]/MIN(ert_data[[#This Row],[BSqi]:[SMAC-BBOB]]))</f>
        <v>inf</v>
      </c>
      <c r="M67" s="2" t="str">
        <f>IF(ert_data[[#This Row],[MLSL]] = "inf","inf",ert_data[[#This Row],[MLSL]]/MIN(ert_data[[#This Row],[BSqi]:[SMAC-BBOB]]))</f>
        <v>inf</v>
      </c>
      <c r="N67" s="2" t="str">
        <f>IF(ert_data[[#This Row],[OQNLP]] = "inf","inf",ert_data[[#This Row],[OQNLP]]/MIN(ert_data[[#This Row],[BSqi]:[SMAC-BBOB]]))</f>
        <v>inf</v>
      </c>
      <c r="O67" s="2" t="str">
        <f>IF(ert_data[[#This Row],[SMAC-BBOB]] = "inf","inf",ert_data[[#This Row],[SMAC-BBOB]]/MIN(ert_data[[#This Row],[BSqi]:[SMAC-BBOB]]))</f>
        <v>inf</v>
      </c>
    </row>
    <row r="68" spans="1:15" s="2" customFormat="1" x14ac:dyDescent="0.25">
      <c r="A68" s="2" t="str">
        <f>ert_data[[#This Row],[dim]]</f>
        <v>5</v>
      </c>
      <c r="B68" s="2" t="str">
        <f>ert_data[[#This Row],[fid]]</f>
        <v>19</v>
      </c>
      <c r="C68" s="2" t="str">
        <f>ert_data[[#This Row],[repetition]]</f>
        <v>1</v>
      </c>
      <c r="D68" s="2" t="str">
        <f>IF(ert_data[[#This Row],[BSqi]] = "inf","inf",ert_data[[#This Row],[BSqi]]/MIN(ert_data[[#This Row],[BSqi]:[SMAC-BBOB]]))</f>
        <v>inf</v>
      </c>
      <c r="E68" s="2" t="str">
        <f>IF(ert_data[[#This Row],[BSrr]] = "inf","inf",ert_data[[#This Row],[BSrr]]/MIN(ert_data[[#This Row],[BSqi]:[SMAC-BBOB]]))</f>
        <v>inf</v>
      </c>
      <c r="F68" s="2">
        <f>IF(ert_data[[#This Row],[CMA-CSA]] = "inf","inf",ert_data[[#This Row],[CMA-CSA]]/MIN(ert_data[[#This Row],[BSqi]:[SMAC-BBOB]]))</f>
        <v>8.2709711328535587</v>
      </c>
      <c r="G68" s="2" t="str">
        <f>IF(ert_data[[#This Row],[fmincon]] = "inf","inf",ert_data[[#This Row],[fmincon]]/MIN(ert_data[[#This Row],[BSqi]:[SMAC-BBOB]]))</f>
        <v>inf</v>
      </c>
      <c r="H68" s="2" t="str">
        <f>IF(ert_data[[#This Row],[fminunc]] = "inf","inf",ert_data[[#This Row],[fminunc]]/MIN(ert_data[[#This Row],[BSqi]:[SMAC-BBOB]]))</f>
        <v>inf</v>
      </c>
      <c r="I68" s="2">
        <f>IF(ert_data[[#This Row],[HCMA]] = "inf","inf",ert_data[[#This Row],[HCMA]]/MIN(ert_data[[#This Row],[BSqi]:[SMAC-BBOB]]))</f>
        <v>14.862505053772129</v>
      </c>
      <c r="J68" s="2">
        <f>IF(ert_data[[#This Row],[HMLSL]] = "inf","inf",ert_data[[#This Row],[HMLSL]]/MIN(ert_data[[#This Row],[BSqi]:[SMAC-BBOB]]))</f>
        <v>11.80969515646478</v>
      </c>
      <c r="K68" s="2" t="str">
        <f>IF(ert_data[[#This Row],[IPOP400D]] = "inf","inf",ert_data[[#This Row],[IPOP400D]]/MIN(ert_data[[#This Row],[BSqi]:[SMAC-BBOB]]))</f>
        <v>inf</v>
      </c>
      <c r="L68" s="2" t="str">
        <f>IF(ert_data[[#This Row],[MCS]] = "inf","inf",ert_data[[#This Row],[MCS]]/MIN(ert_data[[#This Row],[BSqi]:[SMAC-BBOB]]))</f>
        <v>inf</v>
      </c>
      <c r="M68" s="2" t="str">
        <f>IF(ert_data[[#This Row],[MLSL]] = "inf","inf",ert_data[[#This Row],[MLSL]]/MIN(ert_data[[#This Row],[BSqi]:[SMAC-BBOB]]))</f>
        <v>inf</v>
      </c>
      <c r="N68" s="2">
        <f>IF(ert_data[[#This Row],[OQNLP]] = "inf","inf",ert_data[[#This Row],[OQNLP]]/MIN(ert_data[[#This Row],[BSqi]:[SMAC-BBOB]]))</f>
        <v>1</v>
      </c>
      <c r="O68" s="2" t="str">
        <f>IF(ert_data[[#This Row],[SMAC-BBOB]] = "inf","inf",ert_data[[#This Row],[SMAC-BBOB]]/MIN(ert_data[[#This Row],[BSqi]:[SMAC-BBOB]]))</f>
        <v>inf</v>
      </c>
    </row>
    <row r="69" spans="1:15" s="2" customFormat="1" x14ac:dyDescent="0.25">
      <c r="A69" s="2" t="str">
        <f>ert_data[[#This Row],[dim]]</f>
        <v>5</v>
      </c>
      <c r="B69" s="2" t="str">
        <f>ert_data[[#This Row],[fid]]</f>
        <v>20</v>
      </c>
      <c r="C69" s="2" t="str">
        <f>ert_data[[#This Row],[repetition]]</f>
        <v>1</v>
      </c>
      <c r="D69" s="2" t="str">
        <f>IF(ert_data[[#This Row],[BSqi]] = "inf","inf",ert_data[[#This Row],[BSqi]]/MIN(ert_data[[#This Row],[BSqi]:[SMAC-BBOB]]))</f>
        <v>inf</v>
      </c>
      <c r="E69" s="2" t="str">
        <f>IF(ert_data[[#This Row],[BSrr]] = "inf","inf",ert_data[[#This Row],[BSrr]]/MIN(ert_data[[#This Row],[BSqi]:[SMAC-BBOB]]))</f>
        <v>inf</v>
      </c>
      <c r="F69" s="2">
        <f>IF(ert_data[[#This Row],[CMA-CSA]] = "inf","inf",ert_data[[#This Row],[CMA-CSA]]/MIN(ert_data[[#This Row],[BSqi]:[SMAC-BBOB]]))</f>
        <v>3.216917354035258</v>
      </c>
      <c r="G69" s="2" t="str">
        <f>IF(ert_data[[#This Row],[fmincon]] = "inf","inf",ert_data[[#This Row],[fmincon]]/MIN(ert_data[[#This Row],[BSqi]:[SMAC-BBOB]]))</f>
        <v>inf</v>
      </c>
      <c r="H69" s="2" t="str">
        <f>IF(ert_data[[#This Row],[fminunc]] = "inf","inf",ert_data[[#This Row],[fminunc]]/MIN(ert_data[[#This Row],[BSqi]:[SMAC-BBOB]]))</f>
        <v>inf</v>
      </c>
      <c r="I69" s="2">
        <f>IF(ert_data[[#This Row],[HCMA]] = "inf","inf",ert_data[[#This Row],[HCMA]]/MIN(ert_data[[#This Row],[BSqi]:[SMAC-BBOB]]))</f>
        <v>6.8077147016011645</v>
      </c>
      <c r="J69" s="2">
        <f>IF(ert_data[[#This Row],[HMLSL]] = "inf","inf",ert_data[[#This Row],[HMLSL]]/MIN(ert_data[[#This Row],[BSqi]:[SMAC-BBOB]]))</f>
        <v>1</v>
      </c>
      <c r="K69" s="2" t="str">
        <f>IF(ert_data[[#This Row],[IPOP400D]] = "inf","inf",ert_data[[#This Row],[IPOP400D]]/MIN(ert_data[[#This Row],[BSqi]:[SMAC-BBOB]]))</f>
        <v>inf</v>
      </c>
      <c r="L69" s="2">
        <f>IF(ert_data[[#This Row],[MCS]] = "inf","inf",ert_data[[#This Row],[MCS]]/MIN(ert_data[[#This Row],[BSqi]:[SMAC-BBOB]]))</f>
        <v>2.2701762898269449</v>
      </c>
      <c r="M69" s="2" t="str">
        <f>IF(ert_data[[#This Row],[MLSL]] = "inf","inf",ert_data[[#This Row],[MLSL]]/MIN(ert_data[[#This Row],[BSqi]:[SMAC-BBOB]]))</f>
        <v>inf</v>
      </c>
      <c r="N69" s="2">
        <f>IF(ert_data[[#This Row],[OQNLP]] = "inf","inf",ert_data[[#This Row],[OQNLP]]/MIN(ert_data[[#This Row],[BSqi]:[SMAC-BBOB]]))</f>
        <v>1.2184214782468057</v>
      </c>
      <c r="O69" s="2" t="str">
        <f>IF(ert_data[[#This Row],[SMAC-BBOB]] = "inf","inf",ert_data[[#This Row],[SMAC-BBOB]]/MIN(ert_data[[#This Row],[BSqi]:[SMAC-BBOB]]))</f>
        <v>inf</v>
      </c>
    </row>
    <row r="70" spans="1:15" s="2" customFormat="1" x14ac:dyDescent="0.25">
      <c r="A70" s="2" t="str">
        <f>ert_data[[#This Row],[dim]]</f>
        <v>5</v>
      </c>
      <c r="B70" s="2" t="str">
        <f>ert_data[[#This Row],[fid]]</f>
        <v>21</v>
      </c>
      <c r="C70" s="2" t="str">
        <f>ert_data[[#This Row],[repetition]]</f>
        <v>1</v>
      </c>
      <c r="D70" s="2">
        <f>IF(ert_data[[#This Row],[BSqi]] = "inf","inf",ert_data[[#This Row],[BSqi]]/MIN(ert_data[[#This Row],[BSqi]:[SMAC-BBOB]]))</f>
        <v>16.464586482401209</v>
      </c>
      <c r="E70" s="2">
        <f>IF(ert_data[[#This Row],[BSrr]] = "inf","inf",ert_data[[#This Row],[BSrr]]/MIN(ert_data[[#This Row],[BSqi]:[SMAC-BBOB]]))</f>
        <v>10.88479809976247</v>
      </c>
      <c r="F70" s="2">
        <f>IF(ert_data[[#This Row],[CMA-CSA]] = "inf","inf",ert_data[[#This Row],[CMA-CSA]]/MIN(ert_data[[#This Row],[BSqi]:[SMAC-BBOB]]))</f>
        <v>14.193478730295832</v>
      </c>
      <c r="G70" s="2">
        <f>IF(ert_data[[#This Row],[fmincon]] = "inf","inf",ert_data[[#This Row],[fmincon]]/MIN(ert_data[[#This Row],[BSqi]:[SMAC-BBOB]]))</f>
        <v>1.1500755776290219</v>
      </c>
      <c r="H70" s="2">
        <f>IF(ert_data[[#This Row],[fminunc]] = "inf","inf",ert_data[[#This Row],[fminunc]]/MIN(ert_data[[#This Row],[BSqi]:[SMAC-BBOB]]))</f>
        <v>2.5430792485424316</v>
      </c>
      <c r="I70" s="2">
        <f>IF(ert_data[[#This Row],[HCMA]] = "inf","inf",ert_data[[#This Row],[HCMA]]/MIN(ert_data[[#This Row],[BSqi]:[SMAC-BBOB]]))</f>
        <v>24.396026776074279</v>
      </c>
      <c r="J70" s="2">
        <f>IF(ert_data[[#This Row],[HMLSL]] = "inf","inf",ert_data[[#This Row],[HMLSL]]/MIN(ert_data[[#This Row],[BSqi]:[SMAC-BBOB]]))</f>
        <v>1</v>
      </c>
      <c r="K70" s="2">
        <f>IF(ert_data[[#This Row],[IPOP400D]] = "inf","inf",ert_data[[#This Row],[IPOP400D]]/MIN(ert_data[[#This Row],[BSqi]:[SMAC-BBOB]]))</f>
        <v>5.9036925070179223</v>
      </c>
      <c r="L70" s="2">
        <f>IF(ert_data[[#This Row],[MCS]] = "inf","inf",ert_data[[#This Row],[MCS]]/MIN(ert_data[[#This Row],[BSqi]:[SMAC-BBOB]]))</f>
        <v>6.8682789894191316</v>
      </c>
      <c r="M70" s="2">
        <f>IF(ert_data[[#This Row],[MLSL]] = "inf","inf",ert_data[[#This Row],[MLSL]]/MIN(ert_data[[#This Row],[BSqi]:[SMAC-BBOB]]))</f>
        <v>2.7797451954221546</v>
      </c>
      <c r="N70" s="2">
        <f>IF(ert_data[[#This Row],[OQNLP]] = "inf","inf",ert_data[[#This Row],[OQNLP]]/MIN(ert_data[[#This Row],[BSqi]:[SMAC-BBOB]]))</f>
        <v>1.0435111207082703</v>
      </c>
      <c r="O70" s="2">
        <f>IF(ert_data[[#This Row],[SMAC-BBOB]] = "inf","inf",ert_data[[#This Row],[SMAC-BBOB]]/MIN(ert_data[[#This Row],[BSqi]:[SMAC-BBOB]]))</f>
        <v>1.9671777153962426</v>
      </c>
    </row>
    <row r="71" spans="1:15" s="2" customFormat="1" x14ac:dyDescent="0.25">
      <c r="A71" s="2" t="str">
        <f>ert_data[[#This Row],[dim]]</f>
        <v>5</v>
      </c>
      <c r="B71" s="2" t="str">
        <f>ert_data[[#This Row],[fid]]</f>
        <v>22</v>
      </c>
      <c r="C71" s="2" t="str">
        <f>ert_data[[#This Row],[repetition]]</f>
        <v>1</v>
      </c>
      <c r="D71" s="2">
        <f>IF(ert_data[[#This Row],[BSqi]] = "inf","inf",ert_data[[#This Row],[BSqi]]/MIN(ert_data[[#This Row],[BSqi]:[SMAC-BBOB]]))</f>
        <v>180.61981184283343</v>
      </c>
      <c r="E71" s="2">
        <f>IF(ert_data[[#This Row],[BSrr]] = "inf","inf",ert_data[[#This Row],[BSrr]]/MIN(ert_data[[#This Row],[BSqi]:[SMAC-BBOB]]))</f>
        <v>172.12091864969562</v>
      </c>
      <c r="F71" s="2">
        <f>IF(ert_data[[#This Row],[CMA-CSA]] = "inf","inf",ert_data[[#This Row],[CMA-CSA]]/MIN(ert_data[[#This Row],[BSqi]:[SMAC-BBOB]]))</f>
        <v>285.6004427227449</v>
      </c>
      <c r="G71" s="2">
        <f>IF(ert_data[[#This Row],[fmincon]] = "inf","inf",ert_data[[#This Row],[fmincon]]/MIN(ert_data[[#This Row],[BSqi]:[SMAC-BBOB]]))</f>
        <v>1</v>
      </c>
      <c r="H71" s="2">
        <f>IF(ert_data[[#This Row],[fminunc]] = "inf","inf",ert_data[[#This Row],[fminunc]]/MIN(ert_data[[#This Row],[BSqi]:[SMAC-BBOB]]))</f>
        <v>1.1840066408411731</v>
      </c>
      <c r="I71" s="2">
        <f>IF(ert_data[[#This Row],[HCMA]] = "inf","inf",ert_data[[#This Row],[HCMA]]/MIN(ert_data[[#This Row],[BSqi]:[SMAC-BBOB]]))</f>
        <v>5.1502490315439955</v>
      </c>
      <c r="J71" s="2">
        <f>IF(ert_data[[#This Row],[HMLSL]] = "inf","inf",ert_data[[#This Row],[HMLSL]]/MIN(ert_data[[#This Row],[BSqi]:[SMAC-BBOB]]))</f>
        <v>1.7670171555063643</v>
      </c>
      <c r="K71" s="2">
        <f>IF(ert_data[[#This Row],[IPOP400D]] = "inf","inf",ert_data[[#This Row],[IPOP400D]]/MIN(ert_data[[#This Row],[BSqi]:[SMAC-BBOB]]))</f>
        <v>10.035971223021583</v>
      </c>
      <c r="L71" s="2">
        <f>IF(ert_data[[#This Row],[MCS]] = "inf","inf",ert_data[[#This Row],[MCS]]/MIN(ert_data[[#This Row],[BSqi]:[SMAC-BBOB]]))</f>
        <v>15.103486441615939</v>
      </c>
      <c r="M71" s="2">
        <f>IF(ert_data[[#This Row],[MLSL]] = "inf","inf",ert_data[[#This Row],[MLSL]]/MIN(ert_data[[#This Row],[BSqi]:[SMAC-BBOB]]))</f>
        <v>1.2670171555063641</v>
      </c>
      <c r="N71" s="2">
        <f>IF(ert_data[[#This Row],[OQNLP]] = "inf","inf",ert_data[[#This Row],[OQNLP]]/MIN(ert_data[[#This Row],[BSqi]:[SMAC-BBOB]]))</f>
        <v>1.0905506364139459</v>
      </c>
      <c r="O71" s="2">
        <f>IF(ert_data[[#This Row],[SMAC-BBOB]] = "inf","inf",ert_data[[#This Row],[SMAC-BBOB]]/MIN(ert_data[[#This Row],[BSqi]:[SMAC-BBOB]]))</f>
        <v>1.7722744881018264</v>
      </c>
    </row>
    <row r="72" spans="1:15" s="2" customFormat="1" x14ac:dyDescent="0.25">
      <c r="A72" s="2" t="str">
        <f>ert_data[[#This Row],[dim]]</f>
        <v>5</v>
      </c>
      <c r="B72" s="2" t="str">
        <f>ert_data[[#This Row],[fid]]</f>
        <v>23</v>
      </c>
      <c r="C72" s="2" t="str">
        <f>ert_data[[#This Row],[repetition]]</f>
        <v>1</v>
      </c>
      <c r="D72" s="2" t="str">
        <f>IF(ert_data[[#This Row],[BSqi]] = "inf","inf",ert_data[[#This Row],[BSqi]]/MIN(ert_data[[#This Row],[BSqi]:[SMAC-BBOB]]))</f>
        <v>inf</v>
      </c>
      <c r="E72" s="2" t="str">
        <f>IF(ert_data[[#This Row],[BSrr]] = "inf","inf",ert_data[[#This Row],[BSrr]]/MIN(ert_data[[#This Row],[BSqi]:[SMAC-BBOB]]))</f>
        <v>inf</v>
      </c>
      <c r="F72" s="2">
        <f>IF(ert_data[[#This Row],[CMA-CSA]] = "inf","inf",ert_data[[#This Row],[CMA-CSA]]/MIN(ert_data[[#This Row],[BSqi]:[SMAC-BBOB]]))</f>
        <v>6.4350183516850183</v>
      </c>
      <c r="G72" s="2">
        <f>IF(ert_data[[#This Row],[fmincon]] = "inf","inf",ert_data[[#This Row],[fmincon]]/MIN(ert_data[[#This Row],[BSqi]:[SMAC-BBOB]]))</f>
        <v>11.552959209209209</v>
      </c>
      <c r="H72" s="2" t="str">
        <f>IF(ert_data[[#This Row],[fminunc]] = "inf","inf",ert_data[[#This Row],[fminunc]]/MIN(ert_data[[#This Row],[BSqi]:[SMAC-BBOB]]))</f>
        <v>inf</v>
      </c>
      <c r="I72" s="2">
        <f>IF(ert_data[[#This Row],[HCMA]] = "inf","inf",ert_data[[#This Row],[HCMA]]/MIN(ert_data[[#This Row],[BSqi]:[SMAC-BBOB]]))</f>
        <v>1</v>
      </c>
      <c r="J72" s="2">
        <f>IF(ert_data[[#This Row],[HMLSL]] = "inf","inf",ert_data[[#This Row],[HMLSL]]/MIN(ert_data[[#This Row],[BSqi]:[SMAC-BBOB]]))</f>
        <v>5.0528914330997665</v>
      </c>
      <c r="K72" s="2" t="str">
        <f>IF(ert_data[[#This Row],[IPOP400D]] = "inf","inf",ert_data[[#This Row],[IPOP400D]]/MIN(ert_data[[#This Row],[BSqi]:[SMAC-BBOB]]))</f>
        <v>inf</v>
      </c>
      <c r="L72" s="2" t="str">
        <f>IF(ert_data[[#This Row],[MCS]] = "inf","inf",ert_data[[#This Row],[MCS]]/MIN(ert_data[[#This Row],[BSqi]:[SMAC-BBOB]]))</f>
        <v>inf</v>
      </c>
      <c r="M72" s="2" t="str">
        <f>IF(ert_data[[#This Row],[MLSL]] = "inf","inf",ert_data[[#This Row],[MLSL]]/MIN(ert_data[[#This Row],[BSqi]:[SMAC-BBOB]]))</f>
        <v>inf</v>
      </c>
      <c r="N72" s="2" t="str">
        <f>IF(ert_data[[#This Row],[OQNLP]] = "inf","inf",ert_data[[#This Row],[OQNLP]]/MIN(ert_data[[#This Row],[BSqi]:[SMAC-BBOB]]))</f>
        <v>inf</v>
      </c>
      <c r="O72" s="2" t="str">
        <f>IF(ert_data[[#This Row],[SMAC-BBOB]] = "inf","inf",ert_data[[#This Row],[SMAC-BBOB]]/MIN(ert_data[[#This Row],[BSqi]:[SMAC-BBOB]]))</f>
        <v>inf</v>
      </c>
    </row>
    <row r="73" spans="1:15" s="2" customFormat="1" x14ac:dyDescent="0.25">
      <c r="A73" s="2" t="str">
        <f>ert_data[[#This Row],[dim]]</f>
        <v>5</v>
      </c>
      <c r="B73" s="2" t="str">
        <f>ert_data[[#This Row],[fid]]</f>
        <v>24</v>
      </c>
      <c r="C73" s="2" t="str">
        <f>ert_data[[#This Row],[repetition]]</f>
        <v>1</v>
      </c>
      <c r="D73" s="2" t="str">
        <f>IF(ert_data[[#This Row],[BSqi]] = "inf","inf",ert_data[[#This Row],[BSqi]]/MIN(ert_data[[#This Row],[BSqi]:[SMAC-BBOB]]))</f>
        <v>inf</v>
      </c>
      <c r="E73" s="2" t="str">
        <f>IF(ert_data[[#This Row],[BSrr]] = "inf","inf",ert_data[[#This Row],[BSrr]]/MIN(ert_data[[#This Row],[BSqi]:[SMAC-BBOB]]))</f>
        <v>inf</v>
      </c>
      <c r="F73" s="2" t="str">
        <f>IF(ert_data[[#This Row],[CMA-CSA]] = "inf","inf",ert_data[[#This Row],[CMA-CSA]]/MIN(ert_data[[#This Row],[BSqi]:[SMAC-BBOB]]))</f>
        <v>inf</v>
      </c>
      <c r="G73" s="2" t="str">
        <f>IF(ert_data[[#This Row],[fmincon]] = "inf","inf",ert_data[[#This Row],[fmincon]]/MIN(ert_data[[#This Row],[BSqi]:[SMAC-BBOB]]))</f>
        <v>inf</v>
      </c>
      <c r="H73" s="2" t="str">
        <f>IF(ert_data[[#This Row],[fminunc]] = "inf","inf",ert_data[[#This Row],[fminunc]]/MIN(ert_data[[#This Row],[BSqi]:[SMAC-BBOB]]))</f>
        <v>inf</v>
      </c>
      <c r="I73" s="2">
        <f>IF(ert_data[[#This Row],[HCMA]] = "inf","inf",ert_data[[#This Row],[HCMA]]/MIN(ert_data[[#This Row],[BSqi]:[SMAC-BBOB]]))</f>
        <v>1</v>
      </c>
      <c r="J73" s="2" t="str">
        <f>IF(ert_data[[#This Row],[HMLSL]] = "inf","inf",ert_data[[#This Row],[HMLSL]]/MIN(ert_data[[#This Row],[BSqi]:[SMAC-BBOB]]))</f>
        <v>inf</v>
      </c>
      <c r="K73" s="2" t="str">
        <f>IF(ert_data[[#This Row],[IPOP400D]] = "inf","inf",ert_data[[#This Row],[IPOP400D]]/MIN(ert_data[[#This Row],[BSqi]:[SMAC-BBOB]]))</f>
        <v>inf</v>
      </c>
      <c r="L73" s="2" t="str">
        <f>IF(ert_data[[#This Row],[MCS]] = "inf","inf",ert_data[[#This Row],[MCS]]/MIN(ert_data[[#This Row],[BSqi]:[SMAC-BBOB]]))</f>
        <v>inf</v>
      </c>
      <c r="M73" s="2" t="str">
        <f>IF(ert_data[[#This Row],[MLSL]] = "inf","inf",ert_data[[#This Row],[MLSL]]/MIN(ert_data[[#This Row],[BSqi]:[SMAC-BBOB]]))</f>
        <v>inf</v>
      </c>
      <c r="N73" s="2" t="str">
        <f>IF(ert_data[[#This Row],[OQNLP]] = "inf","inf",ert_data[[#This Row],[OQNLP]]/MIN(ert_data[[#This Row],[BSqi]:[SMAC-BBOB]]))</f>
        <v>inf</v>
      </c>
      <c r="O73" s="2" t="str">
        <f>IF(ert_data[[#This Row],[SMAC-BBOB]] = "inf","inf",ert_data[[#This Row],[SMAC-BBOB]]/MIN(ert_data[[#This Row],[BSqi]:[SMAC-BBOB]]))</f>
        <v>inf</v>
      </c>
    </row>
    <row r="74" spans="1:15" s="2" customFormat="1" x14ac:dyDescent="0.25">
      <c r="A74" s="2" t="str">
        <f>ert_data[[#This Row],[dim]]</f>
        <v>10</v>
      </c>
      <c r="B74" s="2" t="str">
        <f>ert_data[[#This Row],[fid]]</f>
        <v>1</v>
      </c>
      <c r="C74" s="2" t="str">
        <f>ert_data[[#This Row],[repetition]]</f>
        <v>1</v>
      </c>
      <c r="D74" s="2">
        <f>IF(ert_data[[#This Row],[BSqi]] = "inf","inf",ert_data[[#This Row],[BSqi]]/MIN(ert_data[[#This Row],[BSqi]:[SMAC-BBOB]]))</f>
        <v>2.4285714285714288</v>
      </c>
      <c r="E74" s="2">
        <f>IF(ert_data[[#This Row],[BSrr]] = "inf","inf",ert_data[[#This Row],[BSrr]]/MIN(ert_data[[#This Row],[BSqi]:[SMAC-BBOB]]))</f>
        <v>2.4285714285714288</v>
      </c>
      <c r="F74" s="2">
        <f>IF(ert_data[[#This Row],[CMA-CSA]] = "inf","inf",ert_data[[#This Row],[CMA-CSA]]/MIN(ert_data[[#This Row],[BSqi]:[SMAC-BBOB]]))</f>
        <v>26.696428571428573</v>
      </c>
      <c r="G74" s="2">
        <f>IF(ert_data[[#This Row],[fmincon]] = "inf","inf",ert_data[[#This Row],[fmincon]]/MIN(ert_data[[#This Row],[BSqi]:[SMAC-BBOB]]))</f>
        <v>2.2053571428571428</v>
      </c>
      <c r="H74" s="2">
        <f>IF(ert_data[[#This Row],[fminunc]] = "inf","inf",ert_data[[#This Row],[fminunc]]/MIN(ert_data[[#This Row],[BSqi]:[SMAC-BBOB]]))</f>
        <v>1.0267857142857144</v>
      </c>
      <c r="I74" s="2">
        <f>IF(ert_data[[#This Row],[HCMA]] = "inf","inf",ert_data[[#This Row],[HCMA]]/MIN(ert_data[[#This Row],[BSqi]:[SMAC-BBOB]]))</f>
        <v>1</v>
      </c>
      <c r="J74" s="2">
        <f>IF(ert_data[[#This Row],[HMLSL]] = "inf","inf",ert_data[[#This Row],[HMLSL]]/MIN(ert_data[[#This Row],[BSqi]:[SMAC-BBOB]]))</f>
        <v>2.2053571428571428</v>
      </c>
      <c r="K74" s="2">
        <f>IF(ert_data[[#This Row],[IPOP400D]] = "inf","inf",ert_data[[#This Row],[IPOP400D]]/MIN(ert_data[[#This Row],[BSqi]:[SMAC-BBOB]]))</f>
        <v>22.589285714285715</v>
      </c>
      <c r="L74" s="2">
        <f>IF(ert_data[[#This Row],[MCS]] = "inf","inf",ert_data[[#This Row],[MCS]]/MIN(ert_data[[#This Row],[BSqi]:[SMAC-BBOB]]))</f>
        <v>2.2321428571428572</v>
      </c>
      <c r="M74" s="2">
        <f>IF(ert_data[[#This Row],[MLSL]] = "inf","inf",ert_data[[#This Row],[MLSL]]/MIN(ert_data[[#This Row],[BSqi]:[SMAC-BBOB]]))</f>
        <v>2.2053571428571428</v>
      </c>
      <c r="N74" s="2">
        <f>IF(ert_data[[#This Row],[OQNLP]] = "inf","inf",ert_data[[#This Row],[OQNLP]]/MIN(ert_data[[#This Row],[BSqi]:[SMAC-BBOB]]))</f>
        <v>1.973214285714286</v>
      </c>
      <c r="O74" s="2">
        <f>IF(ert_data[[#This Row],[SMAC-BBOB]] = "inf","inf",ert_data[[#This Row],[SMAC-BBOB]]/MIN(ert_data[[#This Row],[BSqi]:[SMAC-BBOB]]))</f>
        <v>6.5446428571428577</v>
      </c>
    </row>
    <row r="75" spans="1:15" s="2" customFormat="1" x14ac:dyDescent="0.25">
      <c r="A75" s="2" t="str">
        <f>ert_data[[#This Row],[dim]]</f>
        <v>10</v>
      </c>
      <c r="B75" s="2" t="str">
        <f>ert_data[[#This Row],[fid]]</f>
        <v>2</v>
      </c>
      <c r="C75" s="2" t="str">
        <f>ert_data[[#This Row],[repetition]]</f>
        <v>1</v>
      </c>
      <c r="D75" s="2">
        <f>IF(ert_data[[#This Row],[BSqi]] = "inf","inf",ert_data[[#This Row],[BSqi]]/MIN(ert_data[[#This Row],[BSqi]:[SMAC-BBOB]]))</f>
        <v>1</v>
      </c>
      <c r="E75" s="2">
        <f>IF(ert_data[[#This Row],[BSrr]] = "inf","inf",ert_data[[#This Row],[BSrr]]/MIN(ert_data[[#This Row],[BSqi]:[SMAC-BBOB]]))</f>
        <v>1.4733475479744136</v>
      </c>
      <c r="F75" s="2">
        <f>IF(ert_data[[#This Row],[CMA-CSA]] = "inf","inf",ert_data[[#This Row],[CMA-CSA]]/MIN(ert_data[[#This Row],[BSqi]:[SMAC-BBOB]]))</f>
        <v>38.362473347547976</v>
      </c>
      <c r="G75" s="2">
        <f>IF(ert_data[[#This Row],[fmincon]] = "inf","inf",ert_data[[#This Row],[fmincon]]/MIN(ert_data[[#This Row],[BSqi]:[SMAC-BBOB]]))</f>
        <v>7.0938166311300641</v>
      </c>
      <c r="H75" s="2">
        <f>IF(ert_data[[#This Row],[fminunc]] = "inf","inf",ert_data[[#This Row],[fminunc]]/MIN(ert_data[[#This Row],[BSqi]:[SMAC-BBOB]]))</f>
        <v>27.240938166311299</v>
      </c>
      <c r="I75" s="2">
        <f>IF(ert_data[[#This Row],[HCMA]] = "inf","inf",ert_data[[#This Row],[HCMA]]/MIN(ert_data[[#This Row],[BSqi]:[SMAC-BBOB]]))</f>
        <v>3.727078891257996</v>
      </c>
      <c r="J75" s="2">
        <f>IF(ert_data[[#This Row],[HMLSL]] = "inf","inf",ert_data[[#This Row],[HMLSL]]/MIN(ert_data[[#This Row],[BSqi]:[SMAC-BBOB]]))</f>
        <v>7.2409381663113015</v>
      </c>
      <c r="K75" s="2">
        <f>IF(ert_data[[#This Row],[IPOP400D]] = "inf","inf",ert_data[[#This Row],[IPOP400D]]/MIN(ert_data[[#This Row],[BSqi]:[SMAC-BBOB]]))</f>
        <v>81.428571428571431</v>
      </c>
      <c r="L75" s="2">
        <f>IF(ert_data[[#This Row],[MCS]] = "inf","inf",ert_data[[#This Row],[MCS]]/MIN(ert_data[[#This Row],[BSqi]:[SMAC-BBOB]]))</f>
        <v>15.388059701492539</v>
      </c>
      <c r="M75" s="2">
        <f>IF(ert_data[[#This Row],[MLSL]] = "inf","inf",ert_data[[#This Row],[MLSL]]/MIN(ert_data[[#This Row],[BSqi]:[SMAC-BBOB]]))</f>
        <v>7.2409381663113015</v>
      </c>
      <c r="N75" s="2">
        <f>IF(ert_data[[#This Row],[OQNLP]] = "inf","inf",ert_data[[#This Row],[OQNLP]]/MIN(ert_data[[#This Row],[BSqi]:[SMAC-BBOB]]))</f>
        <v>6.021321961620469</v>
      </c>
      <c r="O75" s="2" t="str">
        <f>IF(ert_data[[#This Row],[SMAC-BBOB]] = "inf","inf",ert_data[[#This Row],[SMAC-BBOB]]/MIN(ert_data[[#This Row],[BSqi]:[SMAC-BBOB]]))</f>
        <v>inf</v>
      </c>
    </row>
    <row r="76" spans="1:15" s="2" customFormat="1" x14ac:dyDescent="0.25">
      <c r="A76" s="2" t="str">
        <f>ert_data[[#This Row],[dim]]</f>
        <v>10</v>
      </c>
      <c r="B76" s="2" t="str">
        <f>ert_data[[#This Row],[fid]]</f>
        <v>3</v>
      </c>
      <c r="C76" s="2" t="str">
        <f>ert_data[[#This Row],[repetition]]</f>
        <v>1</v>
      </c>
      <c r="D76" s="2">
        <f>IF(ert_data[[#This Row],[BSqi]] = "inf","inf",ert_data[[#This Row],[BSqi]]/MIN(ert_data[[#This Row],[BSqi]:[SMAC-BBOB]]))</f>
        <v>1.026743075453677</v>
      </c>
      <c r="E76" s="2">
        <f>IF(ert_data[[#This Row],[BSrr]] = "inf","inf",ert_data[[#This Row],[BSrr]]/MIN(ert_data[[#This Row],[BSqi]:[SMAC-BBOB]]))</f>
        <v>1</v>
      </c>
      <c r="F76" s="2" t="str">
        <f>IF(ert_data[[#This Row],[CMA-CSA]] = "inf","inf",ert_data[[#This Row],[CMA-CSA]]/MIN(ert_data[[#This Row],[BSqi]:[SMAC-BBOB]]))</f>
        <v>inf</v>
      </c>
      <c r="G76" s="2" t="str">
        <f>IF(ert_data[[#This Row],[fmincon]] = "inf","inf",ert_data[[#This Row],[fmincon]]/MIN(ert_data[[#This Row],[BSqi]:[SMAC-BBOB]]))</f>
        <v>inf</v>
      </c>
      <c r="H76" s="2" t="str">
        <f>IF(ert_data[[#This Row],[fminunc]] = "inf","inf",ert_data[[#This Row],[fminunc]]/MIN(ert_data[[#This Row],[BSqi]:[SMAC-BBOB]]))</f>
        <v>inf</v>
      </c>
      <c r="I76" s="2">
        <f>IF(ert_data[[#This Row],[HCMA]] = "inf","inf",ert_data[[#This Row],[HCMA]]/MIN(ert_data[[#This Row],[BSqi]:[SMAC-BBOB]]))</f>
        <v>2.0312002546959564</v>
      </c>
      <c r="J76" s="2">
        <f>IF(ert_data[[#This Row],[HMLSL]] = "inf","inf",ert_data[[#This Row],[HMLSL]]/MIN(ert_data[[#This Row],[BSqi]:[SMAC-BBOB]]))</f>
        <v>118.00647352223288</v>
      </c>
      <c r="K76" s="2" t="str">
        <f>IF(ert_data[[#This Row],[IPOP400D]] = "inf","inf",ert_data[[#This Row],[IPOP400D]]/MIN(ert_data[[#This Row],[BSqi]:[SMAC-BBOB]]))</f>
        <v>inf</v>
      </c>
      <c r="L76" s="2" t="str">
        <f>IF(ert_data[[#This Row],[MCS]] = "inf","inf",ert_data[[#This Row],[MCS]]/MIN(ert_data[[#This Row],[BSqi]:[SMAC-BBOB]]))</f>
        <v>inf</v>
      </c>
      <c r="M76" s="2" t="str">
        <f>IF(ert_data[[#This Row],[MLSL]] = "inf","inf",ert_data[[#This Row],[MLSL]]/MIN(ert_data[[#This Row],[BSqi]:[SMAC-BBOB]]))</f>
        <v>inf</v>
      </c>
      <c r="N76" s="2" t="str">
        <f>IF(ert_data[[#This Row],[OQNLP]] = "inf","inf",ert_data[[#This Row],[OQNLP]]/MIN(ert_data[[#This Row],[BSqi]:[SMAC-BBOB]]))</f>
        <v>inf</v>
      </c>
      <c r="O76" s="2" t="str">
        <f>IF(ert_data[[#This Row],[SMAC-BBOB]] = "inf","inf",ert_data[[#This Row],[SMAC-BBOB]]/MIN(ert_data[[#This Row],[BSqi]:[SMAC-BBOB]]))</f>
        <v>inf</v>
      </c>
    </row>
    <row r="77" spans="1:15" s="2" customFormat="1" x14ac:dyDescent="0.25">
      <c r="A77" s="2" t="str">
        <f>ert_data[[#This Row],[dim]]</f>
        <v>10</v>
      </c>
      <c r="B77" s="2" t="str">
        <f>ert_data[[#This Row],[fid]]</f>
        <v>4</v>
      </c>
      <c r="C77" s="2" t="str">
        <f>ert_data[[#This Row],[repetition]]</f>
        <v>1</v>
      </c>
      <c r="D77" s="2">
        <f>IF(ert_data[[#This Row],[BSqi]] = "inf","inf",ert_data[[#This Row],[BSqi]]/MIN(ert_data[[#This Row],[BSqi]:[SMAC-BBOB]]))</f>
        <v>1.2232627832927516</v>
      </c>
      <c r="E77" s="2">
        <f>IF(ert_data[[#This Row],[BSrr]] = "inf","inf",ert_data[[#This Row],[BSrr]]/MIN(ert_data[[#This Row],[BSqi]:[SMAC-BBOB]]))</f>
        <v>1</v>
      </c>
      <c r="F77" s="2" t="str">
        <f>IF(ert_data[[#This Row],[CMA-CSA]] = "inf","inf",ert_data[[#This Row],[CMA-CSA]]/MIN(ert_data[[#This Row],[BSqi]:[SMAC-BBOB]]))</f>
        <v>inf</v>
      </c>
      <c r="G77" s="2" t="str">
        <f>IF(ert_data[[#This Row],[fmincon]] = "inf","inf",ert_data[[#This Row],[fmincon]]/MIN(ert_data[[#This Row],[BSqi]:[SMAC-BBOB]]))</f>
        <v>inf</v>
      </c>
      <c r="H77" s="2" t="str">
        <f>IF(ert_data[[#This Row],[fminunc]] = "inf","inf",ert_data[[#This Row],[fminunc]]/MIN(ert_data[[#This Row],[BSqi]:[SMAC-BBOB]]))</f>
        <v>inf</v>
      </c>
      <c r="I77" s="2">
        <f>IF(ert_data[[#This Row],[HCMA]] = "inf","inf",ert_data[[#This Row],[HCMA]]/MIN(ert_data[[#This Row],[BSqi]:[SMAC-BBOB]]))</f>
        <v>4.0144221764375354</v>
      </c>
      <c r="J77" s="2" t="str">
        <f>IF(ert_data[[#This Row],[HMLSL]] = "inf","inf",ert_data[[#This Row],[HMLSL]]/MIN(ert_data[[#This Row],[BSqi]:[SMAC-BBOB]]))</f>
        <v>inf</v>
      </c>
      <c r="K77" s="2" t="str">
        <f>IF(ert_data[[#This Row],[IPOP400D]] = "inf","inf",ert_data[[#This Row],[IPOP400D]]/MIN(ert_data[[#This Row],[BSqi]:[SMAC-BBOB]]))</f>
        <v>inf</v>
      </c>
      <c r="L77" s="2" t="str">
        <f>IF(ert_data[[#This Row],[MCS]] = "inf","inf",ert_data[[#This Row],[MCS]]/MIN(ert_data[[#This Row],[BSqi]:[SMAC-BBOB]]))</f>
        <v>inf</v>
      </c>
      <c r="M77" s="2" t="str">
        <f>IF(ert_data[[#This Row],[MLSL]] = "inf","inf",ert_data[[#This Row],[MLSL]]/MIN(ert_data[[#This Row],[BSqi]:[SMAC-BBOB]]))</f>
        <v>inf</v>
      </c>
      <c r="N77" s="2" t="str">
        <f>IF(ert_data[[#This Row],[OQNLP]] = "inf","inf",ert_data[[#This Row],[OQNLP]]/MIN(ert_data[[#This Row],[BSqi]:[SMAC-BBOB]]))</f>
        <v>inf</v>
      </c>
      <c r="O77" s="2" t="str">
        <f>IF(ert_data[[#This Row],[SMAC-BBOB]] = "inf","inf",ert_data[[#This Row],[SMAC-BBOB]]/MIN(ert_data[[#This Row],[BSqi]:[SMAC-BBOB]]))</f>
        <v>inf</v>
      </c>
    </row>
    <row r="78" spans="1:15" s="2" customFormat="1" x14ac:dyDescent="0.25">
      <c r="A78" s="2" t="str">
        <f>ert_data[[#This Row],[dim]]</f>
        <v>10</v>
      </c>
      <c r="B78" s="2" t="str">
        <f>ert_data[[#This Row],[fid]]</f>
        <v>5</v>
      </c>
      <c r="C78" s="2" t="str">
        <f>ert_data[[#This Row],[repetition]]</f>
        <v>1</v>
      </c>
      <c r="D78" s="2">
        <f>IF(ert_data[[#This Row],[BSqi]] = "inf","inf",ert_data[[#This Row],[BSqi]]/MIN(ert_data[[#This Row],[BSqi]:[SMAC-BBOB]]))</f>
        <v>2.2968749999999996</v>
      </c>
      <c r="E78" s="2">
        <f>IF(ert_data[[#This Row],[BSrr]] = "inf","inf",ert_data[[#This Row],[BSrr]]/MIN(ert_data[[#This Row],[BSqi]:[SMAC-BBOB]]))</f>
        <v>2.2968749999999996</v>
      </c>
      <c r="F78" s="2">
        <f>IF(ert_data[[#This Row],[CMA-CSA]] = "inf","inf",ert_data[[#This Row],[CMA-CSA]]/MIN(ert_data[[#This Row],[BSqi]:[SMAC-BBOB]]))</f>
        <v>9.0625</v>
      </c>
      <c r="G78" s="2">
        <f>IF(ert_data[[#This Row],[fmincon]] = "inf","inf",ert_data[[#This Row],[fmincon]]/MIN(ert_data[[#This Row],[BSqi]:[SMAC-BBOB]]))</f>
        <v>9.53125</v>
      </c>
      <c r="H78" s="2">
        <f>IF(ert_data[[#This Row],[fminunc]] = "inf","inf",ert_data[[#This Row],[fminunc]]/MIN(ert_data[[#This Row],[BSqi]:[SMAC-BBOB]]))</f>
        <v>4.375</v>
      </c>
      <c r="I78" s="2">
        <f>IF(ert_data[[#This Row],[HCMA]] = "inf","inf",ert_data[[#This Row],[HCMA]]/MIN(ert_data[[#This Row],[BSqi]:[SMAC-BBOB]]))</f>
        <v>2.9375</v>
      </c>
      <c r="J78" s="2">
        <f>IF(ert_data[[#This Row],[HMLSL]] = "inf","inf",ert_data[[#This Row],[HMLSL]]/MIN(ert_data[[#This Row],[BSqi]:[SMAC-BBOB]]))</f>
        <v>9.53125</v>
      </c>
      <c r="K78" s="2">
        <f>IF(ert_data[[#This Row],[IPOP400D]] = "inf","inf",ert_data[[#This Row],[IPOP400D]]/MIN(ert_data[[#This Row],[BSqi]:[SMAC-BBOB]]))</f>
        <v>9.515625</v>
      </c>
      <c r="L78" s="2">
        <f>IF(ert_data[[#This Row],[MCS]] = "inf","inf",ert_data[[#This Row],[MCS]]/MIN(ert_data[[#This Row],[BSqi]:[SMAC-BBOB]]))</f>
        <v>1.5781249999999998</v>
      </c>
      <c r="M78" s="2">
        <f>IF(ert_data[[#This Row],[MLSL]] = "inf","inf",ert_data[[#This Row],[MLSL]]/MIN(ert_data[[#This Row],[BSqi]:[SMAC-BBOB]]))</f>
        <v>9.53125</v>
      </c>
      <c r="N78" s="2">
        <f>IF(ert_data[[#This Row],[OQNLP]] = "inf","inf",ert_data[[#This Row],[OQNLP]]/MIN(ert_data[[#This Row],[BSqi]:[SMAC-BBOB]]))</f>
        <v>2.65625</v>
      </c>
      <c r="O78" s="2">
        <f>IF(ert_data[[#This Row],[SMAC-BBOB]] = "inf","inf",ert_data[[#This Row],[SMAC-BBOB]]/MIN(ert_data[[#This Row],[BSqi]:[SMAC-BBOB]]))</f>
        <v>1</v>
      </c>
    </row>
    <row r="79" spans="1:15" s="2" customFormat="1" x14ac:dyDescent="0.25">
      <c r="A79" s="2" t="str">
        <f>ert_data[[#This Row],[dim]]</f>
        <v>10</v>
      </c>
      <c r="B79" s="2" t="str">
        <f>ert_data[[#This Row],[fid]]</f>
        <v>6</v>
      </c>
      <c r="C79" s="2" t="str">
        <f>ert_data[[#This Row],[repetition]]</f>
        <v>1</v>
      </c>
      <c r="D79" s="2" t="str">
        <f>IF(ert_data[[#This Row],[BSqi]] = "inf","inf",ert_data[[#This Row],[BSqi]]/MIN(ert_data[[#This Row],[BSqi]:[SMAC-BBOB]]))</f>
        <v>inf</v>
      </c>
      <c r="E79" s="2" t="str">
        <f>IF(ert_data[[#This Row],[BSrr]] = "inf","inf",ert_data[[#This Row],[BSrr]]/MIN(ert_data[[#This Row],[BSqi]:[SMAC-BBOB]]))</f>
        <v>inf</v>
      </c>
      <c r="F79" s="2">
        <f>IF(ert_data[[#This Row],[CMA-CSA]] = "inf","inf",ert_data[[#This Row],[CMA-CSA]]/MIN(ert_data[[#This Row],[BSqi]:[SMAC-BBOB]]))</f>
        <v>1.2120005139406398</v>
      </c>
      <c r="G79" s="2">
        <f>IF(ert_data[[#This Row],[fmincon]] = "inf","inf",ert_data[[#This Row],[fmincon]]/MIN(ert_data[[#This Row],[BSqi]:[SMAC-BBOB]]))</f>
        <v>1.1084414750096365</v>
      </c>
      <c r="H79" s="2">
        <f>IF(ert_data[[#This Row],[fminunc]] = "inf","inf",ert_data[[#This Row],[fminunc]]/MIN(ert_data[[#This Row],[BSqi]:[SMAC-BBOB]]))</f>
        <v>2.3863548760118207</v>
      </c>
      <c r="I79" s="2">
        <f>IF(ert_data[[#This Row],[HCMA]] = "inf","inf",ert_data[[#This Row],[HCMA]]/MIN(ert_data[[#This Row],[BSqi]:[SMAC-BBOB]]))</f>
        <v>1.8208916870101506</v>
      </c>
      <c r="J79" s="2">
        <f>IF(ert_data[[#This Row],[HMLSL]] = "inf","inf",ert_data[[#This Row],[HMLSL]]/MIN(ert_data[[#This Row],[BSqi]:[SMAC-BBOB]]))</f>
        <v>1</v>
      </c>
      <c r="K79" s="2">
        <f>IF(ert_data[[#This Row],[IPOP400D]] = "inf","inf",ert_data[[#This Row],[IPOP400D]]/MIN(ert_data[[#This Row],[BSqi]:[SMAC-BBOB]]))</f>
        <v>1.2267763073365026</v>
      </c>
      <c r="L79" s="2">
        <f>IF(ert_data[[#This Row],[MCS]] = "inf","inf",ert_data[[#This Row],[MCS]]/MIN(ert_data[[#This Row],[BSqi]:[SMAC-BBOB]]))</f>
        <v>58.127971219324174</v>
      </c>
      <c r="M79" s="2">
        <f>IF(ert_data[[#This Row],[MLSL]] = "inf","inf",ert_data[[#This Row],[MLSL]]/MIN(ert_data[[#This Row],[BSqi]:[SMAC-BBOB]]))</f>
        <v>1</v>
      </c>
      <c r="N79" s="2">
        <f>IF(ert_data[[#This Row],[OQNLP]] = "inf","inf",ert_data[[#This Row],[OQNLP]]/MIN(ert_data[[#This Row],[BSqi]:[SMAC-BBOB]]))</f>
        <v>3.1519979442374404</v>
      </c>
      <c r="O79" s="2" t="str">
        <f>IF(ert_data[[#This Row],[SMAC-BBOB]] = "inf","inf",ert_data[[#This Row],[SMAC-BBOB]]/MIN(ert_data[[#This Row],[BSqi]:[SMAC-BBOB]]))</f>
        <v>inf</v>
      </c>
    </row>
    <row r="80" spans="1:15" s="2" customFormat="1" x14ac:dyDescent="0.25">
      <c r="A80" s="2" t="str">
        <f>ert_data[[#This Row],[dim]]</f>
        <v>10</v>
      </c>
      <c r="B80" s="2" t="str">
        <f>ert_data[[#This Row],[fid]]</f>
        <v>7</v>
      </c>
      <c r="C80" s="2" t="str">
        <f>ert_data[[#This Row],[repetition]]</f>
        <v>1</v>
      </c>
      <c r="D80" s="2" t="str">
        <f>IF(ert_data[[#This Row],[BSqi]] = "inf","inf",ert_data[[#This Row],[BSqi]]/MIN(ert_data[[#This Row],[BSqi]:[SMAC-BBOB]]))</f>
        <v>inf</v>
      </c>
      <c r="E80" s="2" t="str">
        <f>IF(ert_data[[#This Row],[BSrr]] = "inf","inf",ert_data[[#This Row],[BSrr]]/MIN(ert_data[[#This Row],[BSqi]:[SMAC-BBOB]]))</f>
        <v>inf</v>
      </c>
      <c r="F80" s="2">
        <f>IF(ert_data[[#This Row],[CMA-CSA]] = "inf","inf",ert_data[[#This Row],[CMA-CSA]]/MIN(ert_data[[#This Row],[BSqi]:[SMAC-BBOB]]))</f>
        <v>1.2075044069503902</v>
      </c>
      <c r="G80" s="2" t="str">
        <f>IF(ert_data[[#This Row],[fmincon]] = "inf","inf",ert_data[[#This Row],[fmincon]]/MIN(ert_data[[#This Row],[BSqi]:[SMAC-BBOB]]))</f>
        <v>inf</v>
      </c>
      <c r="H80" s="2" t="str">
        <f>IF(ert_data[[#This Row],[fminunc]] = "inf","inf",ert_data[[#This Row],[fminunc]]/MIN(ert_data[[#This Row],[BSqi]:[SMAC-BBOB]]))</f>
        <v>inf</v>
      </c>
      <c r="I80" s="2">
        <f>IF(ert_data[[#This Row],[HCMA]] = "inf","inf",ert_data[[#This Row],[HCMA]]/MIN(ert_data[[#This Row],[BSqi]:[SMAC-BBOB]]))</f>
        <v>1</v>
      </c>
      <c r="J80" s="2">
        <f>IF(ert_data[[#This Row],[HMLSL]] = "inf","inf",ert_data[[#This Row],[HMLSL]]/MIN(ert_data[[#This Row],[BSqi]:[SMAC-BBOB]]))</f>
        <v>12.691954167715942</v>
      </c>
      <c r="K80" s="2" t="str">
        <f>IF(ert_data[[#This Row],[IPOP400D]] = "inf","inf",ert_data[[#This Row],[IPOP400D]]/MIN(ert_data[[#This Row],[BSqi]:[SMAC-BBOB]]))</f>
        <v>inf</v>
      </c>
      <c r="L80" s="2" t="str">
        <f>IF(ert_data[[#This Row],[MCS]] = "inf","inf",ert_data[[#This Row],[MCS]]/MIN(ert_data[[#This Row],[BSqi]:[SMAC-BBOB]]))</f>
        <v>inf</v>
      </c>
      <c r="M80" s="2" t="str">
        <f>IF(ert_data[[#This Row],[MLSL]] = "inf","inf",ert_data[[#This Row],[MLSL]]/MIN(ert_data[[#This Row],[BSqi]:[SMAC-BBOB]]))</f>
        <v>inf</v>
      </c>
      <c r="N80" s="2" t="str">
        <f>IF(ert_data[[#This Row],[OQNLP]] = "inf","inf",ert_data[[#This Row],[OQNLP]]/MIN(ert_data[[#This Row],[BSqi]:[SMAC-BBOB]]))</f>
        <v>inf</v>
      </c>
      <c r="O80" s="2" t="str">
        <f>IF(ert_data[[#This Row],[SMAC-BBOB]] = "inf","inf",ert_data[[#This Row],[SMAC-BBOB]]/MIN(ert_data[[#This Row],[BSqi]:[SMAC-BBOB]]))</f>
        <v>inf</v>
      </c>
    </row>
    <row r="81" spans="1:15" s="2" customFormat="1" x14ac:dyDescent="0.25">
      <c r="A81" s="2" t="str">
        <f>ert_data[[#This Row],[dim]]</f>
        <v>10</v>
      </c>
      <c r="B81" s="2" t="str">
        <f>ert_data[[#This Row],[fid]]</f>
        <v>8</v>
      </c>
      <c r="C81" s="2" t="str">
        <f>ert_data[[#This Row],[repetition]]</f>
        <v>1</v>
      </c>
      <c r="D81" s="2" t="str">
        <f>IF(ert_data[[#This Row],[BSqi]] = "inf","inf",ert_data[[#This Row],[BSqi]]/MIN(ert_data[[#This Row],[BSqi]:[SMAC-BBOB]]))</f>
        <v>inf</v>
      </c>
      <c r="E81" s="2">
        <f>IF(ert_data[[#This Row],[BSrr]] = "inf","inf",ert_data[[#This Row],[BSrr]]/MIN(ert_data[[#This Row],[BSqi]:[SMAC-BBOB]]))</f>
        <v>184.47184466019417</v>
      </c>
      <c r="F81" s="2">
        <f>IF(ert_data[[#This Row],[CMA-CSA]] = "inf","inf",ert_data[[#This Row],[CMA-CSA]]/MIN(ert_data[[#This Row],[BSqi]:[SMAC-BBOB]]))</f>
        <v>4.3568932038834953</v>
      </c>
      <c r="G81" s="2">
        <f>IF(ert_data[[#This Row],[fmincon]] = "inf","inf",ert_data[[#This Row],[fmincon]]/MIN(ert_data[[#This Row],[BSqi]:[SMAC-BBOB]]))</f>
        <v>1.1085436893203884</v>
      </c>
      <c r="H81" s="2">
        <f>IF(ert_data[[#This Row],[fminunc]] = "inf","inf",ert_data[[#This Row],[fminunc]]/MIN(ert_data[[#This Row],[BSqi]:[SMAC-BBOB]]))</f>
        <v>1.2996116504854367</v>
      </c>
      <c r="I81" s="2">
        <f>IF(ert_data[[#This Row],[HCMA]] = "inf","inf",ert_data[[#This Row],[HCMA]]/MIN(ert_data[[#This Row],[BSqi]:[SMAC-BBOB]]))</f>
        <v>1.7363106796116505</v>
      </c>
      <c r="J81" s="2">
        <f>IF(ert_data[[#This Row],[HMLSL]] = "inf","inf",ert_data[[#This Row],[HMLSL]]/MIN(ert_data[[#This Row],[BSqi]:[SMAC-BBOB]]))</f>
        <v>1.5036893203883495</v>
      </c>
      <c r="K81" s="2">
        <f>IF(ert_data[[#This Row],[IPOP400D]] = "inf","inf",ert_data[[#This Row],[IPOP400D]]/MIN(ert_data[[#This Row],[BSqi]:[SMAC-BBOB]]))</f>
        <v>6.5983818770226508</v>
      </c>
      <c r="L81" s="2">
        <f>IF(ert_data[[#This Row],[MCS]] = "inf","inf",ert_data[[#This Row],[MCS]]/MIN(ert_data[[#This Row],[BSqi]:[SMAC-BBOB]]))</f>
        <v>1.5178640776699031</v>
      </c>
      <c r="M81" s="2">
        <f>IF(ert_data[[#This Row],[MLSL]] = "inf","inf",ert_data[[#This Row],[MLSL]]/MIN(ert_data[[#This Row],[BSqi]:[SMAC-BBOB]]))</f>
        <v>1.1161165048543689</v>
      </c>
      <c r="N81" s="2">
        <f>IF(ert_data[[#This Row],[OQNLP]] = "inf","inf",ert_data[[#This Row],[OQNLP]]/MIN(ert_data[[#This Row],[BSqi]:[SMAC-BBOB]]))</f>
        <v>1</v>
      </c>
      <c r="O81" s="2" t="str">
        <f>IF(ert_data[[#This Row],[SMAC-BBOB]] = "inf","inf",ert_data[[#This Row],[SMAC-BBOB]]/MIN(ert_data[[#This Row],[BSqi]:[SMAC-BBOB]]))</f>
        <v>inf</v>
      </c>
    </row>
    <row r="82" spans="1:15" s="2" customFormat="1" x14ac:dyDescent="0.25">
      <c r="A82" s="2" t="str">
        <f>ert_data[[#This Row],[dim]]</f>
        <v>10</v>
      </c>
      <c r="B82" s="2" t="str">
        <f>ert_data[[#This Row],[fid]]</f>
        <v>9</v>
      </c>
      <c r="C82" s="2" t="str">
        <f>ert_data[[#This Row],[repetition]]</f>
        <v>1</v>
      </c>
      <c r="D82" s="2" t="str">
        <f>IF(ert_data[[#This Row],[BSqi]] = "inf","inf",ert_data[[#This Row],[BSqi]]/MIN(ert_data[[#This Row],[BSqi]:[SMAC-BBOB]]))</f>
        <v>inf</v>
      </c>
      <c r="E82" s="2" t="str">
        <f>IF(ert_data[[#This Row],[BSrr]] = "inf","inf",ert_data[[#This Row],[BSrr]]/MIN(ert_data[[#This Row],[BSqi]:[SMAC-BBOB]]))</f>
        <v>inf</v>
      </c>
      <c r="F82" s="2">
        <f>IF(ert_data[[#This Row],[CMA-CSA]] = "inf","inf",ert_data[[#This Row],[CMA-CSA]]/MIN(ert_data[[#This Row],[BSqi]:[SMAC-BBOB]]))</f>
        <v>10.428715365239293</v>
      </c>
      <c r="G82" s="2">
        <f>IF(ert_data[[#This Row],[fmincon]] = "inf","inf",ert_data[[#This Row],[fmincon]]/MIN(ert_data[[#This Row],[BSqi]:[SMAC-BBOB]]))</f>
        <v>1.1944584382871537</v>
      </c>
      <c r="H82" s="2">
        <f>IF(ert_data[[#This Row],[fminunc]] = "inf","inf",ert_data[[#This Row],[fminunc]]/MIN(ert_data[[#This Row],[BSqi]:[SMAC-BBOB]]))</f>
        <v>1</v>
      </c>
      <c r="I82" s="2">
        <f>IF(ert_data[[#This Row],[HCMA]] = "inf","inf",ert_data[[#This Row],[HCMA]]/MIN(ert_data[[#This Row],[BSqi]:[SMAC-BBOB]]))</f>
        <v>4.0649874055415616</v>
      </c>
      <c r="J82" s="2">
        <f>IF(ert_data[[#This Row],[HMLSL]] = "inf","inf",ert_data[[#This Row],[HMLSL]]/MIN(ert_data[[#This Row],[BSqi]:[SMAC-BBOB]]))</f>
        <v>1.2010075566750631</v>
      </c>
      <c r="K82" s="2">
        <f>IF(ert_data[[#This Row],[IPOP400D]] = "inf","inf",ert_data[[#This Row],[IPOP400D]]/MIN(ert_data[[#This Row],[BSqi]:[SMAC-BBOB]]))</f>
        <v>29.564231738035264</v>
      </c>
      <c r="L82" s="2">
        <f>IF(ert_data[[#This Row],[MCS]] = "inf","inf",ert_data[[#This Row],[MCS]]/MIN(ert_data[[#This Row],[BSqi]:[SMAC-BBOB]]))</f>
        <v>2.5017632241813601</v>
      </c>
      <c r="M82" s="2">
        <f>IF(ert_data[[#This Row],[MLSL]] = "inf","inf",ert_data[[#This Row],[MLSL]]/MIN(ert_data[[#This Row],[BSqi]:[SMAC-BBOB]]))</f>
        <v>1.2010075566750631</v>
      </c>
      <c r="N82" s="2">
        <f>IF(ert_data[[#This Row],[OQNLP]] = "inf","inf",ert_data[[#This Row],[OQNLP]]/MIN(ert_data[[#This Row],[BSqi]:[SMAC-BBOB]]))</f>
        <v>1.0493702770780857</v>
      </c>
      <c r="O82" s="2" t="str">
        <f>IF(ert_data[[#This Row],[SMAC-BBOB]] = "inf","inf",ert_data[[#This Row],[SMAC-BBOB]]/MIN(ert_data[[#This Row],[BSqi]:[SMAC-BBOB]]))</f>
        <v>inf</v>
      </c>
    </row>
    <row r="83" spans="1:15" s="2" customFormat="1" x14ac:dyDescent="0.25">
      <c r="A83" s="2" t="str">
        <f>ert_data[[#This Row],[dim]]</f>
        <v>10</v>
      </c>
      <c r="B83" s="2" t="str">
        <f>ert_data[[#This Row],[fid]]</f>
        <v>10</v>
      </c>
      <c r="C83" s="2" t="str">
        <f>ert_data[[#This Row],[repetition]]</f>
        <v>1</v>
      </c>
      <c r="D83" s="2" t="str">
        <f>IF(ert_data[[#This Row],[BSqi]] = "inf","inf",ert_data[[#This Row],[BSqi]]/MIN(ert_data[[#This Row],[BSqi]:[SMAC-BBOB]]))</f>
        <v>inf</v>
      </c>
      <c r="E83" s="2" t="str">
        <f>IF(ert_data[[#This Row],[BSrr]] = "inf","inf",ert_data[[#This Row],[BSrr]]/MIN(ert_data[[#This Row],[BSqi]:[SMAC-BBOB]]))</f>
        <v>inf</v>
      </c>
      <c r="F83" s="2">
        <f>IF(ert_data[[#This Row],[CMA-CSA]] = "inf","inf",ert_data[[#This Row],[CMA-CSA]]/MIN(ert_data[[#This Row],[BSqi]:[SMAC-BBOB]]))</f>
        <v>7.5580700256191289</v>
      </c>
      <c r="G83" s="2">
        <f>IF(ert_data[[#This Row],[fmincon]] = "inf","inf",ert_data[[#This Row],[fmincon]]/MIN(ert_data[[#This Row],[BSqi]:[SMAC-BBOB]]))</f>
        <v>1.1951323654995729</v>
      </c>
      <c r="H83" s="2">
        <f>IF(ert_data[[#This Row],[fminunc]] = "inf","inf",ert_data[[#This Row],[fminunc]]/MIN(ert_data[[#This Row],[BSqi]:[SMAC-BBOB]]))</f>
        <v>8.6929974380871062</v>
      </c>
      <c r="I83" s="2">
        <f>IF(ert_data[[#This Row],[HCMA]] = "inf","inf",ert_data[[#This Row],[HCMA]]/MIN(ert_data[[#This Row],[BSqi]:[SMAC-BBOB]]))</f>
        <v>1.7877882152006832</v>
      </c>
      <c r="J83" s="2">
        <f>IF(ert_data[[#This Row],[HMLSL]] = "inf","inf",ert_data[[#This Row],[HMLSL]]/MIN(ert_data[[#This Row],[BSqi]:[SMAC-BBOB]]))</f>
        <v>1</v>
      </c>
      <c r="K83" s="2" t="str">
        <f>IF(ert_data[[#This Row],[IPOP400D]] = "inf","inf",ert_data[[#This Row],[IPOP400D]]/MIN(ert_data[[#This Row],[BSqi]:[SMAC-BBOB]]))</f>
        <v>inf</v>
      </c>
      <c r="L83" s="2" t="str">
        <f>IF(ert_data[[#This Row],[MCS]] = "inf","inf",ert_data[[#This Row],[MCS]]/MIN(ert_data[[#This Row],[BSqi]:[SMAC-BBOB]]))</f>
        <v>inf</v>
      </c>
      <c r="M83" s="2">
        <f>IF(ert_data[[#This Row],[MLSL]] = "inf","inf",ert_data[[#This Row],[MLSL]]/MIN(ert_data[[#This Row],[BSqi]:[SMAC-BBOB]]))</f>
        <v>1</v>
      </c>
      <c r="N83" s="2">
        <f>IF(ert_data[[#This Row],[OQNLP]] = "inf","inf",ert_data[[#This Row],[OQNLP]]/MIN(ert_data[[#This Row],[BSqi]:[SMAC-BBOB]]))</f>
        <v>13.125106746370625</v>
      </c>
      <c r="O83" s="2" t="str">
        <f>IF(ert_data[[#This Row],[SMAC-BBOB]] = "inf","inf",ert_data[[#This Row],[SMAC-BBOB]]/MIN(ert_data[[#This Row],[BSqi]:[SMAC-BBOB]]))</f>
        <v>inf</v>
      </c>
    </row>
    <row r="84" spans="1:15" s="2" customFormat="1" x14ac:dyDescent="0.25">
      <c r="A84" s="2" t="str">
        <f>ert_data[[#This Row],[dim]]</f>
        <v>10</v>
      </c>
      <c r="B84" s="2" t="str">
        <f>ert_data[[#This Row],[fid]]</f>
        <v>11</v>
      </c>
      <c r="C84" s="2" t="str">
        <f>ert_data[[#This Row],[repetition]]</f>
        <v>1</v>
      </c>
      <c r="D84" s="2" t="str">
        <f>IF(ert_data[[#This Row],[BSqi]] = "inf","inf",ert_data[[#This Row],[BSqi]]/MIN(ert_data[[#This Row],[BSqi]:[SMAC-BBOB]]))</f>
        <v>inf</v>
      </c>
      <c r="E84" s="2" t="str">
        <f>IF(ert_data[[#This Row],[BSrr]] = "inf","inf",ert_data[[#This Row],[BSrr]]/MIN(ert_data[[#This Row],[BSqi]:[SMAC-BBOB]]))</f>
        <v>inf</v>
      </c>
      <c r="F84" s="2">
        <f>IF(ert_data[[#This Row],[CMA-CSA]] = "inf","inf",ert_data[[#This Row],[CMA-CSA]]/MIN(ert_data[[#This Row],[BSqi]:[SMAC-BBOB]]))</f>
        <v>14.091015169194865</v>
      </c>
      <c r="G84" s="2">
        <f>IF(ert_data[[#This Row],[fmincon]] = "inf","inf",ert_data[[#This Row],[fmincon]]/MIN(ert_data[[#This Row],[BSqi]:[SMAC-BBOB]]))</f>
        <v>1.0105017502917153</v>
      </c>
      <c r="H84" s="2">
        <f>IF(ert_data[[#This Row],[fminunc]] = "inf","inf",ert_data[[#This Row],[fminunc]]/MIN(ert_data[[#This Row],[BSqi]:[SMAC-BBOB]]))</f>
        <v>64.135355892648775</v>
      </c>
      <c r="I84" s="2">
        <f>IF(ert_data[[#This Row],[HCMA]] = "inf","inf",ert_data[[#This Row],[HCMA]]/MIN(ert_data[[#This Row],[BSqi]:[SMAC-BBOB]]))</f>
        <v>4.9708284714119015</v>
      </c>
      <c r="J84" s="2">
        <f>IF(ert_data[[#This Row],[HMLSL]] = "inf","inf",ert_data[[#This Row],[HMLSL]]/MIN(ert_data[[#This Row],[BSqi]:[SMAC-BBOB]]))</f>
        <v>1</v>
      </c>
      <c r="K84" s="2">
        <f>IF(ert_data[[#This Row],[IPOP400D]] = "inf","inf",ert_data[[#This Row],[IPOP400D]]/MIN(ert_data[[#This Row],[BSqi]:[SMAC-BBOB]]))</f>
        <v>33.481621936989498</v>
      </c>
      <c r="L84" s="2" t="str">
        <f>IF(ert_data[[#This Row],[MCS]] = "inf","inf",ert_data[[#This Row],[MCS]]/MIN(ert_data[[#This Row],[BSqi]:[SMAC-BBOB]]))</f>
        <v>inf</v>
      </c>
      <c r="M84" s="2">
        <f>IF(ert_data[[#This Row],[MLSL]] = "inf","inf",ert_data[[#This Row],[MLSL]]/MIN(ert_data[[#This Row],[BSqi]:[SMAC-BBOB]]))</f>
        <v>1</v>
      </c>
      <c r="N84" s="2">
        <f>IF(ert_data[[#This Row],[OQNLP]] = "inf","inf",ert_data[[#This Row],[OQNLP]]/MIN(ert_data[[#This Row],[BSqi]:[SMAC-BBOB]]))</f>
        <v>29.364060676779463</v>
      </c>
      <c r="O84" s="2" t="str">
        <f>IF(ert_data[[#This Row],[SMAC-BBOB]] = "inf","inf",ert_data[[#This Row],[SMAC-BBOB]]/MIN(ert_data[[#This Row],[BSqi]:[SMAC-BBOB]]))</f>
        <v>inf</v>
      </c>
    </row>
    <row r="85" spans="1:15" s="2" customFormat="1" x14ac:dyDescent="0.25">
      <c r="A85" s="2" t="str">
        <f>ert_data[[#This Row],[dim]]</f>
        <v>10</v>
      </c>
      <c r="B85" s="2" t="str">
        <f>ert_data[[#This Row],[fid]]</f>
        <v>12</v>
      </c>
      <c r="C85" s="2" t="str">
        <f>ert_data[[#This Row],[repetition]]</f>
        <v>1</v>
      </c>
      <c r="D85" s="2" t="str">
        <f>IF(ert_data[[#This Row],[BSqi]] = "inf","inf",ert_data[[#This Row],[BSqi]]/MIN(ert_data[[#This Row],[BSqi]:[SMAC-BBOB]]))</f>
        <v>inf</v>
      </c>
      <c r="E85" s="2" t="str">
        <f>IF(ert_data[[#This Row],[BSrr]] = "inf","inf",ert_data[[#This Row],[BSrr]]/MIN(ert_data[[#This Row],[BSqi]:[SMAC-BBOB]]))</f>
        <v>inf</v>
      </c>
      <c r="F85" s="2">
        <f>IF(ert_data[[#This Row],[CMA-CSA]] = "inf","inf",ert_data[[#This Row],[CMA-CSA]]/MIN(ert_data[[#This Row],[BSqi]:[SMAC-BBOB]]))</f>
        <v>7.9199284276448214</v>
      </c>
      <c r="G85" s="2">
        <f>IF(ert_data[[#This Row],[fmincon]] = "inf","inf",ert_data[[#This Row],[fmincon]]/MIN(ert_data[[#This Row],[BSqi]:[SMAC-BBOB]]))</f>
        <v>1.3618877208678146</v>
      </c>
      <c r="H85" s="2">
        <f>IF(ert_data[[#This Row],[fminunc]] = "inf","inf",ert_data[[#This Row],[fminunc]]/MIN(ert_data[[#This Row],[BSqi]:[SMAC-BBOB]]))</f>
        <v>1</v>
      </c>
      <c r="I85" s="2">
        <f>IF(ert_data[[#This Row],[HCMA]] = "inf","inf",ert_data[[#This Row],[HCMA]]/MIN(ert_data[[#This Row],[BSqi]:[SMAC-BBOB]]))</f>
        <v>1.2798031760232611</v>
      </c>
      <c r="J85" s="2">
        <f>IF(ert_data[[#This Row],[HMLSL]] = "inf","inf",ert_data[[#This Row],[HMLSL]]/MIN(ert_data[[#This Row],[BSqi]:[SMAC-BBOB]]))</f>
        <v>1.3545068217401028</v>
      </c>
      <c r="K85" s="2">
        <f>IF(ert_data[[#This Row],[IPOP400D]] = "inf","inf",ert_data[[#This Row],[IPOP400D]]/MIN(ert_data[[#This Row],[BSqi]:[SMAC-BBOB]]))</f>
        <v>23.400805188995751</v>
      </c>
      <c r="L85" s="2">
        <f>IF(ert_data[[#This Row],[MCS]] = "inf","inf",ert_data[[#This Row],[MCS]]/MIN(ert_data[[#This Row],[BSqi]:[SMAC-BBOB]]))</f>
        <v>18.721315142026391</v>
      </c>
      <c r="M85" s="2">
        <f>IF(ert_data[[#This Row],[MLSL]] = "inf","inf",ert_data[[#This Row],[MLSL]]/MIN(ert_data[[#This Row],[BSqi]:[SMAC-BBOB]]))</f>
        <v>1.3545068217401028</v>
      </c>
      <c r="N85" s="2">
        <f>IF(ert_data[[#This Row],[OQNLP]] = "inf","inf",ert_data[[#This Row],[OQNLP]]/MIN(ert_data[[#This Row],[BSqi]:[SMAC-BBOB]]))</f>
        <v>13.644822187430105</v>
      </c>
      <c r="O85" s="2" t="str">
        <f>IF(ert_data[[#This Row],[SMAC-BBOB]] = "inf","inf",ert_data[[#This Row],[SMAC-BBOB]]/MIN(ert_data[[#This Row],[BSqi]:[SMAC-BBOB]]))</f>
        <v>inf</v>
      </c>
    </row>
    <row r="86" spans="1:15" s="2" customFormat="1" x14ac:dyDescent="0.25">
      <c r="A86" s="2" t="str">
        <f>ert_data[[#This Row],[dim]]</f>
        <v>10</v>
      </c>
      <c r="B86" s="2" t="str">
        <f>ert_data[[#This Row],[fid]]</f>
        <v>13</v>
      </c>
      <c r="C86" s="2" t="str">
        <f>ert_data[[#This Row],[repetition]]</f>
        <v>1</v>
      </c>
      <c r="D86" s="2" t="str">
        <f>IF(ert_data[[#This Row],[BSqi]] = "inf","inf",ert_data[[#This Row],[BSqi]]/MIN(ert_data[[#This Row],[BSqi]:[SMAC-BBOB]]))</f>
        <v>inf</v>
      </c>
      <c r="E86" s="2" t="str">
        <f>IF(ert_data[[#This Row],[BSrr]] = "inf","inf",ert_data[[#This Row],[BSrr]]/MIN(ert_data[[#This Row],[BSqi]:[SMAC-BBOB]]))</f>
        <v>inf</v>
      </c>
      <c r="F86" s="2">
        <f>IF(ert_data[[#This Row],[CMA-CSA]] = "inf","inf",ert_data[[#This Row],[CMA-CSA]]/MIN(ert_data[[#This Row],[BSqi]:[SMAC-BBOB]]))</f>
        <v>7.2337770382695501</v>
      </c>
      <c r="G86" s="2">
        <f>IF(ert_data[[#This Row],[fmincon]] = "inf","inf",ert_data[[#This Row],[fmincon]]/MIN(ert_data[[#This Row],[BSqi]:[SMAC-BBOB]]))</f>
        <v>1.0171935662784248</v>
      </c>
      <c r="H86" s="2">
        <f>IF(ert_data[[#This Row],[fminunc]] = "inf","inf",ert_data[[#This Row],[fminunc]]/MIN(ert_data[[#This Row],[BSqi]:[SMAC-BBOB]]))</f>
        <v>1.3496949528563504</v>
      </c>
      <c r="I86" s="2">
        <f>IF(ert_data[[#This Row],[HCMA]] = "inf","inf",ert_data[[#This Row],[HCMA]]/MIN(ert_data[[#This Row],[BSqi]:[SMAC-BBOB]]))</f>
        <v>1.0127565169162507</v>
      </c>
      <c r="J86" s="2">
        <f>IF(ert_data[[#This Row],[HMLSL]] = "inf","inf",ert_data[[#This Row],[HMLSL]]/MIN(ert_data[[#This Row],[BSqi]:[SMAC-BBOB]]))</f>
        <v>1</v>
      </c>
      <c r="K86" s="2">
        <f>IF(ert_data[[#This Row],[IPOP400D]] = "inf","inf",ert_data[[#This Row],[IPOP400D]]/MIN(ert_data[[#This Row],[BSqi]:[SMAC-BBOB]]))</f>
        <v>10.185339249399153</v>
      </c>
      <c r="L86" s="2" t="str">
        <f>IF(ert_data[[#This Row],[MCS]] = "inf","inf",ert_data[[#This Row],[MCS]]/MIN(ert_data[[#This Row],[BSqi]:[SMAC-BBOB]]))</f>
        <v>inf</v>
      </c>
      <c r="M86" s="2">
        <f>IF(ert_data[[#This Row],[MLSL]] = "inf","inf",ert_data[[#This Row],[MLSL]]/MIN(ert_data[[#This Row],[BSqi]:[SMAC-BBOB]]))</f>
        <v>1</v>
      </c>
      <c r="N86" s="2">
        <f>IF(ert_data[[#This Row],[OQNLP]] = "inf","inf",ert_data[[#This Row],[OQNLP]]/MIN(ert_data[[#This Row],[BSqi]:[SMAC-BBOB]]))</f>
        <v>2.778147531891292</v>
      </c>
      <c r="O86" s="2" t="str">
        <f>IF(ert_data[[#This Row],[SMAC-BBOB]] = "inf","inf",ert_data[[#This Row],[SMAC-BBOB]]/MIN(ert_data[[#This Row],[BSqi]:[SMAC-BBOB]]))</f>
        <v>inf</v>
      </c>
    </row>
    <row r="87" spans="1:15" s="2" customFormat="1" x14ac:dyDescent="0.25">
      <c r="A87" s="2" t="str">
        <f>ert_data[[#This Row],[dim]]</f>
        <v>10</v>
      </c>
      <c r="B87" s="2" t="str">
        <f>ert_data[[#This Row],[fid]]</f>
        <v>14</v>
      </c>
      <c r="C87" s="2" t="str">
        <f>ert_data[[#This Row],[repetition]]</f>
        <v>1</v>
      </c>
      <c r="D87" s="2">
        <f>IF(ert_data[[#This Row],[BSqi]] = "inf","inf",ert_data[[#This Row],[BSqi]]/MIN(ert_data[[#This Row],[BSqi]:[SMAC-BBOB]]))</f>
        <v>34.970027247956402</v>
      </c>
      <c r="E87" s="2">
        <f>IF(ert_data[[#This Row],[BSrr]] = "inf","inf",ert_data[[#This Row],[BSrr]]/MIN(ert_data[[#This Row],[BSqi]:[SMAC-BBOB]]))</f>
        <v>37.531335149863757</v>
      </c>
      <c r="F87" s="2">
        <f>IF(ert_data[[#This Row],[CMA-CSA]] = "inf","inf",ert_data[[#This Row],[CMA-CSA]]/MIN(ert_data[[#This Row],[BSqi]:[SMAC-BBOB]]))</f>
        <v>5.2956403269754766</v>
      </c>
      <c r="G87" s="2">
        <f>IF(ert_data[[#This Row],[fmincon]] = "inf","inf",ert_data[[#This Row],[fmincon]]/MIN(ert_data[[#This Row],[BSqi]:[SMAC-BBOB]]))</f>
        <v>1</v>
      </c>
      <c r="H87" s="2">
        <f>IF(ert_data[[#This Row],[fminunc]] = "inf","inf",ert_data[[#This Row],[fminunc]]/MIN(ert_data[[#This Row],[BSqi]:[SMAC-BBOB]]))</f>
        <v>1.7302452316076293</v>
      </c>
      <c r="I87" s="2">
        <f>IF(ert_data[[#This Row],[HCMA]] = "inf","inf",ert_data[[#This Row],[HCMA]]/MIN(ert_data[[#This Row],[BSqi]:[SMAC-BBOB]]))</f>
        <v>4.7275204359673024</v>
      </c>
      <c r="J87" s="2">
        <f>IF(ert_data[[#This Row],[HMLSL]] = "inf","inf",ert_data[[#This Row],[HMLSL]]/MIN(ert_data[[#This Row],[BSqi]:[SMAC-BBOB]]))</f>
        <v>1</v>
      </c>
      <c r="K87" s="2">
        <f>IF(ert_data[[#This Row],[IPOP400D]] = "inf","inf",ert_data[[#This Row],[IPOP400D]]/MIN(ert_data[[#This Row],[BSqi]:[SMAC-BBOB]]))</f>
        <v>5.1471389645776568</v>
      </c>
      <c r="L87" s="2">
        <f>IF(ert_data[[#This Row],[MCS]] = "inf","inf",ert_data[[#This Row],[MCS]]/MIN(ert_data[[#This Row],[BSqi]:[SMAC-BBOB]]))</f>
        <v>3.8828337874659398</v>
      </c>
      <c r="M87" s="2">
        <f>IF(ert_data[[#This Row],[MLSL]] = "inf","inf",ert_data[[#This Row],[MLSL]]/MIN(ert_data[[#This Row],[BSqi]:[SMAC-BBOB]]))</f>
        <v>1</v>
      </c>
      <c r="N87" s="2">
        <f>IF(ert_data[[#This Row],[OQNLP]] = "inf","inf",ert_data[[#This Row],[OQNLP]]/MIN(ert_data[[#This Row],[BSqi]:[SMAC-BBOB]]))</f>
        <v>1.1730245231607628</v>
      </c>
      <c r="O87" s="2" t="str">
        <f>IF(ert_data[[#This Row],[SMAC-BBOB]] = "inf","inf",ert_data[[#This Row],[SMAC-BBOB]]/MIN(ert_data[[#This Row],[BSqi]:[SMAC-BBOB]]))</f>
        <v>inf</v>
      </c>
    </row>
    <row r="88" spans="1:15" s="2" customFormat="1" x14ac:dyDescent="0.25">
      <c r="A88" s="2" t="str">
        <f>ert_data[[#This Row],[dim]]</f>
        <v>10</v>
      </c>
      <c r="B88" s="2" t="str">
        <f>ert_data[[#This Row],[fid]]</f>
        <v>15</v>
      </c>
      <c r="C88" s="2" t="str">
        <f>ert_data[[#This Row],[repetition]]</f>
        <v>1</v>
      </c>
      <c r="D88" s="2" t="str">
        <f>IF(ert_data[[#This Row],[BSqi]] = "inf","inf",ert_data[[#This Row],[BSqi]]/MIN(ert_data[[#This Row],[BSqi]:[SMAC-BBOB]]))</f>
        <v>inf</v>
      </c>
      <c r="E88" s="2" t="str">
        <f>IF(ert_data[[#This Row],[BSrr]] = "inf","inf",ert_data[[#This Row],[BSrr]]/MIN(ert_data[[#This Row],[BSqi]:[SMAC-BBOB]]))</f>
        <v>inf</v>
      </c>
      <c r="F88" s="2">
        <f>IF(ert_data[[#This Row],[CMA-CSA]] = "inf","inf",ert_data[[#This Row],[CMA-CSA]]/MIN(ert_data[[#This Row],[BSqi]:[SMAC-BBOB]]))</f>
        <v>1.1218733293942207</v>
      </c>
      <c r="G88" s="2" t="str">
        <f>IF(ert_data[[#This Row],[fmincon]] = "inf","inf",ert_data[[#This Row],[fmincon]]/MIN(ert_data[[#This Row],[BSqi]:[SMAC-BBOB]]))</f>
        <v>inf</v>
      </c>
      <c r="H88" s="2" t="str">
        <f>IF(ert_data[[#This Row],[fminunc]] = "inf","inf",ert_data[[#This Row],[fminunc]]/MIN(ert_data[[#This Row],[BSqi]:[SMAC-BBOB]]))</f>
        <v>inf</v>
      </c>
      <c r="I88" s="2">
        <f>IF(ert_data[[#This Row],[HCMA]] = "inf","inf",ert_data[[#This Row],[HCMA]]/MIN(ert_data[[#This Row],[BSqi]:[SMAC-BBOB]]))</f>
        <v>1</v>
      </c>
      <c r="J88" s="2" t="str">
        <f>IF(ert_data[[#This Row],[HMLSL]] = "inf","inf",ert_data[[#This Row],[HMLSL]]/MIN(ert_data[[#This Row],[BSqi]:[SMAC-BBOB]]))</f>
        <v>inf</v>
      </c>
      <c r="K88" s="2" t="str">
        <f>IF(ert_data[[#This Row],[IPOP400D]] = "inf","inf",ert_data[[#This Row],[IPOP400D]]/MIN(ert_data[[#This Row],[BSqi]:[SMAC-BBOB]]))</f>
        <v>inf</v>
      </c>
      <c r="L88" s="2" t="str">
        <f>IF(ert_data[[#This Row],[MCS]] = "inf","inf",ert_data[[#This Row],[MCS]]/MIN(ert_data[[#This Row],[BSqi]:[SMAC-BBOB]]))</f>
        <v>inf</v>
      </c>
      <c r="M88" s="2" t="str">
        <f>IF(ert_data[[#This Row],[MLSL]] = "inf","inf",ert_data[[#This Row],[MLSL]]/MIN(ert_data[[#This Row],[BSqi]:[SMAC-BBOB]]))</f>
        <v>inf</v>
      </c>
      <c r="N88" s="2" t="str">
        <f>IF(ert_data[[#This Row],[OQNLP]] = "inf","inf",ert_data[[#This Row],[OQNLP]]/MIN(ert_data[[#This Row],[BSqi]:[SMAC-BBOB]]))</f>
        <v>inf</v>
      </c>
      <c r="O88" s="2" t="str">
        <f>IF(ert_data[[#This Row],[SMAC-BBOB]] = "inf","inf",ert_data[[#This Row],[SMAC-BBOB]]/MIN(ert_data[[#This Row],[BSqi]:[SMAC-BBOB]]))</f>
        <v>inf</v>
      </c>
    </row>
    <row r="89" spans="1:15" s="2" customFormat="1" x14ac:dyDescent="0.25">
      <c r="A89" s="2" t="str">
        <f>ert_data[[#This Row],[dim]]</f>
        <v>10</v>
      </c>
      <c r="B89" s="2" t="str">
        <f>ert_data[[#This Row],[fid]]</f>
        <v>16</v>
      </c>
      <c r="C89" s="2" t="str">
        <f>ert_data[[#This Row],[repetition]]</f>
        <v>1</v>
      </c>
      <c r="D89" s="2" t="str">
        <f>IF(ert_data[[#This Row],[BSqi]] = "inf","inf",ert_data[[#This Row],[BSqi]]/MIN(ert_data[[#This Row],[BSqi]:[SMAC-BBOB]]))</f>
        <v>inf</v>
      </c>
      <c r="E89" s="2" t="str">
        <f>IF(ert_data[[#This Row],[BSrr]] = "inf","inf",ert_data[[#This Row],[BSrr]]/MIN(ert_data[[#This Row],[BSqi]:[SMAC-BBOB]]))</f>
        <v>inf</v>
      </c>
      <c r="F89" s="2">
        <f>IF(ert_data[[#This Row],[CMA-CSA]] = "inf","inf",ert_data[[#This Row],[CMA-CSA]]/MIN(ert_data[[#This Row],[BSqi]:[SMAC-BBOB]]))</f>
        <v>1.9283851646036643</v>
      </c>
      <c r="G89" s="2" t="str">
        <f>IF(ert_data[[#This Row],[fmincon]] = "inf","inf",ert_data[[#This Row],[fmincon]]/MIN(ert_data[[#This Row],[BSqi]:[SMAC-BBOB]]))</f>
        <v>inf</v>
      </c>
      <c r="H89" s="2" t="str">
        <f>IF(ert_data[[#This Row],[fminunc]] = "inf","inf",ert_data[[#This Row],[fminunc]]/MIN(ert_data[[#This Row],[BSqi]:[SMAC-BBOB]]))</f>
        <v>inf</v>
      </c>
      <c r="I89" s="2">
        <f>IF(ert_data[[#This Row],[HCMA]] = "inf","inf",ert_data[[#This Row],[HCMA]]/MIN(ert_data[[#This Row],[BSqi]:[SMAC-BBOB]]))</f>
        <v>1</v>
      </c>
      <c r="J89" s="2" t="str">
        <f>IF(ert_data[[#This Row],[HMLSL]] = "inf","inf",ert_data[[#This Row],[HMLSL]]/MIN(ert_data[[#This Row],[BSqi]:[SMAC-BBOB]]))</f>
        <v>inf</v>
      </c>
      <c r="K89" s="2" t="str">
        <f>IF(ert_data[[#This Row],[IPOP400D]] = "inf","inf",ert_data[[#This Row],[IPOP400D]]/MIN(ert_data[[#This Row],[BSqi]:[SMAC-BBOB]]))</f>
        <v>inf</v>
      </c>
      <c r="L89" s="2" t="str">
        <f>IF(ert_data[[#This Row],[MCS]] = "inf","inf",ert_data[[#This Row],[MCS]]/MIN(ert_data[[#This Row],[BSqi]:[SMAC-BBOB]]))</f>
        <v>inf</v>
      </c>
      <c r="M89" s="2" t="str">
        <f>IF(ert_data[[#This Row],[MLSL]] = "inf","inf",ert_data[[#This Row],[MLSL]]/MIN(ert_data[[#This Row],[BSqi]:[SMAC-BBOB]]))</f>
        <v>inf</v>
      </c>
      <c r="N89" s="2" t="str">
        <f>IF(ert_data[[#This Row],[OQNLP]] = "inf","inf",ert_data[[#This Row],[OQNLP]]/MIN(ert_data[[#This Row],[BSqi]:[SMAC-BBOB]]))</f>
        <v>inf</v>
      </c>
      <c r="O89" s="2" t="str">
        <f>IF(ert_data[[#This Row],[SMAC-BBOB]] = "inf","inf",ert_data[[#This Row],[SMAC-BBOB]]/MIN(ert_data[[#This Row],[BSqi]:[SMAC-BBOB]]))</f>
        <v>inf</v>
      </c>
    </row>
    <row r="90" spans="1:15" s="2" customFormat="1" x14ac:dyDescent="0.25">
      <c r="A90" s="2" t="str">
        <f>ert_data[[#This Row],[dim]]</f>
        <v>10</v>
      </c>
      <c r="B90" s="2" t="str">
        <f>ert_data[[#This Row],[fid]]</f>
        <v>17</v>
      </c>
      <c r="C90" s="2" t="str">
        <f>ert_data[[#This Row],[repetition]]</f>
        <v>1</v>
      </c>
      <c r="D90" s="2" t="str">
        <f>IF(ert_data[[#This Row],[BSqi]] = "inf","inf",ert_data[[#This Row],[BSqi]]/MIN(ert_data[[#This Row],[BSqi]:[SMAC-BBOB]]))</f>
        <v>inf</v>
      </c>
      <c r="E90" s="2" t="str">
        <f>IF(ert_data[[#This Row],[BSrr]] = "inf","inf",ert_data[[#This Row],[BSrr]]/MIN(ert_data[[#This Row],[BSqi]:[SMAC-BBOB]]))</f>
        <v>inf</v>
      </c>
      <c r="F90" s="2">
        <f>IF(ert_data[[#This Row],[CMA-CSA]] = "inf","inf",ert_data[[#This Row],[CMA-CSA]]/MIN(ert_data[[#This Row],[BSqi]:[SMAC-BBOB]]))</f>
        <v>3.314386896857016</v>
      </c>
      <c r="G90" s="2" t="str">
        <f>IF(ert_data[[#This Row],[fmincon]] = "inf","inf",ert_data[[#This Row],[fmincon]]/MIN(ert_data[[#This Row],[BSqi]:[SMAC-BBOB]]))</f>
        <v>inf</v>
      </c>
      <c r="H90" s="2" t="str">
        <f>IF(ert_data[[#This Row],[fminunc]] = "inf","inf",ert_data[[#This Row],[fminunc]]/MIN(ert_data[[#This Row],[BSqi]:[SMAC-BBOB]]))</f>
        <v>inf</v>
      </c>
      <c r="I90" s="2">
        <f>IF(ert_data[[#This Row],[HCMA]] = "inf","inf",ert_data[[#This Row],[HCMA]]/MIN(ert_data[[#This Row],[BSqi]:[SMAC-BBOB]]))</f>
        <v>5.5736756676995727</v>
      </c>
      <c r="J90" s="2">
        <f>IF(ert_data[[#This Row],[HMLSL]] = "inf","inf",ert_data[[#This Row],[HMLSL]]/MIN(ert_data[[#This Row],[BSqi]:[SMAC-BBOB]]))</f>
        <v>18.698185037627269</v>
      </c>
      <c r="K90" s="2">
        <f>IF(ert_data[[#This Row],[IPOP400D]] = "inf","inf",ert_data[[#This Row],[IPOP400D]]/MIN(ert_data[[#This Row],[BSqi]:[SMAC-BBOB]]))</f>
        <v>1</v>
      </c>
      <c r="L90" s="2" t="str">
        <f>IF(ert_data[[#This Row],[MCS]] = "inf","inf",ert_data[[#This Row],[MCS]]/MIN(ert_data[[#This Row],[BSqi]:[SMAC-BBOB]]))</f>
        <v>inf</v>
      </c>
      <c r="M90" s="2" t="str">
        <f>IF(ert_data[[#This Row],[MLSL]] = "inf","inf",ert_data[[#This Row],[MLSL]]/MIN(ert_data[[#This Row],[BSqi]:[SMAC-BBOB]]))</f>
        <v>inf</v>
      </c>
      <c r="N90" s="2" t="str">
        <f>IF(ert_data[[#This Row],[OQNLP]] = "inf","inf",ert_data[[#This Row],[OQNLP]]/MIN(ert_data[[#This Row],[BSqi]:[SMAC-BBOB]]))</f>
        <v>inf</v>
      </c>
      <c r="O90" s="2" t="str">
        <f>IF(ert_data[[#This Row],[SMAC-BBOB]] = "inf","inf",ert_data[[#This Row],[SMAC-BBOB]]/MIN(ert_data[[#This Row],[BSqi]:[SMAC-BBOB]]))</f>
        <v>inf</v>
      </c>
    </row>
    <row r="91" spans="1:15" s="2" customFormat="1" x14ac:dyDescent="0.25">
      <c r="A91" s="2" t="str">
        <f>ert_data[[#This Row],[dim]]</f>
        <v>10</v>
      </c>
      <c r="B91" s="2" t="str">
        <f>ert_data[[#This Row],[fid]]</f>
        <v>18</v>
      </c>
      <c r="C91" s="2" t="str">
        <f>ert_data[[#This Row],[repetition]]</f>
        <v>1</v>
      </c>
      <c r="D91" s="2" t="str">
        <f>IF(ert_data[[#This Row],[BSqi]] = "inf","inf",ert_data[[#This Row],[BSqi]]/MIN(ert_data[[#This Row],[BSqi]:[SMAC-BBOB]]))</f>
        <v>inf</v>
      </c>
      <c r="E91" s="2" t="str">
        <f>IF(ert_data[[#This Row],[BSrr]] = "inf","inf",ert_data[[#This Row],[BSrr]]/MIN(ert_data[[#This Row],[BSqi]:[SMAC-BBOB]]))</f>
        <v>inf</v>
      </c>
      <c r="F91" s="2">
        <f>IF(ert_data[[#This Row],[CMA-CSA]] = "inf","inf",ert_data[[#This Row],[CMA-CSA]]/MIN(ert_data[[#This Row],[BSqi]:[SMAC-BBOB]]))</f>
        <v>1.0923622047244095</v>
      </c>
      <c r="G91" s="2" t="str">
        <f>IF(ert_data[[#This Row],[fmincon]] = "inf","inf",ert_data[[#This Row],[fmincon]]/MIN(ert_data[[#This Row],[BSqi]:[SMAC-BBOB]]))</f>
        <v>inf</v>
      </c>
      <c r="H91" s="2" t="str">
        <f>IF(ert_data[[#This Row],[fminunc]] = "inf","inf",ert_data[[#This Row],[fminunc]]/MIN(ert_data[[#This Row],[BSqi]:[SMAC-BBOB]]))</f>
        <v>inf</v>
      </c>
      <c r="I91" s="2">
        <f>IF(ert_data[[#This Row],[HCMA]] = "inf","inf",ert_data[[#This Row],[HCMA]]/MIN(ert_data[[#This Row],[BSqi]:[SMAC-BBOB]]))</f>
        <v>1</v>
      </c>
      <c r="J91" s="2">
        <f>IF(ert_data[[#This Row],[HMLSL]] = "inf","inf",ert_data[[#This Row],[HMLSL]]/MIN(ert_data[[#This Row],[BSqi]:[SMAC-BBOB]]))</f>
        <v>52.964881889763781</v>
      </c>
      <c r="K91" s="2" t="str">
        <f>IF(ert_data[[#This Row],[IPOP400D]] = "inf","inf",ert_data[[#This Row],[IPOP400D]]/MIN(ert_data[[#This Row],[BSqi]:[SMAC-BBOB]]))</f>
        <v>inf</v>
      </c>
      <c r="L91" s="2" t="str">
        <f>IF(ert_data[[#This Row],[MCS]] = "inf","inf",ert_data[[#This Row],[MCS]]/MIN(ert_data[[#This Row],[BSqi]:[SMAC-BBOB]]))</f>
        <v>inf</v>
      </c>
      <c r="M91" s="2" t="str">
        <f>IF(ert_data[[#This Row],[MLSL]] = "inf","inf",ert_data[[#This Row],[MLSL]]/MIN(ert_data[[#This Row],[BSqi]:[SMAC-BBOB]]))</f>
        <v>inf</v>
      </c>
      <c r="N91" s="2" t="str">
        <f>IF(ert_data[[#This Row],[OQNLP]] = "inf","inf",ert_data[[#This Row],[OQNLP]]/MIN(ert_data[[#This Row],[BSqi]:[SMAC-BBOB]]))</f>
        <v>inf</v>
      </c>
      <c r="O91" s="2" t="str">
        <f>IF(ert_data[[#This Row],[SMAC-BBOB]] = "inf","inf",ert_data[[#This Row],[SMAC-BBOB]]/MIN(ert_data[[#This Row],[BSqi]:[SMAC-BBOB]]))</f>
        <v>inf</v>
      </c>
    </row>
    <row r="92" spans="1:15" s="2" customFormat="1" x14ac:dyDescent="0.25">
      <c r="A92" s="2" t="str">
        <f>ert_data[[#This Row],[dim]]</f>
        <v>10</v>
      </c>
      <c r="B92" s="2" t="str">
        <f>ert_data[[#This Row],[fid]]</f>
        <v>19</v>
      </c>
      <c r="C92" s="2" t="str">
        <f>ert_data[[#This Row],[repetition]]</f>
        <v>1</v>
      </c>
      <c r="D92" s="2" t="str">
        <f>IF(ert_data[[#This Row],[BSqi]] = "inf","inf",ert_data[[#This Row],[BSqi]]/MIN(ert_data[[#This Row],[BSqi]:[SMAC-BBOB]]))</f>
        <v>inf</v>
      </c>
      <c r="E92" s="2" t="str">
        <f>IF(ert_data[[#This Row],[BSrr]] = "inf","inf",ert_data[[#This Row],[BSrr]]/MIN(ert_data[[#This Row],[BSqi]:[SMAC-BBOB]]))</f>
        <v>inf</v>
      </c>
      <c r="F92" s="2">
        <f>IF(ert_data[[#This Row],[CMA-CSA]] = "inf","inf",ert_data[[#This Row],[CMA-CSA]]/MIN(ert_data[[#This Row],[BSqi]:[SMAC-BBOB]]))</f>
        <v>1</v>
      </c>
      <c r="G92" s="2" t="str">
        <f>IF(ert_data[[#This Row],[fmincon]] = "inf","inf",ert_data[[#This Row],[fmincon]]/MIN(ert_data[[#This Row],[BSqi]:[SMAC-BBOB]]))</f>
        <v>inf</v>
      </c>
      <c r="H92" s="2" t="str">
        <f>IF(ert_data[[#This Row],[fminunc]] = "inf","inf",ert_data[[#This Row],[fminunc]]/MIN(ert_data[[#This Row],[BSqi]:[SMAC-BBOB]]))</f>
        <v>inf</v>
      </c>
      <c r="I92" s="2">
        <f>IF(ert_data[[#This Row],[HCMA]] = "inf","inf",ert_data[[#This Row],[HCMA]]/MIN(ert_data[[#This Row],[BSqi]:[SMAC-BBOB]]))</f>
        <v>1.512590895630429</v>
      </c>
      <c r="J92" s="2" t="str">
        <f>IF(ert_data[[#This Row],[HMLSL]] = "inf","inf",ert_data[[#This Row],[HMLSL]]/MIN(ert_data[[#This Row],[BSqi]:[SMAC-BBOB]]))</f>
        <v>inf</v>
      </c>
      <c r="K92" s="2" t="str">
        <f>IF(ert_data[[#This Row],[IPOP400D]] = "inf","inf",ert_data[[#This Row],[IPOP400D]]/MIN(ert_data[[#This Row],[BSqi]:[SMAC-BBOB]]))</f>
        <v>inf</v>
      </c>
      <c r="L92" s="2" t="str">
        <f>IF(ert_data[[#This Row],[MCS]] = "inf","inf",ert_data[[#This Row],[MCS]]/MIN(ert_data[[#This Row],[BSqi]:[SMAC-BBOB]]))</f>
        <v>inf</v>
      </c>
      <c r="M92" s="2" t="str">
        <f>IF(ert_data[[#This Row],[MLSL]] = "inf","inf",ert_data[[#This Row],[MLSL]]/MIN(ert_data[[#This Row],[BSqi]:[SMAC-BBOB]]))</f>
        <v>inf</v>
      </c>
      <c r="N92" s="2" t="str">
        <f>IF(ert_data[[#This Row],[OQNLP]] = "inf","inf",ert_data[[#This Row],[OQNLP]]/MIN(ert_data[[#This Row],[BSqi]:[SMAC-BBOB]]))</f>
        <v>inf</v>
      </c>
      <c r="O92" s="2" t="str">
        <f>IF(ert_data[[#This Row],[SMAC-BBOB]] = "inf","inf",ert_data[[#This Row],[SMAC-BBOB]]/MIN(ert_data[[#This Row],[BSqi]:[SMAC-BBOB]]))</f>
        <v>inf</v>
      </c>
    </row>
    <row r="93" spans="1:15" s="2" customFormat="1" x14ac:dyDescent="0.25">
      <c r="A93" s="2" t="str">
        <f>ert_data[[#This Row],[dim]]</f>
        <v>10</v>
      </c>
      <c r="B93" s="2" t="str">
        <f>ert_data[[#This Row],[fid]]</f>
        <v>20</v>
      </c>
      <c r="C93" s="2" t="str">
        <f>ert_data[[#This Row],[repetition]]</f>
        <v>1</v>
      </c>
      <c r="D93" s="2" t="str">
        <f>IF(ert_data[[#This Row],[BSqi]] = "inf","inf",ert_data[[#This Row],[BSqi]]/MIN(ert_data[[#This Row],[BSqi]:[SMAC-BBOB]]))</f>
        <v>inf</v>
      </c>
      <c r="E93" s="2" t="str">
        <f>IF(ert_data[[#This Row],[BSrr]] = "inf","inf",ert_data[[#This Row],[BSrr]]/MIN(ert_data[[#This Row],[BSqi]:[SMAC-BBOB]]))</f>
        <v>inf</v>
      </c>
      <c r="F93" s="2">
        <f>IF(ert_data[[#This Row],[CMA-CSA]] = "inf","inf",ert_data[[#This Row],[CMA-CSA]]/MIN(ert_data[[#This Row],[BSqi]:[SMAC-BBOB]]))</f>
        <v>2.0703121433028446</v>
      </c>
      <c r="G93" s="2" t="str">
        <f>IF(ert_data[[#This Row],[fmincon]] = "inf","inf",ert_data[[#This Row],[fmincon]]/MIN(ert_data[[#This Row],[BSqi]:[SMAC-BBOB]]))</f>
        <v>inf</v>
      </c>
      <c r="H93" s="2" t="str">
        <f>IF(ert_data[[#This Row],[fminunc]] = "inf","inf",ert_data[[#This Row],[fminunc]]/MIN(ert_data[[#This Row],[BSqi]:[SMAC-BBOB]]))</f>
        <v>inf</v>
      </c>
      <c r="I93" s="2">
        <f>IF(ert_data[[#This Row],[HCMA]] = "inf","inf",ert_data[[#This Row],[HCMA]]/MIN(ert_data[[#This Row],[BSqi]:[SMAC-BBOB]]))</f>
        <v>4.4449404173071363</v>
      </c>
      <c r="J93" s="2">
        <f>IF(ert_data[[#This Row],[HMLSL]] = "inf","inf",ert_data[[#This Row],[HMLSL]]/MIN(ert_data[[#This Row],[BSqi]:[SMAC-BBOB]]))</f>
        <v>1</v>
      </c>
      <c r="K93" s="2" t="str">
        <f>IF(ert_data[[#This Row],[IPOP400D]] = "inf","inf",ert_data[[#This Row],[IPOP400D]]/MIN(ert_data[[#This Row],[BSqi]:[SMAC-BBOB]]))</f>
        <v>inf</v>
      </c>
      <c r="L93" s="2" t="str">
        <f>IF(ert_data[[#This Row],[MCS]] = "inf","inf",ert_data[[#This Row],[MCS]]/MIN(ert_data[[#This Row],[BSqi]:[SMAC-BBOB]]))</f>
        <v>inf</v>
      </c>
      <c r="M93" s="2" t="str">
        <f>IF(ert_data[[#This Row],[MLSL]] = "inf","inf",ert_data[[#This Row],[MLSL]]/MIN(ert_data[[#This Row],[BSqi]:[SMAC-BBOB]]))</f>
        <v>inf</v>
      </c>
      <c r="N93" s="2" t="str">
        <f>IF(ert_data[[#This Row],[OQNLP]] = "inf","inf",ert_data[[#This Row],[OQNLP]]/MIN(ert_data[[#This Row],[BSqi]:[SMAC-BBOB]]))</f>
        <v>inf</v>
      </c>
      <c r="O93" s="2" t="str">
        <f>IF(ert_data[[#This Row],[SMAC-BBOB]] = "inf","inf",ert_data[[#This Row],[SMAC-BBOB]]/MIN(ert_data[[#This Row],[BSqi]:[SMAC-BBOB]]))</f>
        <v>inf</v>
      </c>
    </row>
    <row r="94" spans="1:15" s="2" customFormat="1" x14ac:dyDescent="0.25">
      <c r="A94" s="2" t="str">
        <f>ert_data[[#This Row],[dim]]</f>
        <v>10</v>
      </c>
      <c r="B94" s="2" t="str">
        <f>ert_data[[#This Row],[fid]]</f>
        <v>21</v>
      </c>
      <c r="C94" s="2" t="str">
        <f>ert_data[[#This Row],[repetition]]</f>
        <v>1</v>
      </c>
      <c r="D94" s="2" t="str">
        <f>IF(ert_data[[#This Row],[BSqi]] = "inf","inf",ert_data[[#This Row],[BSqi]]/MIN(ert_data[[#This Row],[BSqi]:[SMAC-BBOB]]))</f>
        <v>inf</v>
      </c>
      <c r="E94" s="2">
        <f>IF(ert_data[[#This Row],[BSrr]] = "inf","inf",ert_data[[#This Row],[BSrr]]/MIN(ert_data[[#This Row],[BSqi]:[SMAC-BBOB]]))</f>
        <v>73.837073893711619</v>
      </c>
      <c r="F94" s="2">
        <f>IF(ert_data[[#This Row],[CMA-CSA]] = "inf","inf",ert_data[[#This Row],[CMA-CSA]]/MIN(ert_data[[#This Row],[BSqi]:[SMAC-BBOB]]))</f>
        <v>17.21451760886444</v>
      </c>
      <c r="G94" s="2">
        <f>IF(ert_data[[#This Row],[fmincon]] = "inf","inf",ert_data[[#This Row],[fmincon]]/MIN(ert_data[[#This Row],[BSqi]:[SMAC-BBOB]]))</f>
        <v>2.3675629896252381</v>
      </c>
      <c r="H94" s="2">
        <f>IF(ert_data[[#This Row],[fminunc]] = "inf","inf",ert_data[[#This Row],[fminunc]]/MIN(ert_data[[#This Row],[BSqi]:[SMAC-BBOB]]))</f>
        <v>2.8841837814948126</v>
      </c>
      <c r="I94" s="2">
        <f>IF(ert_data[[#This Row],[HCMA]] = "inf","inf",ert_data[[#This Row],[HCMA]]/MIN(ert_data[[#This Row],[BSqi]:[SMAC-BBOB]]))</f>
        <v>106.07209400804572</v>
      </c>
      <c r="J94" s="2">
        <f>IF(ert_data[[#This Row],[HMLSL]] = "inf","inf",ert_data[[#This Row],[HMLSL]]/MIN(ert_data[[#This Row],[BSqi]:[SMAC-BBOB]]))</f>
        <v>2.1873809019690871</v>
      </c>
      <c r="K94" s="2">
        <f>IF(ert_data[[#This Row],[IPOP400D]] = "inf","inf",ert_data[[#This Row],[IPOP400D]]/MIN(ert_data[[#This Row],[BSqi]:[SMAC-BBOB]]))</f>
        <v>2.6873809019690875</v>
      </c>
      <c r="L94" s="2">
        <f>IF(ert_data[[#This Row],[MCS]] = "inf","inf",ert_data[[#This Row],[MCS]]/MIN(ert_data[[#This Row],[BSqi]:[SMAC-BBOB]]))</f>
        <v>14.573364387042133</v>
      </c>
      <c r="M94" s="2">
        <f>IF(ert_data[[#This Row],[MLSL]] = "inf","inf",ert_data[[#This Row],[MLSL]]/MIN(ert_data[[#This Row],[BSqi]:[SMAC-BBOB]]))</f>
        <v>1</v>
      </c>
      <c r="N94" s="2">
        <f>IF(ert_data[[#This Row],[OQNLP]] = "inf","inf",ert_data[[#This Row],[OQNLP]]/MIN(ert_data[[#This Row],[BSqi]:[SMAC-BBOB]]))</f>
        <v>1.2249629472792716</v>
      </c>
      <c r="O94" s="2" t="str">
        <f>IF(ert_data[[#This Row],[SMAC-BBOB]] = "inf","inf",ert_data[[#This Row],[SMAC-BBOB]]/MIN(ert_data[[#This Row],[BSqi]:[SMAC-BBOB]]))</f>
        <v>inf</v>
      </c>
    </row>
    <row r="95" spans="1:15" s="2" customFormat="1" x14ac:dyDescent="0.25">
      <c r="A95" s="2" t="str">
        <f>ert_data[[#This Row],[dim]]</f>
        <v>10</v>
      </c>
      <c r="B95" s="2" t="str">
        <f>ert_data[[#This Row],[fid]]</f>
        <v>22</v>
      </c>
      <c r="C95" s="2" t="str">
        <f>ert_data[[#This Row],[repetition]]</f>
        <v>1</v>
      </c>
      <c r="D95" s="2" t="str">
        <f>IF(ert_data[[#This Row],[BSqi]] = "inf","inf",ert_data[[#This Row],[BSqi]]/MIN(ert_data[[#This Row],[BSqi]:[SMAC-BBOB]]))</f>
        <v>inf</v>
      </c>
      <c r="E95" s="2" t="str">
        <f>IF(ert_data[[#This Row],[BSrr]] = "inf","inf",ert_data[[#This Row],[BSrr]]/MIN(ert_data[[#This Row],[BSqi]:[SMAC-BBOB]]))</f>
        <v>inf</v>
      </c>
      <c r="F95" s="2" t="str">
        <f>IF(ert_data[[#This Row],[CMA-CSA]] = "inf","inf",ert_data[[#This Row],[CMA-CSA]]/MIN(ert_data[[#This Row],[BSqi]:[SMAC-BBOB]]))</f>
        <v>inf</v>
      </c>
      <c r="G95" s="2">
        <f>IF(ert_data[[#This Row],[fmincon]] = "inf","inf",ert_data[[#This Row],[fmincon]]/MIN(ert_data[[#This Row],[BSqi]:[SMAC-BBOB]]))</f>
        <v>2.8275042184384107</v>
      </c>
      <c r="H95" s="2">
        <f>IF(ert_data[[#This Row],[fminunc]] = "inf","inf",ert_data[[#This Row],[fminunc]]/MIN(ert_data[[#This Row],[BSqi]:[SMAC-BBOB]]))</f>
        <v>1.2661451142813316</v>
      </c>
      <c r="I95" s="2">
        <f>IF(ert_data[[#This Row],[HCMA]] = "inf","inf",ert_data[[#This Row],[HCMA]]/MIN(ert_data[[#This Row],[BSqi]:[SMAC-BBOB]]))</f>
        <v>5.7050928056450383</v>
      </c>
      <c r="J95" s="2">
        <f>IF(ert_data[[#This Row],[HMLSL]] = "inf","inf",ert_data[[#This Row],[HMLSL]]/MIN(ert_data[[#This Row],[BSqi]:[SMAC-BBOB]]))</f>
        <v>1.477124558981439</v>
      </c>
      <c r="K95" s="2" t="str">
        <f>IF(ert_data[[#This Row],[IPOP400D]] = "inf","inf",ert_data[[#This Row],[IPOP400D]]/MIN(ert_data[[#This Row],[BSqi]:[SMAC-BBOB]]))</f>
        <v>inf</v>
      </c>
      <c r="L95" s="2">
        <f>IF(ert_data[[#This Row],[MCS]] = "inf","inf",ert_data[[#This Row],[MCS]]/MIN(ert_data[[#This Row],[BSqi]:[SMAC-BBOB]]))</f>
        <v>9.018637827887714</v>
      </c>
      <c r="M95" s="2">
        <f>IF(ert_data[[#This Row],[MLSL]] = "inf","inf",ert_data[[#This Row],[MLSL]]/MIN(ert_data[[#This Row],[BSqi]:[SMAC-BBOB]]))</f>
        <v>1</v>
      </c>
      <c r="N95" s="2">
        <f>IF(ert_data[[#This Row],[OQNLP]] = "inf","inf",ert_data[[#This Row],[OQNLP]]/MIN(ert_data[[#This Row],[BSqi]:[SMAC-BBOB]]))</f>
        <v>2.5570447921460349</v>
      </c>
      <c r="O95" s="2" t="str">
        <f>IF(ert_data[[#This Row],[SMAC-BBOB]] = "inf","inf",ert_data[[#This Row],[SMAC-BBOB]]/MIN(ert_data[[#This Row],[BSqi]:[SMAC-BBOB]]))</f>
        <v>inf</v>
      </c>
    </row>
    <row r="96" spans="1:15" s="2" customFormat="1" x14ac:dyDescent="0.25">
      <c r="A96" s="2" t="str">
        <f>ert_data[[#This Row],[dim]]</f>
        <v>10</v>
      </c>
      <c r="B96" s="2" t="str">
        <f>ert_data[[#This Row],[fid]]</f>
        <v>23</v>
      </c>
      <c r="C96" s="2" t="str">
        <f>ert_data[[#This Row],[repetition]]</f>
        <v>1</v>
      </c>
      <c r="D96" s="2" t="str">
        <f>IF(ert_data[[#This Row],[BSqi]] = "inf","inf",ert_data[[#This Row],[BSqi]]/MIN(ert_data[[#This Row],[BSqi]:[SMAC-BBOB]]))</f>
        <v>inf</v>
      </c>
      <c r="E96" s="2" t="str">
        <f>IF(ert_data[[#This Row],[BSrr]] = "inf","inf",ert_data[[#This Row],[BSrr]]/MIN(ert_data[[#This Row],[BSqi]:[SMAC-BBOB]]))</f>
        <v>inf</v>
      </c>
      <c r="F96" s="2">
        <f>IF(ert_data[[#This Row],[CMA-CSA]] = "inf","inf",ert_data[[#This Row],[CMA-CSA]]/MIN(ert_data[[#This Row],[BSqi]:[SMAC-BBOB]]))</f>
        <v>29.384524187093167</v>
      </c>
      <c r="G96" s="2" t="str">
        <f>IF(ert_data[[#This Row],[fmincon]] = "inf","inf",ert_data[[#This Row],[fmincon]]/MIN(ert_data[[#This Row],[BSqi]:[SMAC-BBOB]]))</f>
        <v>inf</v>
      </c>
      <c r="H96" s="2" t="str">
        <f>IF(ert_data[[#This Row],[fminunc]] = "inf","inf",ert_data[[#This Row],[fminunc]]/MIN(ert_data[[#This Row],[BSqi]:[SMAC-BBOB]]))</f>
        <v>inf</v>
      </c>
      <c r="I96" s="2">
        <f>IF(ert_data[[#This Row],[HCMA]] = "inf","inf",ert_data[[#This Row],[HCMA]]/MIN(ert_data[[#This Row],[BSqi]:[SMAC-BBOB]]))</f>
        <v>1</v>
      </c>
      <c r="J96" s="2" t="str">
        <f>IF(ert_data[[#This Row],[HMLSL]] = "inf","inf",ert_data[[#This Row],[HMLSL]]/MIN(ert_data[[#This Row],[BSqi]:[SMAC-BBOB]]))</f>
        <v>inf</v>
      </c>
      <c r="K96" s="2" t="str">
        <f>IF(ert_data[[#This Row],[IPOP400D]] = "inf","inf",ert_data[[#This Row],[IPOP400D]]/MIN(ert_data[[#This Row],[BSqi]:[SMAC-BBOB]]))</f>
        <v>inf</v>
      </c>
      <c r="L96" s="2" t="str">
        <f>IF(ert_data[[#This Row],[MCS]] = "inf","inf",ert_data[[#This Row],[MCS]]/MIN(ert_data[[#This Row],[BSqi]:[SMAC-BBOB]]))</f>
        <v>inf</v>
      </c>
      <c r="M96" s="2" t="str">
        <f>IF(ert_data[[#This Row],[MLSL]] = "inf","inf",ert_data[[#This Row],[MLSL]]/MIN(ert_data[[#This Row],[BSqi]:[SMAC-BBOB]]))</f>
        <v>inf</v>
      </c>
      <c r="N96" s="2" t="str">
        <f>IF(ert_data[[#This Row],[OQNLP]] = "inf","inf",ert_data[[#This Row],[OQNLP]]/MIN(ert_data[[#This Row],[BSqi]:[SMAC-BBOB]]))</f>
        <v>inf</v>
      </c>
      <c r="O96" s="2" t="str">
        <f>IF(ert_data[[#This Row],[SMAC-BBOB]] = "inf","inf",ert_data[[#This Row],[SMAC-BBOB]]/MIN(ert_data[[#This Row],[BSqi]:[SMAC-BBOB]]))</f>
        <v>inf</v>
      </c>
    </row>
    <row r="97" spans="1:15" s="2" customFormat="1" x14ac:dyDescent="0.25">
      <c r="A97" s="2" t="str">
        <f>ert_data[[#This Row],[dim]]</f>
        <v>10</v>
      </c>
      <c r="B97" s="2" t="str">
        <f>ert_data[[#This Row],[fid]]</f>
        <v>24</v>
      </c>
      <c r="C97" s="2" t="str">
        <f>ert_data[[#This Row],[repetition]]</f>
        <v>1</v>
      </c>
      <c r="D97" s="2" t="str">
        <f>IF(ert_data[[#This Row],[BSqi]] = "inf","inf",ert_data[[#This Row],[BSqi]]/MIN(ert_data[[#This Row],[BSqi]:[SMAC-BBOB]]))</f>
        <v>inf</v>
      </c>
      <c r="E97" s="2" t="str">
        <f>IF(ert_data[[#This Row],[BSrr]] = "inf","inf",ert_data[[#This Row],[BSrr]]/MIN(ert_data[[#This Row],[BSqi]:[SMAC-BBOB]]))</f>
        <v>inf</v>
      </c>
      <c r="F97" s="2" t="str">
        <f>IF(ert_data[[#This Row],[CMA-CSA]] = "inf","inf",ert_data[[#This Row],[CMA-CSA]]/MIN(ert_data[[#This Row],[BSqi]:[SMAC-BBOB]]))</f>
        <v>inf</v>
      </c>
      <c r="G97" s="2" t="str">
        <f>IF(ert_data[[#This Row],[fmincon]] = "inf","inf",ert_data[[#This Row],[fmincon]]/MIN(ert_data[[#This Row],[BSqi]:[SMAC-BBOB]]))</f>
        <v>inf</v>
      </c>
      <c r="H97" s="2" t="str">
        <f>IF(ert_data[[#This Row],[fminunc]] = "inf","inf",ert_data[[#This Row],[fminunc]]/MIN(ert_data[[#This Row],[BSqi]:[SMAC-BBOB]]))</f>
        <v>inf</v>
      </c>
      <c r="I97" s="2">
        <f>IF(ert_data[[#This Row],[HCMA]] = "inf","inf",ert_data[[#This Row],[HCMA]]/MIN(ert_data[[#This Row],[BSqi]:[SMAC-BBOB]]))</f>
        <v>1</v>
      </c>
      <c r="J97" s="2" t="str">
        <f>IF(ert_data[[#This Row],[HMLSL]] = "inf","inf",ert_data[[#This Row],[HMLSL]]/MIN(ert_data[[#This Row],[BSqi]:[SMAC-BBOB]]))</f>
        <v>inf</v>
      </c>
      <c r="K97" s="2" t="str">
        <f>IF(ert_data[[#This Row],[IPOP400D]] = "inf","inf",ert_data[[#This Row],[IPOP400D]]/MIN(ert_data[[#This Row],[BSqi]:[SMAC-BBOB]]))</f>
        <v>inf</v>
      </c>
      <c r="L97" s="2" t="str">
        <f>IF(ert_data[[#This Row],[MCS]] = "inf","inf",ert_data[[#This Row],[MCS]]/MIN(ert_data[[#This Row],[BSqi]:[SMAC-BBOB]]))</f>
        <v>inf</v>
      </c>
      <c r="M97" s="2" t="str">
        <f>IF(ert_data[[#This Row],[MLSL]] = "inf","inf",ert_data[[#This Row],[MLSL]]/MIN(ert_data[[#This Row],[BSqi]:[SMAC-BBOB]]))</f>
        <v>inf</v>
      </c>
      <c r="N97" s="2" t="str">
        <f>IF(ert_data[[#This Row],[OQNLP]] = "inf","inf",ert_data[[#This Row],[OQNLP]]/MIN(ert_data[[#This Row],[BSqi]:[SMAC-BBOB]]))</f>
        <v>inf</v>
      </c>
      <c r="O97" s="2" t="str">
        <f>IF(ert_data[[#This Row],[SMAC-BBOB]] = "inf","inf",ert_data[[#This Row],[SMAC-BBOB]]/MIN(ert_data[[#This Row],[BSqi]:[SMAC-BBOB]]))</f>
        <v>inf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603B9-E180-4BEF-A47B-DD79953F0F84}">
  <dimension ref="A1:O97"/>
  <sheetViews>
    <sheetView workbookViewId="0">
      <selection activeCell="P28" sqref="P28"/>
    </sheetView>
  </sheetViews>
  <sheetFormatPr baseColWidth="10" defaultColWidth="14.28515625" defaultRowHeight="15" x14ac:dyDescent="0.25"/>
  <cols>
    <col min="1" max="16384" width="14.28515625" style="1"/>
  </cols>
  <sheetData>
    <row r="1" spans="1:15" s="1" customFormat="1" x14ac:dyDescent="0.25">
      <c r="A1" s="1" t="str">
        <f>ert_data[[#Headers],[dim]]</f>
        <v>dim</v>
      </c>
      <c r="B1" s="1" t="str">
        <f>ert_data[[#Headers],[fid]]</f>
        <v>fid</v>
      </c>
      <c r="C1" s="1" t="str">
        <f>ert_data[[#Headers],[repetition]]</f>
        <v>repetition</v>
      </c>
      <c r="D1" s="1" t="str">
        <f>ert_data[[#Headers],[BSqi]]</f>
        <v>BSqi</v>
      </c>
      <c r="E1" s="1" t="str">
        <f>ert_data[[#Headers],[BSrr]]</f>
        <v>BSrr</v>
      </c>
      <c r="F1" s="1" t="str">
        <f>ert_data[[#Headers],[CMA-CSA]]</f>
        <v>CMA-CSA</v>
      </c>
      <c r="G1" s="1" t="str">
        <f>ert_data[[#Headers],[fmincon]]</f>
        <v>fmincon</v>
      </c>
      <c r="H1" s="1" t="str">
        <f>ert_data[[#Headers],[fminunc]]</f>
        <v>fminunc</v>
      </c>
      <c r="I1" s="1" t="str">
        <f>ert_data[[#Headers],[HCMA]]</f>
        <v>HCMA</v>
      </c>
      <c r="J1" s="1" t="str">
        <f>ert_data[[#Headers],[HMLSL]]</f>
        <v>HMLSL</v>
      </c>
      <c r="K1" s="1" t="str">
        <f>ert_data[[#Headers],[IPOP400D]]</f>
        <v>IPOP400D</v>
      </c>
      <c r="L1" s="1" t="str">
        <f>ert_data[[#Headers],[MCS]]</f>
        <v>MCS</v>
      </c>
      <c r="M1" s="1" t="str">
        <f>ert_data[[#Headers],[MLSL]]</f>
        <v>MLSL</v>
      </c>
      <c r="N1" s="1" t="str">
        <f>ert_data[[#Headers],[OQNLP]]</f>
        <v>OQNLP</v>
      </c>
      <c r="O1" s="1" t="str">
        <f>ert_data[[#Headers],[SMAC-BBOB]]</f>
        <v>SMAC-BBOB</v>
      </c>
    </row>
    <row r="2" spans="1:15" s="1" customFormat="1" x14ac:dyDescent="0.25">
      <c r="A2" s="1" t="str">
        <f>ert_data[[#This Row],[dim]]</f>
        <v>2</v>
      </c>
      <c r="B2" s="1" t="str">
        <f>ert_data[[#This Row],[fid]]</f>
        <v>1</v>
      </c>
      <c r="C2" s="1" t="str">
        <f>ert_data[[#This Row],[repetition]]</f>
        <v>1</v>
      </c>
      <c r="D2" s="1">
        <f>IF(relERT!D2 = "inf",10*MAX(relERT!$D$2:$O$97),relERT!D2)</f>
        <v>1.7666666666666666</v>
      </c>
      <c r="E2" s="1">
        <f>IF(relERT!E2 = "inf",10*MAX(relERT!$D$2:$O$97),relERT!E2)</f>
        <v>1.7666666666666666</v>
      </c>
      <c r="F2" s="1">
        <f>IF(relERT!F2 = "inf",10*MAX(relERT!$D$2:$O$97),relERT!F2)</f>
        <v>13.666666666666666</v>
      </c>
      <c r="G2" s="1">
        <f>IF(relERT!G2 = "inf",10*MAX(relERT!$D$2:$O$97),relERT!G2)</f>
        <v>1.8666666666666665</v>
      </c>
      <c r="H2" s="1">
        <f>IF(relERT!H2 = "inf",10*MAX(relERT!$D$2:$O$97),relERT!H2)</f>
        <v>1.1666666666666667</v>
      </c>
      <c r="I2" s="1">
        <f>IF(relERT!I2 = "inf",10*MAX(relERT!$D$2:$O$97),relERT!I2)</f>
        <v>1</v>
      </c>
      <c r="J2" s="1">
        <f>IF(relERT!J2 = "inf",10*MAX(relERT!$D$2:$O$97),relERT!J2)</f>
        <v>1.8666666666666665</v>
      </c>
      <c r="K2" s="1">
        <f>IF(relERT!K2 = "inf",10*MAX(relERT!$D$2:$O$97),relERT!K2)</f>
        <v>11.533333333333333</v>
      </c>
      <c r="L2" s="1">
        <f>IF(relERT!L2 = "inf",10*MAX(relERT!$D$2:$O$97),relERT!L2)</f>
        <v>2.6</v>
      </c>
      <c r="M2" s="1">
        <f>IF(relERT!M2 = "inf",10*MAX(relERT!$D$2:$O$97),relERT!M2)</f>
        <v>1.8666666666666665</v>
      </c>
      <c r="N2" s="1">
        <f>IF(relERT!N2 = "inf",10*MAX(relERT!$D$2:$O$97),relERT!N2)</f>
        <v>3.0666666666666664</v>
      </c>
      <c r="O2" s="1">
        <f>IF(relERT!O2 = "inf",10*MAX(relERT!$D$2:$O$97),relERT!O2)</f>
        <v>2.4</v>
      </c>
    </row>
    <row r="3" spans="1:15" s="1" customFormat="1" x14ac:dyDescent="0.25">
      <c r="A3" s="1" t="str">
        <f>ert_data[[#This Row],[dim]]</f>
        <v>2</v>
      </c>
      <c r="B3" s="1" t="str">
        <f>ert_data[[#This Row],[fid]]</f>
        <v>2</v>
      </c>
      <c r="C3" s="1" t="str">
        <f>ert_data[[#This Row],[repetition]]</f>
        <v>1</v>
      </c>
      <c r="D3" s="1">
        <f>IF(relERT!D3 = "inf",10*MAX(relERT!$D$2:$O$97),relERT!D3)</f>
        <v>1</v>
      </c>
      <c r="E3" s="1">
        <f>IF(relERT!E3 = "inf",10*MAX(relERT!$D$2:$O$97),relERT!E3)</f>
        <v>1.2524271844660193</v>
      </c>
      <c r="F3" s="1">
        <f>IF(relERT!F3 = "inf",10*MAX(relERT!$D$2:$O$97),relERT!F3)</f>
        <v>17.21359223300971</v>
      </c>
      <c r="G3" s="1">
        <f>IF(relERT!G3 = "inf",10*MAX(relERT!$D$2:$O$97),relERT!G3)</f>
        <v>1.9514563106796117</v>
      </c>
      <c r="H3" s="1">
        <f>IF(relERT!H3 = "inf",10*MAX(relERT!$D$2:$O$97),relERT!H3)</f>
        <v>4.4757281553398061</v>
      </c>
      <c r="I3" s="1">
        <f>IF(relERT!I3 = "inf",10*MAX(relERT!$D$2:$O$97),relERT!I3)</f>
        <v>9.2330097087378622</v>
      </c>
      <c r="J3" s="1">
        <f>IF(relERT!J3 = "inf",10*MAX(relERT!$D$2:$O$97),relERT!J3)</f>
        <v>1.9514563106796117</v>
      </c>
      <c r="K3" s="1">
        <f>IF(relERT!K3 = "inf",10*MAX(relERT!$D$2:$O$97),relERT!K3)</f>
        <v>22.310679611650485</v>
      </c>
      <c r="L3" s="1">
        <f>IF(relERT!L3 = "inf",10*MAX(relERT!$D$2:$O$97),relERT!L3)</f>
        <v>3.1553398058252426</v>
      </c>
      <c r="M3" s="1">
        <f>IF(relERT!M3 = "inf",10*MAX(relERT!$D$2:$O$97),relERT!M3)</f>
        <v>1.9514563106796117</v>
      </c>
      <c r="N3" s="1">
        <f>IF(relERT!N3 = "inf",10*MAX(relERT!$D$2:$O$97),relERT!N3)</f>
        <v>2.4757281553398056</v>
      </c>
      <c r="O3" s="1">
        <f>IF(relERT!O3 = "inf",10*MAX(relERT!$D$2:$O$97),relERT!O3)</f>
        <v>36690.322580645159</v>
      </c>
    </row>
    <row r="4" spans="1:15" s="1" customFormat="1" x14ac:dyDescent="0.25">
      <c r="A4" s="1" t="str">
        <f>ert_data[[#This Row],[dim]]</f>
        <v>2</v>
      </c>
      <c r="B4" s="1" t="str">
        <f>ert_data[[#This Row],[fid]]</f>
        <v>3</v>
      </c>
      <c r="C4" s="1" t="str">
        <f>ert_data[[#This Row],[repetition]]</f>
        <v>1</v>
      </c>
      <c r="D4" s="1">
        <f>IF(relERT!D4 = "inf",10*MAX(relERT!$D$2:$O$97),relERT!D4)</f>
        <v>1</v>
      </c>
      <c r="E4" s="1">
        <f>IF(relERT!E4 = "inf",10*MAX(relERT!$D$2:$O$97),relERT!E4)</f>
        <v>1.0719602977667495</v>
      </c>
      <c r="F4" s="1">
        <f>IF(relERT!F4 = "inf",10*MAX(relERT!$D$2:$O$97),relERT!F4)</f>
        <v>45.36724565756824</v>
      </c>
      <c r="G4" s="1">
        <f>IF(relERT!G4 = "inf",10*MAX(relERT!$D$2:$O$97),relERT!G4)</f>
        <v>28.208436724565757</v>
      </c>
      <c r="H4" s="1">
        <f>IF(relERT!H4 = "inf",10*MAX(relERT!$D$2:$O$97),relERT!H4)</f>
        <v>26.20099255583127</v>
      </c>
      <c r="I4" s="1">
        <f>IF(relERT!I4 = "inf",10*MAX(relERT!$D$2:$O$97),relERT!I4)</f>
        <v>2.741935483870968</v>
      </c>
      <c r="J4" s="1">
        <f>IF(relERT!J4 = "inf",10*MAX(relERT!$D$2:$O$97),relERT!J4)</f>
        <v>8.8263027295285355</v>
      </c>
      <c r="K4" s="1">
        <f>IF(relERT!K4 = "inf",10*MAX(relERT!$D$2:$O$97),relERT!K4)</f>
        <v>23.145161290322584</v>
      </c>
      <c r="L4" s="1">
        <f>IF(relERT!L4 = "inf",10*MAX(relERT!$D$2:$O$97),relERT!L4)</f>
        <v>8.6352357320099262</v>
      </c>
      <c r="M4" s="1">
        <f>IF(relERT!M4 = "inf",10*MAX(relERT!$D$2:$O$97),relERT!M4)</f>
        <v>26.88089330024814</v>
      </c>
      <c r="N4" s="1">
        <f>IF(relERT!N4 = "inf",10*MAX(relERT!$D$2:$O$97),relERT!N4)</f>
        <v>13.468982630272953</v>
      </c>
      <c r="O4" s="1">
        <f>IF(relERT!O4 = "inf",10*MAX(relERT!$D$2:$O$97),relERT!O4)</f>
        <v>36690.322580645159</v>
      </c>
    </row>
    <row r="5" spans="1:15" s="1" customFormat="1" x14ac:dyDescent="0.25">
      <c r="A5" s="1" t="str">
        <f>ert_data[[#This Row],[dim]]</f>
        <v>2</v>
      </c>
      <c r="B5" s="1" t="str">
        <f>ert_data[[#This Row],[fid]]</f>
        <v>4</v>
      </c>
      <c r="C5" s="1" t="str">
        <f>ert_data[[#This Row],[repetition]]</f>
        <v>1</v>
      </c>
      <c r="D5" s="1">
        <f>IF(relERT!D5 = "inf",10*MAX(relERT!$D$2:$O$97),relERT!D5)</f>
        <v>1</v>
      </c>
      <c r="E5" s="1">
        <f>IF(relERT!E5 = "inf",10*MAX(relERT!$D$2:$O$97),relERT!E5)</f>
        <v>1.0364372469635628</v>
      </c>
      <c r="F5" s="1">
        <f>IF(relERT!F5 = "inf",10*MAX(relERT!$D$2:$O$97),relERT!F5)</f>
        <v>192.2591093117409</v>
      </c>
      <c r="G5" s="1">
        <f>IF(relERT!G5 = "inf",10*MAX(relERT!$D$2:$O$97),relERT!G5)</f>
        <v>19.356275303643727</v>
      </c>
      <c r="H5" s="1">
        <f>IF(relERT!H5 = "inf",10*MAX(relERT!$D$2:$O$97),relERT!H5)</f>
        <v>24.344129554655868</v>
      </c>
      <c r="I5" s="1">
        <f>IF(relERT!I5 = "inf",10*MAX(relERT!$D$2:$O$97),relERT!I5)</f>
        <v>4.1012145748987852</v>
      </c>
      <c r="J5" s="1">
        <f>IF(relERT!J5 = "inf",10*MAX(relERT!$D$2:$O$97),relERT!J5)</f>
        <v>56.734817813765183</v>
      </c>
      <c r="K5" s="1">
        <f>IF(relERT!K5 = "inf",10*MAX(relERT!$D$2:$O$97),relERT!K5)</f>
        <v>29.80769230769231</v>
      </c>
      <c r="L5" s="1">
        <f>IF(relERT!L5 = "inf",10*MAX(relERT!$D$2:$O$97),relERT!L5)</f>
        <v>13.736842105263159</v>
      </c>
      <c r="M5" s="1">
        <f>IF(relERT!M5 = "inf",10*MAX(relERT!$D$2:$O$97),relERT!M5)</f>
        <v>42.91902834008097</v>
      </c>
      <c r="N5" s="1">
        <f>IF(relERT!N5 = "inf",10*MAX(relERT!$D$2:$O$97),relERT!N5)</f>
        <v>61.963562753036442</v>
      </c>
      <c r="O5" s="1">
        <f>IF(relERT!O5 = "inf",10*MAX(relERT!$D$2:$O$97),relERT!O5)</f>
        <v>36690.322580645159</v>
      </c>
    </row>
    <row r="6" spans="1:15" s="1" customFormat="1" x14ac:dyDescent="0.25">
      <c r="A6" s="1" t="str">
        <f>ert_data[[#This Row],[dim]]</f>
        <v>2</v>
      </c>
      <c r="B6" s="1" t="str">
        <f>ert_data[[#This Row],[fid]]</f>
        <v>5</v>
      </c>
      <c r="C6" s="1" t="str">
        <f>ert_data[[#This Row],[repetition]]</f>
        <v>1</v>
      </c>
      <c r="D6" s="1">
        <f>IF(relERT!D6 = "inf",10*MAX(relERT!$D$2:$O$97),relERT!D6)</f>
        <v>1.3181818181818181</v>
      </c>
      <c r="E6" s="1">
        <f>IF(relERT!E6 = "inf",10*MAX(relERT!$D$2:$O$97),relERT!E6)</f>
        <v>1.3181818181818181</v>
      </c>
      <c r="F6" s="1">
        <f>IF(relERT!F6 = "inf",10*MAX(relERT!$D$2:$O$97),relERT!F6)</f>
        <v>5.545454545454545</v>
      </c>
      <c r="G6" s="1">
        <f>IF(relERT!G6 = "inf",10*MAX(relERT!$D$2:$O$97),relERT!G6)</f>
        <v>3.8636363636363633</v>
      </c>
      <c r="H6" s="1">
        <f>IF(relERT!H6 = "inf",10*MAX(relERT!$D$2:$O$97),relERT!H6)</f>
        <v>2.9545454545454541</v>
      </c>
      <c r="I6" s="1">
        <f>IF(relERT!I6 = "inf",10*MAX(relERT!$D$2:$O$97),relERT!I6)</f>
        <v>1.4545454545454546</v>
      </c>
      <c r="J6" s="1">
        <f>IF(relERT!J6 = "inf",10*MAX(relERT!$D$2:$O$97),relERT!J6)</f>
        <v>3.8636363636363633</v>
      </c>
      <c r="K6" s="1">
        <f>IF(relERT!K6 = "inf",10*MAX(relERT!$D$2:$O$97),relERT!K6)</f>
        <v>5</v>
      </c>
      <c r="L6" s="1">
        <f>IF(relERT!L6 = "inf",10*MAX(relERT!$D$2:$O$97),relERT!L6)</f>
        <v>1</v>
      </c>
      <c r="M6" s="1">
        <f>IF(relERT!M6 = "inf",10*MAX(relERT!$D$2:$O$97),relERT!M6)</f>
        <v>3.8636363636363633</v>
      </c>
      <c r="N6" s="1">
        <f>IF(relERT!N6 = "inf",10*MAX(relERT!$D$2:$O$97),relERT!N6)</f>
        <v>4.0909090909090908</v>
      </c>
      <c r="O6" s="1">
        <f>IF(relERT!O6 = "inf",10*MAX(relERT!$D$2:$O$97),relERT!O6)</f>
        <v>1.1818181818181817</v>
      </c>
    </row>
    <row r="7" spans="1:15" s="1" customFormat="1" x14ac:dyDescent="0.25">
      <c r="A7" s="1" t="str">
        <f>ert_data[[#This Row],[dim]]</f>
        <v>2</v>
      </c>
      <c r="B7" s="1" t="str">
        <f>ert_data[[#This Row],[fid]]</f>
        <v>6</v>
      </c>
      <c r="C7" s="1" t="str">
        <f>ert_data[[#This Row],[repetition]]</f>
        <v>1</v>
      </c>
      <c r="D7" s="1">
        <f>IF(relERT!D7 = "inf",10*MAX(relERT!$D$2:$O$97),relERT!D7)</f>
        <v>177.94780545670284</v>
      </c>
      <c r="E7" s="1">
        <f>IF(relERT!E7 = "inf",10*MAX(relERT!$D$2:$O$97),relERT!E7)</f>
        <v>275.08303677342883</v>
      </c>
      <c r="F7" s="1">
        <f>IF(relERT!F7 = "inf",10*MAX(relERT!$D$2:$O$97),relERT!F7)</f>
        <v>4.8540925266903914</v>
      </c>
      <c r="G7" s="1">
        <f>IF(relERT!G7 = "inf",10*MAX(relERT!$D$2:$O$97),relERT!G7)</f>
        <v>1</v>
      </c>
      <c r="H7" s="1">
        <f>IF(relERT!H7 = "inf",10*MAX(relERT!$D$2:$O$97),relERT!H7)</f>
        <v>2.0035587188612096</v>
      </c>
      <c r="I7" s="1">
        <f>IF(relERT!I7 = "inf",10*MAX(relERT!$D$2:$O$97),relERT!I7)</f>
        <v>5.9999999999999991</v>
      </c>
      <c r="J7" s="1">
        <f>IF(relERT!J7 = "inf",10*MAX(relERT!$D$2:$O$97),relERT!J7)</f>
        <v>1</v>
      </c>
      <c r="K7" s="1">
        <f>IF(relERT!K7 = "inf",10*MAX(relERT!$D$2:$O$97),relERT!K7)</f>
        <v>3.8078291814946619</v>
      </c>
      <c r="L7" s="1">
        <f>IF(relERT!L7 = "inf",10*MAX(relERT!$D$2:$O$97),relERT!L7)</f>
        <v>40.455516014234874</v>
      </c>
      <c r="M7" s="1">
        <f>IF(relERT!M7 = "inf",10*MAX(relERT!$D$2:$O$97),relERT!M7)</f>
        <v>1</v>
      </c>
      <c r="N7" s="1">
        <f>IF(relERT!N7 = "inf",10*MAX(relERT!$D$2:$O$97),relERT!N7)</f>
        <v>1.686832740213523</v>
      </c>
      <c r="O7" s="1">
        <f>IF(relERT!O7 = "inf",10*MAX(relERT!$D$2:$O$97),relERT!O7)</f>
        <v>36690.322580645159</v>
      </c>
    </row>
    <row r="8" spans="1:15" s="1" customFormat="1" x14ac:dyDescent="0.25">
      <c r="A8" s="1" t="str">
        <f>ert_data[[#This Row],[dim]]</f>
        <v>2</v>
      </c>
      <c r="B8" s="1" t="str">
        <f>ert_data[[#This Row],[fid]]</f>
        <v>7</v>
      </c>
      <c r="C8" s="1" t="str">
        <f>ert_data[[#This Row],[repetition]]</f>
        <v>1</v>
      </c>
      <c r="D8" s="1">
        <f>IF(relERT!D8 = "inf",10*MAX(relERT!$D$2:$O$97),relERT!D8)</f>
        <v>36690.322580645159</v>
      </c>
      <c r="E8" s="1">
        <f>IF(relERT!E8 = "inf",10*MAX(relERT!$D$2:$O$97),relERT!E8)</f>
        <v>36690.322580645159</v>
      </c>
      <c r="F8" s="1">
        <f>IF(relERT!F8 = "inf",10*MAX(relERT!$D$2:$O$97),relERT!F8)</f>
        <v>1</v>
      </c>
      <c r="G8" s="1">
        <f>IF(relERT!G8 = "inf",10*MAX(relERT!$D$2:$O$97),relERT!G8)</f>
        <v>70.961497326203201</v>
      </c>
      <c r="H8" s="1">
        <f>IF(relERT!H8 = "inf",10*MAX(relERT!$D$2:$O$97),relERT!H8)</f>
        <v>72.085561497326196</v>
      </c>
      <c r="I8" s="1">
        <f>IF(relERT!I8 = "inf",10*MAX(relERT!$D$2:$O$97),relERT!I8)</f>
        <v>1.1614973262032084</v>
      </c>
      <c r="J8" s="1">
        <f>IF(relERT!J8 = "inf",10*MAX(relERT!$D$2:$O$97),relERT!J8)</f>
        <v>3.0374331550802141</v>
      </c>
      <c r="K8" s="1">
        <f>IF(relERT!K8 = "inf",10*MAX(relERT!$D$2:$O$97),relERT!K8)</f>
        <v>1.9336898395721926</v>
      </c>
      <c r="L8" s="1">
        <f>IF(relERT!L8 = "inf",10*MAX(relERT!$D$2:$O$97),relERT!L8)</f>
        <v>2.2631016042780749</v>
      </c>
      <c r="M8" s="1">
        <f>IF(relERT!M8 = "inf",10*MAX(relERT!$D$2:$O$97),relERT!M8)</f>
        <v>93.26381461675561</v>
      </c>
      <c r="N8" s="1">
        <f>IF(relERT!N8 = "inf",10*MAX(relERT!$D$2:$O$97),relERT!N8)</f>
        <v>1.7850267379679146</v>
      </c>
      <c r="O8" s="1">
        <f>IF(relERT!O8 = "inf",10*MAX(relERT!$D$2:$O$97),relERT!O8)</f>
        <v>3.4759358288770055</v>
      </c>
    </row>
    <row r="9" spans="1:15" s="1" customFormat="1" x14ac:dyDescent="0.25">
      <c r="A9" s="1" t="str">
        <f>ert_data[[#This Row],[dim]]</f>
        <v>2</v>
      </c>
      <c r="B9" s="1" t="str">
        <f>ert_data[[#This Row],[fid]]</f>
        <v>8</v>
      </c>
      <c r="C9" s="1" t="str">
        <f>ert_data[[#This Row],[repetition]]</f>
        <v>1</v>
      </c>
      <c r="D9" s="1">
        <f>IF(relERT!D9 = "inf",10*MAX(relERT!$D$2:$O$97),relERT!D9)</f>
        <v>508.3549783549783</v>
      </c>
      <c r="E9" s="1">
        <f>IF(relERT!E9 = "inf",10*MAX(relERT!$D$2:$O$97),relERT!E9)</f>
        <v>389.76190476190476</v>
      </c>
      <c r="F9" s="1">
        <f>IF(relERT!F9 = "inf",10*MAX(relERT!$D$2:$O$97),relERT!F9)</f>
        <v>12.160173160173159</v>
      </c>
      <c r="G9" s="1">
        <f>IF(relERT!G9 = "inf",10*MAX(relERT!$D$2:$O$97),relERT!G9)</f>
        <v>1.5974025974025972</v>
      </c>
      <c r="H9" s="1">
        <f>IF(relERT!H9 = "inf",10*MAX(relERT!$D$2:$O$97),relERT!H9)</f>
        <v>1.4112554112554112</v>
      </c>
      <c r="I9" s="1">
        <f>IF(relERT!I9 = "inf",10*MAX(relERT!$D$2:$O$97),relERT!I9)</f>
        <v>8.2900432900432897</v>
      </c>
      <c r="J9" s="1">
        <f>IF(relERT!J9 = "inf",10*MAX(relERT!$D$2:$O$97),relERT!J9)</f>
        <v>1.5974025974025972</v>
      </c>
      <c r="K9" s="1">
        <f>IF(relERT!K9 = "inf",10*MAX(relERT!$D$2:$O$97),relERT!K9)</f>
        <v>7.9264069264069255</v>
      </c>
      <c r="L9" s="1">
        <f>IF(relERT!L9 = "inf",10*MAX(relERT!$D$2:$O$97),relERT!L9)</f>
        <v>1</v>
      </c>
      <c r="M9" s="1">
        <f>IF(relERT!M9 = "inf",10*MAX(relERT!$D$2:$O$97),relERT!M9)</f>
        <v>1.5974025974025972</v>
      </c>
      <c r="N9" s="1">
        <f>IF(relERT!N9 = "inf",10*MAX(relERT!$D$2:$O$97),relERT!N9)</f>
        <v>1.5151515151515151</v>
      </c>
      <c r="O9" s="1">
        <f>IF(relERT!O9 = "inf",10*MAX(relERT!$D$2:$O$97),relERT!O9)</f>
        <v>36690.322580645159</v>
      </c>
    </row>
    <row r="10" spans="1:15" s="1" customFormat="1" x14ac:dyDescent="0.25">
      <c r="A10" s="1" t="str">
        <f>ert_data[[#This Row],[dim]]</f>
        <v>2</v>
      </c>
      <c r="B10" s="1" t="str">
        <f>ert_data[[#This Row],[fid]]</f>
        <v>9</v>
      </c>
      <c r="C10" s="1" t="str">
        <f>ert_data[[#This Row],[repetition]]</f>
        <v>1</v>
      </c>
      <c r="D10" s="1">
        <f>IF(relERT!D10 = "inf",10*MAX(relERT!$D$2:$O$97),relERT!D10)</f>
        <v>36690.322580645159</v>
      </c>
      <c r="E10" s="1">
        <f>IF(relERT!E10 = "inf",10*MAX(relERT!$D$2:$O$97),relERT!E10)</f>
        <v>1477.7575757575758</v>
      </c>
      <c r="F10" s="1">
        <f>IF(relERT!F10 = "inf",10*MAX(relERT!$D$2:$O$97),relERT!F10)</f>
        <v>11.424242424242424</v>
      </c>
      <c r="G10" s="1">
        <f>IF(relERT!G10 = "inf",10*MAX(relERT!$D$2:$O$97),relERT!G10)</f>
        <v>1</v>
      </c>
      <c r="H10" s="1">
        <f>IF(relERT!H10 = "inf",10*MAX(relERT!$D$2:$O$97),relERT!H10)</f>
        <v>1.2666666666666666</v>
      </c>
      <c r="I10" s="1">
        <f>IF(relERT!I10 = "inf",10*MAX(relERT!$D$2:$O$97),relERT!I10)</f>
        <v>7.7575757575757578</v>
      </c>
      <c r="J10" s="1">
        <f>IF(relERT!J10 = "inf",10*MAX(relERT!$D$2:$O$97),relERT!J10)</f>
        <v>1</v>
      </c>
      <c r="K10" s="1">
        <f>IF(relERT!K10 = "inf",10*MAX(relERT!$D$2:$O$97),relERT!K10)</f>
        <v>9.1636363636363622</v>
      </c>
      <c r="L10" s="1">
        <f>IF(relERT!L10 = "inf",10*MAX(relERT!$D$2:$O$97),relERT!L10)</f>
        <v>1.3272727272727272</v>
      </c>
      <c r="M10" s="1">
        <f>IF(relERT!M10 = "inf",10*MAX(relERT!$D$2:$O$97),relERT!M10)</f>
        <v>1</v>
      </c>
      <c r="N10" s="1">
        <f>IF(relERT!N10 = "inf",10*MAX(relERT!$D$2:$O$97),relERT!N10)</f>
        <v>1.1393939393939394</v>
      </c>
      <c r="O10" s="1">
        <f>IF(relERT!O10 = "inf",10*MAX(relERT!$D$2:$O$97),relERT!O10)</f>
        <v>36690.322580645159</v>
      </c>
    </row>
    <row r="11" spans="1:15" s="1" customFormat="1" x14ac:dyDescent="0.25">
      <c r="A11" s="1" t="str">
        <f>ert_data[[#This Row],[dim]]</f>
        <v>2</v>
      </c>
      <c r="B11" s="1" t="str">
        <f>ert_data[[#This Row],[fid]]</f>
        <v>10</v>
      </c>
      <c r="C11" s="1" t="str">
        <f>ert_data[[#This Row],[repetition]]</f>
        <v>1</v>
      </c>
      <c r="D11" s="1">
        <f>IF(relERT!D11 = "inf",10*MAX(relERT!$D$2:$O$97),relERT!D11)</f>
        <v>36690.322580645159</v>
      </c>
      <c r="E11" s="1">
        <f>IF(relERT!E11 = "inf",10*MAX(relERT!$D$2:$O$97),relERT!E11)</f>
        <v>515.03496503496501</v>
      </c>
      <c r="F11" s="1">
        <f>IF(relERT!F11 = "inf",10*MAX(relERT!$D$2:$O$97),relERT!F11)</f>
        <v>12.685314685314685</v>
      </c>
      <c r="G11" s="1">
        <f>IF(relERT!G11 = "inf",10*MAX(relERT!$D$2:$O$97),relERT!G11)</f>
        <v>1</v>
      </c>
      <c r="H11" s="1">
        <f>IF(relERT!H11 = "inf",10*MAX(relERT!$D$2:$O$97),relERT!H11)</f>
        <v>3.6433566433566433</v>
      </c>
      <c r="I11" s="1">
        <f>IF(relERT!I11 = "inf",10*MAX(relERT!$D$2:$O$97),relERT!I11)</f>
        <v>6.7692307692307683</v>
      </c>
      <c r="J11" s="1">
        <f>IF(relERT!J11 = "inf",10*MAX(relERT!$D$2:$O$97),relERT!J11)</f>
        <v>1</v>
      </c>
      <c r="K11" s="1">
        <f>IF(relERT!K11 = "inf",10*MAX(relERT!$D$2:$O$97),relERT!K11)</f>
        <v>16.2027972027972</v>
      </c>
      <c r="L11" s="1">
        <f>IF(relERT!L11 = "inf",10*MAX(relERT!$D$2:$O$97),relERT!L11)</f>
        <v>381.32167832167829</v>
      </c>
      <c r="M11" s="1">
        <f>IF(relERT!M11 = "inf",10*MAX(relERT!$D$2:$O$97),relERT!M11)</f>
        <v>1</v>
      </c>
      <c r="N11" s="1">
        <f>IF(relERT!N11 = "inf",10*MAX(relERT!$D$2:$O$97),relERT!N11)</f>
        <v>4.5244755244755241</v>
      </c>
      <c r="O11" s="1">
        <f>IF(relERT!O11 = "inf",10*MAX(relERT!$D$2:$O$97),relERT!O11)</f>
        <v>36690.322580645159</v>
      </c>
    </row>
    <row r="12" spans="1:15" s="1" customFormat="1" x14ac:dyDescent="0.25">
      <c r="A12" s="1" t="str">
        <f>ert_data[[#This Row],[dim]]</f>
        <v>2</v>
      </c>
      <c r="B12" s="1" t="str">
        <f>ert_data[[#This Row],[fid]]</f>
        <v>11</v>
      </c>
      <c r="C12" s="1" t="str">
        <f>ert_data[[#This Row],[repetition]]</f>
        <v>1</v>
      </c>
      <c r="D12" s="1">
        <f>IF(relERT!D12 = "inf",10*MAX(relERT!$D$2:$O$97),relERT!D12)</f>
        <v>295.03649635036498</v>
      </c>
      <c r="E12" s="1">
        <f>IF(relERT!E12 = "inf",10*MAX(relERT!$D$2:$O$97),relERT!E12)</f>
        <v>149.23357664233578</v>
      </c>
      <c r="F12" s="1">
        <f>IF(relERT!F12 = "inf",10*MAX(relERT!$D$2:$O$97),relERT!F12)</f>
        <v>12.795620437956206</v>
      </c>
      <c r="G12" s="1">
        <f>IF(relERT!G12 = "inf",10*MAX(relERT!$D$2:$O$97),relERT!G12)</f>
        <v>1</v>
      </c>
      <c r="H12" s="1">
        <f>IF(relERT!H12 = "inf",10*MAX(relERT!$D$2:$O$97),relERT!H12)</f>
        <v>2.7080291970802923</v>
      </c>
      <c r="I12" s="1">
        <f>IF(relERT!I12 = "inf",10*MAX(relERT!$D$2:$O$97),relERT!I12)</f>
        <v>7.5839416058394171</v>
      </c>
      <c r="J12" s="1">
        <f>IF(relERT!J12 = "inf",10*MAX(relERT!$D$2:$O$97),relERT!J12)</f>
        <v>1</v>
      </c>
      <c r="K12" s="1">
        <f>IF(relERT!K12 = "inf",10*MAX(relERT!$D$2:$O$97),relERT!K12)</f>
        <v>19.547445255474454</v>
      </c>
      <c r="L12" s="1">
        <f>IF(relERT!L12 = "inf",10*MAX(relERT!$D$2:$O$97),relERT!L12)</f>
        <v>621.31386861313877</v>
      </c>
      <c r="M12" s="1">
        <f>IF(relERT!M12 = "inf",10*MAX(relERT!$D$2:$O$97),relERT!M12)</f>
        <v>1</v>
      </c>
      <c r="N12" s="1">
        <f>IF(relERT!N12 = "inf",10*MAX(relERT!$D$2:$O$97),relERT!N12)</f>
        <v>13.226277372262773</v>
      </c>
      <c r="O12" s="1">
        <f>IF(relERT!O12 = "inf",10*MAX(relERT!$D$2:$O$97),relERT!O12)</f>
        <v>36690.322580645159</v>
      </c>
    </row>
    <row r="13" spans="1:15" s="1" customFormat="1" x14ac:dyDescent="0.25">
      <c r="A13" s="1" t="str">
        <f>ert_data[[#This Row],[dim]]</f>
        <v>2</v>
      </c>
      <c r="B13" s="1" t="str">
        <f>ert_data[[#This Row],[fid]]</f>
        <v>12</v>
      </c>
      <c r="C13" s="1" t="str">
        <f>ert_data[[#This Row],[repetition]]</f>
        <v>1</v>
      </c>
      <c r="D13" s="1">
        <f>IF(relERT!D13 = "inf",10*MAX(relERT!$D$2:$O$97),relERT!D13)</f>
        <v>153.62958715596329</v>
      </c>
      <c r="E13" s="1">
        <f>IF(relERT!E13 = "inf",10*MAX(relERT!$D$2:$O$97),relERT!E13)</f>
        <v>40.577217125382219</v>
      </c>
      <c r="F13" s="1">
        <f>IF(relERT!F13 = "inf",10*MAX(relERT!$D$2:$O$97),relERT!F13)</f>
        <v>5.8853211009174311</v>
      </c>
      <c r="G13" s="1">
        <f>IF(relERT!G13 = "inf",10*MAX(relERT!$D$2:$O$97),relERT!G13)</f>
        <v>1</v>
      </c>
      <c r="H13" s="1">
        <f>IF(relERT!H13 = "inf",10*MAX(relERT!$D$2:$O$97),relERT!H13)</f>
        <v>1.4908256880733946</v>
      </c>
      <c r="I13" s="1">
        <f>IF(relERT!I13 = "inf",10*MAX(relERT!$D$2:$O$97),relERT!I13)</f>
        <v>8.1972477064220168</v>
      </c>
      <c r="J13" s="1">
        <f>IF(relERT!J13 = "inf",10*MAX(relERT!$D$2:$O$97),relERT!J13)</f>
        <v>1</v>
      </c>
      <c r="K13" s="1">
        <f>IF(relERT!K13 = "inf",10*MAX(relERT!$D$2:$O$97),relERT!K13)</f>
        <v>4.8738532110091741</v>
      </c>
      <c r="L13" s="1">
        <f>IF(relERT!L13 = "inf",10*MAX(relERT!$D$2:$O$97),relERT!L13)</f>
        <v>28.059633027522938</v>
      </c>
      <c r="M13" s="1">
        <f>IF(relERT!M13 = "inf",10*MAX(relERT!$D$2:$O$97),relERT!M13)</f>
        <v>1</v>
      </c>
      <c r="N13" s="1">
        <f>IF(relERT!N13 = "inf",10*MAX(relERT!$D$2:$O$97),relERT!N13)</f>
        <v>2.3256880733944953</v>
      </c>
      <c r="O13" s="1">
        <f>IF(relERT!O13 = "inf",10*MAX(relERT!$D$2:$O$97),relERT!O13)</f>
        <v>36690.322580645159</v>
      </c>
    </row>
    <row r="14" spans="1:15" s="1" customFormat="1" x14ac:dyDescent="0.25">
      <c r="A14" s="1" t="str">
        <f>ert_data[[#This Row],[dim]]</f>
        <v>2</v>
      </c>
      <c r="B14" s="1" t="str">
        <f>ert_data[[#This Row],[fid]]</f>
        <v>13</v>
      </c>
      <c r="C14" s="1" t="str">
        <f>ert_data[[#This Row],[repetition]]</f>
        <v>1</v>
      </c>
      <c r="D14" s="1">
        <f>IF(relERT!D14 = "inf",10*MAX(relERT!$D$2:$O$97),relERT!D14)</f>
        <v>1091.6028708133972</v>
      </c>
      <c r="E14" s="1">
        <f>IF(relERT!E14 = "inf",10*MAX(relERT!$D$2:$O$97),relERT!E14)</f>
        <v>36690.322580645159</v>
      </c>
      <c r="F14" s="1">
        <f>IF(relERT!F14 = "inf",10*MAX(relERT!$D$2:$O$97),relERT!F14)</f>
        <v>6.5885167464114831</v>
      </c>
      <c r="G14" s="1">
        <f>IF(relERT!G14 = "inf",10*MAX(relERT!$D$2:$O$97),relERT!G14)</f>
        <v>1</v>
      </c>
      <c r="H14" s="1">
        <f>IF(relERT!H14 = "inf",10*MAX(relERT!$D$2:$O$97),relERT!H14)</f>
        <v>304.09090909090912</v>
      </c>
      <c r="I14" s="1">
        <f>IF(relERT!I14 = "inf",10*MAX(relERT!$D$2:$O$97),relERT!I14)</f>
        <v>4.4736842105263159</v>
      </c>
      <c r="J14" s="1">
        <f>IF(relERT!J14 = "inf",10*MAX(relERT!$D$2:$O$97),relERT!J14)</f>
        <v>1</v>
      </c>
      <c r="K14" s="1">
        <f>IF(relERT!K14 = "inf",10*MAX(relERT!$D$2:$O$97),relERT!K14)</f>
        <v>9.1531100478468908</v>
      </c>
      <c r="L14" s="1">
        <f>IF(relERT!L14 = "inf",10*MAX(relERT!$D$2:$O$97),relERT!L14)</f>
        <v>580.99681020733738</v>
      </c>
      <c r="M14" s="1">
        <f>IF(relERT!M14 = "inf",10*MAX(relERT!$D$2:$O$97),relERT!M14)</f>
        <v>1</v>
      </c>
      <c r="N14" s="1">
        <f>IF(relERT!N14 = "inf",10*MAX(relERT!$D$2:$O$97),relERT!N14)</f>
        <v>2.9712918660287082</v>
      </c>
      <c r="O14" s="1">
        <f>IF(relERT!O14 = "inf",10*MAX(relERT!$D$2:$O$97),relERT!O14)</f>
        <v>36690.322580645159</v>
      </c>
    </row>
    <row r="15" spans="1:15" s="1" customFormat="1" x14ac:dyDescent="0.25">
      <c r="A15" s="1" t="str">
        <f>ert_data[[#This Row],[dim]]</f>
        <v>2</v>
      </c>
      <c r="B15" s="1" t="str">
        <f>ert_data[[#This Row],[fid]]</f>
        <v>14</v>
      </c>
      <c r="C15" s="1" t="str">
        <f>ert_data[[#This Row],[repetition]]</f>
        <v>1</v>
      </c>
      <c r="D15" s="1">
        <f>IF(relERT!D15 = "inf",10*MAX(relERT!$D$2:$O$97),relERT!D15)</f>
        <v>15.345132743362832</v>
      </c>
      <c r="E15" s="1">
        <f>IF(relERT!E15 = "inf",10*MAX(relERT!$D$2:$O$97),relERT!E15)</f>
        <v>12.513274336283185</v>
      </c>
      <c r="F15" s="1">
        <f>IF(relERT!F15 = "inf",10*MAX(relERT!$D$2:$O$97),relERT!F15)</f>
        <v>3.7345132743362832</v>
      </c>
      <c r="G15" s="1">
        <f>IF(relERT!G15 = "inf",10*MAX(relERT!$D$2:$O$97),relERT!G15)</f>
        <v>1</v>
      </c>
      <c r="H15" s="1">
        <f>IF(relERT!H15 = "inf",10*MAX(relERT!$D$2:$O$97),relERT!H15)</f>
        <v>1.3982300884955752</v>
      </c>
      <c r="I15" s="1">
        <f>IF(relERT!I15 = "inf",10*MAX(relERT!$D$2:$O$97),relERT!I15)</f>
        <v>4.4159292035398225</v>
      </c>
      <c r="J15" s="1">
        <f>IF(relERT!J15 = "inf",10*MAX(relERT!$D$2:$O$97),relERT!J15)</f>
        <v>1</v>
      </c>
      <c r="K15" s="1">
        <f>IF(relERT!K15 = "inf",10*MAX(relERT!$D$2:$O$97),relERT!K15)</f>
        <v>3.7699115044247788</v>
      </c>
      <c r="L15" s="1">
        <f>IF(relERT!L15 = "inf",10*MAX(relERT!$D$2:$O$97),relERT!L15)</f>
        <v>1.7876106194690264</v>
      </c>
      <c r="M15" s="1">
        <f>IF(relERT!M15 = "inf",10*MAX(relERT!$D$2:$O$97),relERT!M15)</f>
        <v>1</v>
      </c>
      <c r="N15" s="1">
        <f>IF(relERT!N15 = "inf",10*MAX(relERT!$D$2:$O$97),relERT!N15)</f>
        <v>1.4690265486725664</v>
      </c>
      <c r="O15" s="1">
        <f>IF(relERT!O15 = "inf",10*MAX(relERT!$D$2:$O$97),relERT!O15)</f>
        <v>4.8495575221238933</v>
      </c>
    </row>
    <row r="16" spans="1:15" s="1" customFormat="1" x14ac:dyDescent="0.25">
      <c r="A16" s="1" t="str">
        <f>ert_data[[#This Row],[dim]]</f>
        <v>2</v>
      </c>
      <c r="B16" s="1" t="str">
        <f>ert_data[[#This Row],[fid]]</f>
        <v>15</v>
      </c>
      <c r="C16" s="1" t="str">
        <f>ert_data[[#This Row],[repetition]]</f>
        <v>1</v>
      </c>
      <c r="D16" s="1">
        <f>IF(relERT!D16 = "inf",10*MAX(relERT!$D$2:$O$97),relERT!D16)</f>
        <v>41.693470569314897</v>
      </c>
      <c r="E16" s="1">
        <f>IF(relERT!E16 = "inf",10*MAX(relERT!$D$2:$O$97),relERT!E16)</f>
        <v>36690.322580645159</v>
      </c>
      <c r="F16" s="1">
        <f>IF(relERT!F16 = "inf",10*MAX(relERT!$D$2:$O$97),relERT!F16)</f>
        <v>2.4593116757799938</v>
      </c>
      <c r="G16" s="1">
        <f>IF(relERT!G16 = "inf",10*MAX(relERT!$D$2:$O$97),relERT!G16)</f>
        <v>1.1222257960759086</v>
      </c>
      <c r="H16" s="1">
        <f>IF(relERT!H16 = "inf",10*MAX(relERT!$D$2:$O$97),relERT!H16)</f>
        <v>4.9639755548407853</v>
      </c>
      <c r="I16" s="1">
        <f>IF(relERT!I16 = "inf",10*MAX(relERT!$D$2:$O$97),relERT!I16)</f>
        <v>1.5422965583789001</v>
      </c>
      <c r="J16" s="1">
        <f>IF(relERT!J16 = "inf",10*MAX(relERT!$D$2:$O$97),relERT!J16)</f>
        <v>2.4200707623029913</v>
      </c>
      <c r="K16" s="1">
        <f>IF(relERT!K16 = "inf",10*MAX(relERT!$D$2:$O$97),relERT!K16)</f>
        <v>2.265197812801544</v>
      </c>
      <c r="L16" s="1">
        <f>IF(relERT!L16 = "inf",10*MAX(relERT!$D$2:$O$97),relERT!L16)</f>
        <v>2.3309745899002898</v>
      </c>
      <c r="M16" s="1">
        <f>IF(relERT!M16 = "inf",10*MAX(relERT!$D$2:$O$97),relERT!M16)</f>
        <v>4.1357349630106146</v>
      </c>
      <c r="N16" s="1">
        <f>IF(relERT!N16 = "inf",10*MAX(relERT!$D$2:$O$97),relERT!N16)</f>
        <v>1</v>
      </c>
      <c r="O16" s="1">
        <f>IF(relERT!O16 = "inf",10*MAX(relERT!$D$2:$O$97),relERT!O16)</f>
        <v>36690.322580645159</v>
      </c>
    </row>
    <row r="17" spans="1:15" s="1" customFormat="1" x14ac:dyDescent="0.25">
      <c r="A17" s="1" t="str">
        <f>ert_data[[#This Row],[dim]]</f>
        <v>2</v>
      </c>
      <c r="B17" s="1" t="str">
        <f>ert_data[[#This Row],[fid]]</f>
        <v>16</v>
      </c>
      <c r="C17" s="1" t="str">
        <f>ert_data[[#This Row],[repetition]]</f>
        <v>1</v>
      </c>
      <c r="D17" s="1">
        <f>IF(relERT!D17 = "inf",10*MAX(relERT!$D$2:$O$97),relERT!D17)</f>
        <v>34.506633499170817</v>
      </c>
      <c r="E17" s="1">
        <f>IF(relERT!E17 = "inf",10*MAX(relERT!$D$2:$O$97),relERT!E17)</f>
        <v>50.016583747927037</v>
      </c>
      <c r="F17" s="1">
        <f>IF(relERT!F17 = "inf",10*MAX(relERT!$D$2:$O$97),relERT!F17)</f>
        <v>4.2114427860696519</v>
      </c>
      <c r="G17" s="1">
        <f>IF(relERT!G17 = "inf",10*MAX(relERT!$D$2:$O$97),relERT!G17)</f>
        <v>24.341832504145938</v>
      </c>
      <c r="H17" s="1">
        <f>IF(relERT!H17 = "inf",10*MAX(relERT!$D$2:$O$97),relERT!H17)</f>
        <v>34.414593698175786</v>
      </c>
      <c r="I17" s="1">
        <f>IF(relERT!I17 = "inf",10*MAX(relERT!$D$2:$O$97),relERT!I17)</f>
        <v>1.7271973466003319</v>
      </c>
      <c r="J17" s="1">
        <f>IF(relERT!J17 = "inf",10*MAX(relERT!$D$2:$O$97),relERT!J17)</f>
        <v>11.121890547263682</v>
      </c>
      <c r="K17" s="1">
        <f>IF(relERT!K17 = "inf",10*MAX(relERT!$D$2:$O$97),relERT!K17)</f>
        <v>1</v>
      </c>
      <c r="L17" s="1">
        <f>IF(relERT!L17 = "inf",10*MAX(relERT!$D$2:$O$97),relERT!L17)</f>
        <v>5.7943615257048089</v>
      </c>
      <c r="M17" s="1">
        <f>IF(relERT!M17 = "inf",10*MAX(relERT!$D$2:$O$97),relERT!M17)</f>
        <v>17.123548922056386</v>
      </c>
      <c r="N17" s="1">
        <f>IF(relERT!N17 = "inf",10*MAX(relERT!$D$2:$O$97),relERT!N17)</f>
        <v>18.268380320619116</v>
      </c>
      <c r="O17" s="1">
        <f>IF(relERT!O17 = "inf",10*MAX(relERT!$D$2:$O$97),relERT!O17)</f>
        <v>36690.322580645159</v>
      </c>
    </row>
    <row r="18" spans="1:15" s="1" customFormat="1" x14ac:dyDescent="0.25">
      <c r="A18" s="1" t="str">
        <f>ert_data[[#This Row],[dim]]</f>
        <v>2</v>
      </c>
      <c r="B18" s="1" t="str">
        <f>ert_data[[#This Row],[fid]]</f>
        <v>17</v>
      </c>
      <c r="C18" s="1" t="str">
        <f>ert_data[[#This Row],[repetition]]</f>
        <v>1</v>
      </c>
      <c r="D18" s="1">
        <f>IF(relERT!D18 = "inf",10*MAX(relERT!$D$2:$O$97),relERT!D18)</f>
        <v>23.833025830258304</v>
      </c>
      <c r="E18" s="1">
        <f>IF(relERT!E18 = "inf",10*MAX(relERT!$D$2:$O$97),relERT!E18)</f>
        <v>27.443331576172906</v>
      </c>
      <c r="F18" s="1">
        <f>IF(relERT!F18 = "inf",10*MAX(relERT!$D$2:$O$97),relERT!F18)</f>
        <v>1.4412229836584081</v>
      </c>
      <c r="G18" s="1">
        <f>IF(relERT!G18 = "inf",10*MAX(relERT!$D$2:$O$97),relERT!G18)</f>
        <v>243.26568265682658</v>
      </c>
      <c r="H18" s="1">
        <f>IF(relERT!H18 = "inf",10*MAX(relERT!$D$2:$O$97),relERT!H18)</f>
        <v>43.742751713231421</v>
      </c>
      <c r="I18" s="1">
        <f>IF(relERT!I18 = "inf",10*MAX(relERT!$D$2:$O$97),relERT!I18)</f>
        <v>2.07380073800738</v>
      </c>
      <c r="J18" s="1">
        <f>IF(relERT!J18 = "inf",10*MAX(relERT!$D$2:$O$97),relERT!J18)</f>
        <v>8.1391671059567745</v>
      </c>
      <c r="K18" s="1">
        <f>IF(relERT!K18 = "inf",10*MAX(relERT!$D$2:$O$97),relERT!K18)</f>
        <v>1</v>
      </c>
      <c r="L18" s="1">
        <f>IF(relERT!L18 = "inf",10*MAX(relERT!$D$2:$O$97),relERT!L18)</f>
        <v>3.9499209277807066</v>
      </c>
      <c r="M18" s="1">
        <f>IF(relERT!M18 = "inf",10*MAX(relERT!$D$2:$O$97),relERT!M18)</f>
        <v>245.9910384818134</v>
      </c>
      <c r="N18" s="1">
        <f>IF(relERT!N18 = "inf",10*MAX(relERT!$D$2:$O$97),relERT!N18)</f>
        <v>7.669478123352663</v>
      </c>
      <c r="O18" s="1">
        <f>IF(relERT!O18 = "inf",10*MAX(relERT!$D$2:$O$97),relERT!O18)</f>
        <v>36690.322580645159</v>
      </c>
    </row>
    <row r="19" spans="1:15" s="1" customFormat="1" x14ac:dyDescent="0.25">
      <c r="A19" s="1" t="str">
        <f>ert_data[[#This Row],[dim]]</f>
        <v>2</v>
      </c>
      <c r="B19" s="1" t="str">
        <f>ert_data[[#This Row],[fid]]</f>
        <v>18</v>
      </c>
      <c r="C19" s="1" t="str">
        <f>ert_data[[#This Row],[repetition]]</f>
        <v>1</v>
      </c>
      <c r="D19" s="1">
        <f>IF(relERT!D19 = "inf",10*MAX(relERT!$D$2:$O$97),relERT!D19)</f>
        <v>36690.322580645159</v>
      </c>
      <c r="E19" s="1">
        <f>IF(relERT!E19 = "inf",10*MAX(relERT!$D$2:$O$97),relERT!E19)</f>
        <v>36690.322580645159</v>
      </c>
      <c r="F19" s="1">
        <f>IF(relERT!F19 = "inf",10*MAX(relERT!$D$2:$O$97),relERT!F19)</f>
        <v>1</v>
      </c>
      <c r="G19" s="1">
        <f>IF(relERT!G19 = "inf",10*MAX(relERT!$D$2:$O$97),relERT!G19)</f>
        <v>36690.322580645159</v>
      </c>
      <c r="H19" s="1">
        <f>IF(relERT!H19 = "inf",10*MAX(relERT!$D$2:$O$97),relERT!H19)</f>
        <v>36690.322580645159</v>
      </c>
      <c r="I19" s="1">
        <f>IF(relERT!I19 = "inf",10*MAX(relERT!$D$2:$O$97),relERT!I19)</f>
        <v>3.2604635074368731</v>
      </c>
      <c r="J19" s="1">
        <f>IF(relERT!J19 = "inf",10*MAX(relERT!$D$2:$O$97),relERT!J19)</f>
        <v>17.696644759598755</v>
      </c>
      <c r="K19" s="1">
        <f>IF(relERT!K19 = "inf",10*MAX(relERT!$D$2:$O$97),relERT!K19)</f>
        <v>2.893462469733656</v>
      </c>
      <c r="L19" s="1">
        <f>IF(relERT!L19 = "inf",10*MAX(relERT!$D$2:$O$97),relERT!L19)</f>
        <v>19.491179522656516</v>
      </c>
      <c r="M19" s="1">
        <f>IF(relERT!M19 = "inf",10*MAX(relERT!$D$2:$O$97),relERT!M19)</f>
        <v>36690.322580645159</v>
      </c>
      <c r="N19" s="1">
        <f>IF(relERT!N19 = "inf",10*MAX(relERT!$D$2:$O$97),relERT!N19)</f>
        <v>36690.322580645159</v>
      </c>
      <c r="O19" s="1">
        <f>IF(relERT!O19 = "inf",10*MAX(relERT!$D$2:$O$97),relERT!O19)</f>
        <v>36690.322580645159</v>
      </c>
    </row>
    <row r="20" spans="1:15" s="1" customFormat="1" x14ac:dyDescent="0.25">
      <c r="A20" s="1" t="str">
        <f>ert_data[[#This Row],[dim]]</f>
        <v>2</v>
      </c>
      <c r="B20" s="1" t="str">
        <f>ert_data[[#This Row],[fid]]</f>
        <v>19</v>
      </c>
      <c r="C20" s="1" t="str">
        <f>ert_data[[#This Row],[repetition]]</f>
        <v>1</v>
      </c>
      <c r="D20" s="1">
        <f>IF(relERT!D20 = "inf",10*MAX(relERT!$D$2:$O$97),relERT!D20)</f>
        <v>242.43125000000001</v>
      </c>
      <c r="E20" s="1">
        <f>IF(relERT!E20 = "inf",10*MAX(relERT!$D$2:$O$97),relERT!E20)</f>
        <v>93.55</v>
      </c>
      <c r="F20" s="1">
        <f>IF(relERT!F20 = "inf",10*MAX(relERT!$D$2:$O$97),relERT!F20)</f>
        <v>64.206249999999997</v>
      </c>
      <c r="G20" s="1">
        <f>IF(relERT!G20 = "inf",10*MAX(relERT!$D$2:$O$97),relERT!G20)</f>
        <v>1</v>
      </c>
      <c r="H20" s="1">
        <f>IF(relERT!H20 = "inf",10*MAX(relERT!$D$2:$O$97),relERT!H20)</f>
        <v>64.856250000000003</v>
      </c>
      <c r="I20" s="1">
        <f>IF(relERT!I20 = "inf",10*MAX(relERT!$D$2:$O$97),relERT!I20)</f>
        <v>118.1125</v>
      </c>
      <c r="J20" s="1">
        <f>IF(relERT!J20 = "inf",10*MAX(relERT!$D$2:$O$97),relERT!J20)</f>
        <v>1</v>
      </c>
      <c r="K20" s="1">
        <f>IF(relERT!K20 = "inf",10*MAX(relERT!$D$2:$O$97),relERT!K20)</f>
        <v>70.5625</v>
      </c>
      <c r="L20" s="1">
        <f>IF(relERT!L20 = "inf",10*MAX(relERT!$D$2:$O$97),relERT!L20)</f>
        <v>6.75</v>
      </c>
      <c r="M20" s="1">
        <f>IF(relERT!M20 = "inf",10*MAX(relERT!$D$2:$O$97),relERT!M20)</f>
        <v>1</v>
      </c>
      <c r="N20" s="1">
        <f>IF(relERT!N20 = "inf",10*MAX(relERT!$D$2:$O$97),relERT!N20)</f>
        <v>38.6484375</v>
      </c>
      <c r="O20" s="1">
        <f>IF(relERT!O20 = "inf",10*MAX(relERT!$D$2:$O$97),relERT!O20)</f>
        <v>12.625</v>
      </c>
    </row>
    <row r="21" spans="1:15" s="1" customFormat="1" x14ac:dyDescent="0.25">
      <c r="A21" s="1" t="str">
        <f>ert_data[[#This Row],[dim]]</f>
        <v>2</v>
      </c>
      <c r="B21" s="1" t="str">
        <f>ert_data[[#This Row],[fid]]</f>
        <v>20</v>
      </c>
      <c r="C21" s="1" t="str">
        <f>ert_data[[#This Row],[repetition]]</f>
        <v>1</v>
      </c>
      <c r="D21" s="1">
        <f>IF(relERT!D21 = "inf",10*MAX(relERT!$D$2:$O$97),relERT!D21)</f>
        <v>16.115510649918079</v>
      </c>
      <c r="E21" s="1">
        <f>IF(relERT!E21 = "inf",10*MAX(relERT!$D$2:$O$97),relERT!E21)</f>
        <v>9.8978700163844895</v>
      </c>
      <c r="F21" s="1">
        <f>IF(relERT!F21 = "inf",10*MAX(relERT!$D$2:$O$97),relERT!F21)</f>
        <v>3.9590387766247952</v>
      </c>
      <c r="G21" s="1">
        <f>IF(relERT!G21 = "inf",10*MAX(relERT!$D$2:$O$97),relERT!G21)</f>
        <v>3.8044784270890228</v>
      </c>
      <c r="H21" s="1">
        <f>IF(relERT!H21 = "inf",10*MAX(relERT!$D$2:$O$97),relERT!H21)</f>
        <v>2.9251774986346262</v>
      </c>
      <c r="I21" s="1">
        <f>IF(relERT!I21 = "inf",10*MAX(relERT!$D$2:$O$97),relERT!I21)</f>
        <v>18.327689787001638</v>
      </c>
      <c r="J21" s="1">
        <f>IF(relERT!J21 = "inf",10*MAX(relERT!$D$2:$O$97),relERT!J21)</f>
        <v>2.7028945931185144</v>
      </c>
      <c r="K21" s="1">
        <f>IF(relERT!K21 = "inf",10*MAX(relERT!$D$2:$O$97),relERT!K21)</f>
        <v>36690.322580645159</v>
      </c>
      <c r="L21" s="1">
        <f>IF(relERT!L21 = "inf",10*MAX(relERT!$D$2:$O$97),relERT!L21)</f>
        <v>1</v>
      </c>
      <c r="M21" s="1">
        <f>IF(relERT!M21 = "inf",10*MAX(relERT!$D$2:$O$97),relERT!M21)</f>
        <v>1.3937738940469688</v>
      </c>
      <c r="N21" s="1">
        <f>IF(relERT!N21 = "inf",10*MAX(relERT!$D$2:$O$97),relERT!N21)</f>
        <v>3.9852539595849268</v>
      </c>
      <c r="O21" s="1">
        <f>IF(relERT!O21 = "inf",10*MAX(relERT!$D$2:$O$97),relERT!O21)</f>
        <v>36690.322580645159</v>
      </c>
    </row>
    <row r="22" spans="1:15" s="1" customFormat="1" x14ac:dyDescent="0.25">
      <c r="A22" s="1" t="str">
        <f>ert_data[[#This Row],[dim]]</f>
        <v>2</v>
      </c>
      <c r="B22" s="1" t="str">
        <f>ert_data[[#This Row],[fid]]</f>
        <v>21</v>
      </c>
      <c r="C22" s="1" t="str">
        <f>ert_data[[#This Row],[repetition]]</f>
        <v>1</v>
      </c>
      <c r="D22" s="1">
        <f>IF(relERT!D22 = "inf",10*MAX(relERT!$D$2:$O$97),relERT!D22)</f>
        <v>24.437217194570135</v>
      </c>
      <c r="E22" s="1">
        <f>IF(relERT!E22 = "inf",10*MAX(relERT!$D$2:$O$97),relERT!E22)</f>
        <v>37.831825037707347</v>
      </c>
      <c r="F22" s="1">
        <f>IF(relERT!F22 = "inf",10*MAX(relERT!$D$2:$O$97),relERT!F22)</f>
        <v>22.837104072398187</v>
      </c>
      <c r="G22" s="1">
        <f>IF(relERT!G22 = "inf",10*MAX(relERT!$D$2:$O$97),relERT!G22)</f>
        <v>1.8778280542986425</v>
      </c>
      <c r="H22" s="1">
        <f>IF(relERT!H22 = "inf",10*MAX(relERT!$D$2:$O$97),relERT!H22)</f>
        <v>1.5271493212669682</v>
      </c>
      <c r="I22" s="1">
        <f>IF(relERT!I22 = "inf",10*MAX(relERT!$D$2:$O$97),relERT!I22)</f>
        <v>10.090497737556561</v>
      </c>
      <c r="J22" s="1">
        <f>IF(relERT!J22 = "inf",10*MAX(relERT!$D$2:$O$97),relERT!J22)</f>
        <v>1.4570135746606334</v>
      </c>
      <c r="K22" s="1">
        <f>IF(relERT!K22 = "inf",10*MAX(relERT!$D$2:$O$97),relERT!K22)</f>
        <v>4.5220588235294112</v>
      </c>
      <c r="L22" s="1">
        <f>IF(relERT!L22 = "inf",10*MAX(relERT!$D$2:$O$97),relERT!L22)</f>
        <v>27.398190045248867</v>
      </c>
      <c r="M22" s="1">
        <f>IF(relERT!M22 = "inf",10*MAX(relERT!$D$2:$O$97),relERT!M22)</f>
        <v>1.0339366515837105</v>
      </c>
      <c r="N22" s="1">
        <f>IF(relERT!N22 = "inf",10*MAX(relERT!$D$2:$O$97),relERT!N22)</f>
        <v>1.6266968325791855</v>
      </c>
      <c r="O22" s="1">
        <f>IF(relERT!O22 = "inf",10*MAX(relERT!$D$2:$O$97),relERT!O22)</f>
        <v>1</v>
      </c>
    </row>
    <row r="23" spans="1:15" s="1" customFormat="1" x14ac:dyDescent="0.25">
      <c r="A23" s="1" t="str">
        <f>ert_data[[#This Row],[dim]]</f>
        <v>2</v>
      </c>
      <c r="B23" s="1" t="str">
        <f>ert_data[[#This Row],[fid]]</f>
        <v>22</v>
      </c>
      <c r="C23" s="1" t="str">
        <f>ert_data[[#This Row],[repetition]]</f>
        <v>1</v>
      </c>
      <c r="D23" s="1">
        <f>IF(relERT!D23 = "inf",10*MAX(relERT!$D$2:$O$97),relERT!D23)</f>
        <v>313.02547770700636</v>
      </c>
      <c r="E23" s="1">
        <f>IF(relERT!E23 = "inf",10*MAX(relERT!$D$2:$O$97),relERT!E23)</f>
        <v>414.25477707006371</v>
      </c>
      <c r="F23" s="1">
        <f>IF(relERT!F23 = "inf",10*MAX(relERT!$D$2:$O$97),relERT!F23)</f>
        <v>36.250955414012736</v>
      </c>
      <c r="G23" s="1">
        <f>IF(relERT!G23 = "inf",10*MAX(relERT!$D$2:$O$97),relERT!G23)</f>
        <v>1.1847133757961783</v>
      </c>
      <c r="H23" s="1">
        <f>IF(relERT!H23 = "inf",10*MAX(relERT!$D$2:$O$97),relERT!H23)</f>
        <v>1.5044585987261145</v>
      </c>
      <c r="I23" s="1">
        <f>IF(relERT!I23 = "inf",10*MAX(relERT!$D$2:$O$97),relERT!I23)</f>
        <v>7.0394904458598733</v>
      </c>
      <c r="J23" s="1">
        <f>IF(relERT!J23 = "inf",10*MAX(relERT!$D$2:$O$97),relERT!J23)</f>
        <v>1.5350318471337581</v>
      </c>
      <c r="K23" s="1">
        <f>IF(relERT!K23 = "inf",10*MAX(relERT!$D$2:$O$97),relERT!K23)</f>
        <v>6.1178343949044587</v>
      </c>
      <c r="L23" s="1">
        <f>IF(relERT!L23 = "inf",10*MAX(relERT!$D$2:$O$97),relERT!L23)</f>
        <v>8.3630573248407636</v>
      </c>
      <c r="M23" s="1">
        <f>IF(relERT!M23 = "inf",10*MAX(relERT!$D$2:$O$97),relERT!M23)</f>
        <v>1.570700636942675</v>
      </c>
      <c r="N23" s="1">
        <f>IF(relERT!N23 = "inf",10*MAX(relERT!$D$2:$O$97),relERT!N23)</f>
        <v>1.8242038216560508</v>
      </c>
      <c r="O23" s="1">
        <f>IF(relERT!O23 = "inf",10*MAX(relERT!$D$2:$O$97),relERT!O23)</f>
        <v>1</v>
      </c>
    </row>
    <row r="24" spans="1:15" s="1" customFormat="1" x14ac:dyDescent="0.25">
      <c r="A24" s="1" t="str">
        <f>ert_data[[#This Row],[dim]]</f>
        <v>2</v>
      </c>
      <c r="B24" s="1" t="str">
        <f>ert_data[[#This Row],[fid]]</f>
        <v>23</v>
      </c>
      <c r="C24" s="1" t="str">
        <f>ert_data[[#This Row],[repetition]]</f>
        <v>1</v>
      </c>
      <c r="D24" s="1">
        <f>IF(relERT!D24 = "inf",10*MAX(relERT!$D$2:$O$97),relERT!D24)</f>
        <v>62.121788772597533</v>
      </c>
      <c r="E24" s="1">
        <f>IF(relERT!E24 = "inf",10*MAX(relERT!$D$2:$O$97),relERT!E24)</f>
        <v>36690.322580645159</v>
      </c>
      <c r="F24" s="1">
        <f>IF(relERT!F24 = "inf",10*MAX(relERT!$D$2:$O$97),relERT!F24)</f>
        <v>6.0899143672692668</v>
      </c>
      <c r="G24" s="1">
        <f>IF(relERT!G24 = "inf",10*MAX(relERT!$D$2:$O$97),relERT!G24)</f>
        <v>1.7982873453853474</v>
      </c>
      <c r="H24" s="1">
        <f>IF(relERT!H24 = "inf",10*MAX(relERT!$D$2:$O$97),relERT!H24)</f>
        <v>62.716460513796385</v>
      </c>
      <c r="I24" s="1">
        <f>IF(relERT!I24 = "inf",10*MAX(relERT!$D$2:$O$97),relERT!I24)</f>
        <v>5.6560418648905815</v>
      </c>
      <c r="J24" s="1">
        <f>IF(relERT!J24 = "inf",10*MAX(relERT!$D$2:$O$97),relERT!J24)</f>
        <v>1.6065651760228354</v>
      </c>
      <c r="K24" s="1">
        <f>IF(relERT!K24 = "inf",10*MAX(relERT!$D$2:$O$97),relERT!K24)</f>
        <v>5.4352997145575648</v>
      </c>
      <c r="L24" s="1">
        <f>IF(relERT!L24 = "inf",10*MAX(relERT!$D$2:$O$97),relERT!L24)</f>
        <v>14.572312083729782</v>
      </c>
      <c r="M24" s="1">
        <f>IF(relERT!M24 = "inf",10*MAX(relERT!$D$2:$O$97),relERT!M24)</f>
        <v>1</v>
      </c>
      <c r="N24" s="1">
        <f>IF(relERT!N24 = "inf",10*MAX(relERT!$D$2:$O$97),relERT!N24)</f>
        <v>4.8436013320647007</v>
      </c>
      <c r="O24" s="1">
        <f>IF(relERT!O24 = "inf",10*MAX(relERT!$D$2:$O$97),relERT!O24)</f>
        <v>36690.322580645159</v>
      </c>
    </row>
    <row r="25" spans="1:15" s="1" customFormat="1" x14ac:dyDescent="0.25">
      <c r="A25" s="1" t="str">
        <f>ert_data[[#This Row],[dim]]</f>
        <v>2</v>
      </c>
      <c r="B25" s="1" t="str">
        <f>ert_data[[#This Row],[fid]]</f>
        <v>24</v>
      </c>
      <c r="C25" s="1" t="str">
        <f>ert_data[[#This Row],[repetition]]</f>
        <v>1</v>
      </c>
      <c r="D25" s="1">
        <f>IF(relERT!D25 = "inf",10*MAX(relERT!$D$2:$O$97),relERT!D25)</f>
        <v>8.3274449564772137</v>
      </c>
      <c r="E25" s="1">
        <f>IF(relERT!E25 = "inf",10*MAX(relERT!$D$2:$O$97),relERT!E25)</f>
        <v>36690.322580645159</v>
      </c>
      <c r="F25" s="1">
        <f>IF(relERT!F25 = "inf",10*MAX(relERT!$D$2:$O$97),relERT!F25)</f>
        <v>36690.322580645159</v>
      </c>
      <c r="G25" s="1">
        <f>IF(relERT!G25 = "inf",10*MAX(relERT!$D$2:$O$97),relERT!G25)</f>
        <v>11.9810547875064</v>
      </c>
      <c r="H25" s="1">
        <f>IF(relERT!H25 = "inf",10*MAX(relERT!$D$2:$O$97),relERT!H25)</f>
        <v>3.8863287250384024</v>
      </c>
      <c r="I25" s="1">
        <f>IF(relERT!I25 = "inf",10*MAX(relERT!$D$2:$O$97),relERT!I25)</f>
        <v>183.6241679467486</v>
      </c>
      <c r="J25" s="1">
        <f>IF(relERT!J25 = "inf",10*MAX(relERT!$D$2:$O$97),relERT!J25)</f>
        <v>12.050691244239632</v>
      </c>
      <c r="K25" s="1">
        <f>IF(relERT!K25 = "inf",10*MAX(relERT!$D$2:$O$97),relERT!K25)</f>
        <v>36690.322580645159</v>
      </c>
      <c r="L25" s="1">
        <f>IF(relERT!L25 = "inf",10*MAX(relERT!$D$2:$O$97),relERT!L25)</f>
        <v>5.6074415429254225</v>
      </c>
      <c r="M25" s="1">
        <f>IF(relERT!M25 = "inf",10*MAX(relERT!$D$2:$O$97),relERT!M25)</f>
        <v>5.5490271377368154</v>
      </c>
      <c r="N25" s="1">
        <f>IF(relERT!N25 = "inf",10*MAX(relERT!$D$2:$O$97),relERT!N25)</f>
        <v>1</v>
      </c>
      <c r="O25" s="1">
        <f>IF(relERT!O25 = "inf",10*MAX(relERT!$D$2:$O$97),relERT!O25)</f>
        <v>36690.322580645159</v>
      </c>
    </row>
    <row r="26" spans="1:15" s="1" customFormat="1" x14ac:dyDescent="0.25">
      <c r="A26" s="1" t="str">
        <f>ert_data[[#This Row],[dim]]</f>
        <v>3</v>
      </c>
      <c r="B26" s="1" t="str">
        <f>ert_data[[#This Row],[fid]]</f>
        <v>1</v>
      </c>
      <c r="C26" s="1" t="str">
        <f>ert_data[[#This Row],[repetition]]</f>
        <v>1</v>
      </c>
      <c r="D26" s="1">
        <f>IF(relERT!D26 = "inf",10*MAX(relERT!$D$2:$O$97),relERT!D26)</f>
        <v>2.1</v>
      </c>
      <c r="E26" s="1">
        <f>IF(relERT!E26 = "inf",10*MAX(relERT!$D$2:$O$97),relERT!E26)</f>
        <v>2.1</v>
      </c>
      <c r="F26" s="1">
        <f>IF(relERT!F26 = "inf",10*MAX(relERT!$D$2:$O$97),relERT!F26)</f>
        <v>20.074999999999999</v>
      </c>
      <c r="G26" s="1">
        <f>IF(relERT!G26 = "inf",10*MAX(relERT!$D$2:$O$97),relERT!G26)</f>
        <v>1.925</v>
      </c>
      <c r="H26" s="1">
        <f>IF(relERT!H26 = "inf",10*MAX(relERT!$D$2:$O$97),relERT!H26)</f>
        <v>1.125</v>
      </c>
      <c r="I26" s="1">
        <f>IF(relERT!I26 = "inf",10*MAX(relERT!$D$2:$O$97),relERT!I26)</f>
        <v>1</v>
      </c>
      <c r="J26" s="1">
        <f>IF(relERT!J26 = "inf",10*MAX(relERT!$D$2:$O$97),relERT!J26)</f>
        <v>1.925</v>
      </c>
      <c r="K26" s="1">
        <f>IF(relERT!K26 = "inf",10*MAX(relERT!$D$2:$O$97),relERT!K26)</f>
        <v>16.524999999999999</v>
      </c>
      <c r="L26" s="1">
        <f>IF(relERT!L26 = "inf",10*MAX(relERT!$D$2:$O$97),relERT!L26)</f>
        <v>2.375</v>
      </c>
      <c r="M26" s="1">
        <f>IF(relERT!M26 = "inf",10*MAX(relERT!$D$2:$O$97),relERT!M26)</f>
        <v>1.925</v>
      </c>
      <c r="N26" s="1">
        <f>IF(relERT!N26 = "inf",10*MAX(relERT!$D$2:$O$97),relERT!N26)</f>
        <v>2.875</v>
      </c>
      <c r="O26" s="1">
        <f>IF(relERT!O26 = "inf",10*MAX(relERT!$D$2:$O$97),relERT!O26)</f>
        <v>3.45</v>
      </c>
    </row>
    <row r="27" spans="1:15" s="1" customFormat="1" x14ac:dyDescent="0.25">
      <c r="A27" s="1" t="str">
        <f>ert_data[[#This Row],[dim]]</f>
        <v>3</v>
      </c>
      <c r="B27" s="1" t="str">
        <f>ert_data[[#This Row],[fid]]</f>
        <v>2</v>
      </c>
      <c r="C27" s="1" t="str">
        <f>ert_data[[#This Row],[repetition]]</f>
        <v>1</v>
      </c>
      <c r="D27" s="1">
        <f>IF(relERT!D27 = "inf",10*MAX(relERT!$D$2:$O$97),relERT!D27)</f>
        <v>1</v>
      </c>
      <c r="E27" s="1">
        <f>IF(relERT!E27 = "inf",10*MAX(relERT!$D$2:$O$97),relERT!E27)</f>
        <v>1.2056737588652482</v>
      </c>
      <c r="F27" s="1">
        <f>IF(relERT!F27 = "inf",10*MAX(relERT!$D$2:$O$97),relERT!F27)</f>
        <v>20.900709219858157</v>
      </c>
      <c r="G27" s="1">
        <f>IF(relERT!G27 = "inf",10*MAX(relERT!$D$2:$O$97),relERT!G27)</f>
        <v>2.6382978723404258</v>
      </c>
      <c r="H27" s="1">
        <f>IF(relERT!H27 = "inf",10*MAX(relERT!$D$2:$O$97),relERT!H27)</f>
        <v>6.3617021276595747</v>
      </c>
      <c r="I27" s="1">
        <f>IF(relERT!I27 = "inf",10*MAX(relERT!$D$2:$O$97),relERT!I27)</f>
        <v>6.9503546099290778</v>
      </c>
      <c r="J27" s="1">
        <f>IF(relERT!J27 = "inf",10*MAX(relERT!$D$2:$O$97),relERT!J27)</f>
        <v>2.6382978723404258</v>
      </c>
      <c r="K27" s="1">
        <f>IF(relERT!K27 = "inf",10*MAX(relERT!$D$2:$O$97),relERT!K27)</f>
        <v>28.028368794326241</v>
      </c>
      <c r="L27" s="1">
        <f>IF(relERT!L27 = "inf",10*MAX(relERT!$D$2:$O$97),relERT!L27)</f>
        <v>5.7659574468085104</v>
      </c>
      <c r="M27" s="1">
        <f>IF(relERT!M27 = "inf",10*MAX(relERT!$D$2:$O$97),relERT!M27)</f>
        <v>2.6382978723404258</v>
      </c>
      <c r="N27" s="1">
        <f>IF(relERT!N27 = "inf",10*MAX(relERT!$D$2:$O$97),relERT!N27)</f>
        <v>3.1063829787234041</v>
      </c>
      <c r="O27" s="1">
        <f>IF(relERT!O27 = "inf",10*MAX(relERT!$D$2:$O$97),relERT!O27)</f>
        <v>36690.322580645159</v>
      </c>
    </row>
    <row r="28" spans="1:15" s="1" customFormat="1" x14ac:dyDescent="0.25">
      <c r="A28" s="1" t="str">
        <f>ert_data[[#This Row],[dim]]</f>
        <v>3</v>
      </c>
      <c r="B28" s="1" t="str">
        <f>ert_data[[#This Row],[fid]]</f>
        <v>3</v>
      </c>
      <c r="C28" s="1" t="str">
        <f>ert_data[[#This Row],[repetition]]</f>
        <v>1</v>
      </c>
      <c r="D28" s="1">
        <f>IF(relERT!D28 = "inf",10*MAX(relERT!$D$2:$O$97),relERT!D28)</f>
        <v>1.043609022556391</v>
      </c>
      <c r="E28" s="1">
        <f>IF(relERT!E28 = "inf",10*MAX(relERT!$D$2:$O$97),relERT!E28)</f>
        <v>1</v>
      </c>
      <c r="F28" s="1">
        <f>IF(relERT!F28 = "inf",10*MAX(relERT!$D$2:$O$97),relERT!F28)</f>
        <v>100.66015037593985</v>
      </c>
      <c r="G28" s="1">
        <f>IF(relERT!G28 = "inf",10*MAX(relERT!$D$2:$O$97),relERT!G28)</f>
        <v>183.94360902255639</v>
      </c>
      <c r="H28" s="1">
        <f>IF(relERT!H28 = "inf",10*MAX(relERT!$D$2:$O$97),relERT!H28)</f>
        <v>519.75187969924809</v>
      </c>
      <c r="I28" s="1">
        <f>IF(relERT!I28 = "inf",10*MAX(relERT!$D$2:$O$97),relERT!I28)</f>
        <v>5.0556390977443604</v>
      </c>
      <c r="J28" s="1">
        <f>IF(relERT!J28 = "inf",10*MAX(relERT!$D$2:$O$97),relERT!J28)</f>
        <v>11.548872180451127</v>
      </c>
      <c r="K28" s="1">
        <f>IF(relERT!K28 = "inf",10*MAX(relERT!$D$2:$O$97),relERT!K28)</f>
        <v>36690.322580645159</v>
      </c>
      <c r="L28" s="1">
        <f>IF(relERT!L28 = "inf",10*MAX(relERT!$D$2:$O$97),relERT!L28)</f>
        <v>76.757894736842104</v>
      </c>
      <c r="M28" s="1">
        <f>IF(relERT!M28 = "inf",10*MAX(relERT!$D$2:$O$97),relERT!M28)</f>
        <v>159.81954887218046</v>
      </c>
      <c r="N28" s="1">
        <f>IF(relERT!N28 = "inf",10*MAX(relERT!$D$2:$O$97),relERT!N28)</f>
        <v>38.443609022556394</v>
      </c>
      <c r="O28" s="1">
        <f>IF(relERT!O28 = "inf",10*MAX(relERT!$D$2:$O$97),relERT!O28)</f>
        <v>36690.322580645159</v>
      </c>
    </row>
    <row r="29" spans="1:15" s="1" customFormat="1" x14ac:dyDescent="0.25">
      <c r="A29" s="1" t="str">
        <f>ert_data[[#This Row],[dim]]</f>
        <v>3</v>
      </c>
      <c r="B29" s="1" t="str">
        <f>ert_data[[#This Row],[fid]]</f>
        <v>4</v>
      </c>
      <c r="C29" s="1" t="str">
        <f>ert_data[[#This Row],[repetition]]</f>
        <v>1</v>
      </c>
      <c r="D29" s="1">
        <f>IF(relERT!D29 = "inf",10*MAX(relERT!$D$2:$O$97),relERT!D29)</f>
        <v>1.1475409836065573</v>
      </c>
      <c r="E29" s="1">
        <f>IF(relERT!E29 = "inf",10*MAX(relERT!$D$2:$O$97),relERT!E29)</f>
        <v>1</v>
      </c>
      <c r="F29" s="1">
        <f>IF(relERT!F29 = "inf",10*MAX(relERT!$D$2:$O$97),relERT!F29)</f>
        <v>36690.322580645159</v>
      </c>
      <c r="G29" s="1">
        <f>IF(relERT!G29 = "inf",10*MAX(relERT!$D$2:$O$97),relERT!G29)</f>
        <v>233.13296903460838</v>
      </c>
      <c r="H29" s="1">
        <f>IF(relERT!H29 = "inf",10*MAX(relERT!$D$2:$O$97),relERT!H29)</f>
        <v>130.2504553734062</v>
      </c>
      <c r="I29" s="1">
        <f>IF(relERT!I29 = "inf",10*MAX(relERT!$D$2:$O$97),relERT!I29)</f>
        <v>1765.8674863387978</v>
      </c>
      <c r="J29" s="1">
        <f>IF(relERT!J29 = "inf",10*MAX(relERT!$D$2:$O$97),relERT!J29)</f>
        <v>13.683970856102004</v>
      </c>
      <c r="K29" s="1">
        <f>IF(relERT!K29 = "inf",10*MAX(relERT!$D$2:$O$97),relERT!K29)</f>
        <v>36690.322580645159</v>
      </c>
      <c r="L29" s="1">
        <f>IF(relERT!L29 = "inf",10*MAX(relERT!$D$2:$O$97),relERT!L29)</f>
        <v>143.64754098360658</v>
      </c>
      <c r="M29" s="1">
        <f>IF(relERT!M29 = "inf",10*MAX(relERT!$D$2:$O$97),relERT!M29)</f>
        <v>110.49635701275047</v>
      </c>
      <c r="N29" s="1">
        <f>IF(relERT!N29 = "inf",10*MAX(relERT!$D$2:$O$97),relERT!N29)</f>
        <v>36690.322580645159</v>
      </c>
      <c r="O29" s="1">
        <f>IF(relERT!O29 = "inf",10*MAX(relERT!$D$2:$O$97),relERT!O29)</f>
        <v>36690.322580645159</v>
      </c>
    </row>
    <row r="30" spans="1:15" s="1" customFormat="1" x14ac:dyDescent="0.25">
      <c r="A30" s="1" t="str">
        <f>ert_data[[#This Row],[dim]]</f>
        <v>3</v>
      </c>
      <c r="B30" s="1" t="str">
        <f>ert_data[[#This Row],[fid]]</f>
        <v>5</v>
      </c>
      <c r="C30" s="1" t="str">
        <f>ert_data[[#This Row],[repetition]]</f>
        <v>1</v>
      </c>
      <c r="D30" s="1">
        <f>IF(relERT!D30 = "inf",10*MAX(relERT!$D$2:$O$97),relERT!D30)</f>
        <v>1.3939393939393938</v>
      </c>
      <c r="E30" s="1">
        <f>IF(relERT!E30 = "inf",10*MAX(relERT!$D$2:$O$97),relERT!E30)</f>
        <v>1.3939393939393938</v>
      </c>
      <c r="F30" s="1">
        <f>IF(relERT!F30 = "inf",10*MAX(relERT!$D$2:$O$97),relERT!F30)</f>
        <v>7.4242424242424248</v>
      </c>
      <c r="G30" s="1">
        <f>IF(relERT!G30 = "inf",10*MAX(relERT!$D$2:$O$97),relERT!G30)</f>
        <v>4.3939393939393945</v>
      </c>
      <c r="H30" s="1">
        <f>IF(relERT!H30 = "inf",10*MAX(relERT!$D$2:$O$97),relERT!H30)</f>
        <v>3.1818181818181821</v>
      </c>
      <c r="I30" s="1">
        <f>IF(relERT!I30 = "inf",10*MAX(relERT!$D$2:$O$97),relERT!I30)</f>
        <v>1.6060606060606062</v>
      </c>
      <c r="J30" s="1">
        <f>IF(relERT!J30 = "inf",10*MAX(relERT!$D$2:$O$97),relERT!J30)</f>
        <v>4.3939393939393945</v>
      </c>
      <c r="K30" s="1">
        <f>IF(relERT!K30 = "inf",10*MAX(relERT!$D$2:$O$97),relERT!K30)</f>
        <v>7.7575757575757587</v>
      </c>
      <c r="L30" s="1">
        <f>IF(relERT!L30 = "inf",10*MAX(relERT!$D$2:$O$97),relERT!L30)</f>
        <v>1</v>
      </c>
      <c r="M30" s="1">
        <f>IF(relERT!M30 = "inf",10*MAX(relERT!$D$2:$O$97),relERT!M30)</f>
        <v>4.3939393939393945</v>
      </c>
      <c r="N30" s="1">
        <f>IF(relERT!N30 = "inf",10*MAX(relERT!$D$2:$O$97),relERT!N30)</f>
        <v>3.0303030303030303</v>
      </c>
      <c r="O30" s="1">
        <f>IF(relERT!O30 = "inf",10*MAX(relERT!$D$2:$O$97),relERT!O30)</f>
        <v>1.2121212121212122</v>
      </c>
    </row>
    <row r="31" spans="1:15" s="1" customFormat="1" x14ac:dyDescent="0.25">
      <c r="A31" s="1" t="str">
        <f>ert_data[[#This Row],[dim]]</f>
        <v>3</v>
      </c>
      <c r="B31" s="1" t="str">
        <f>ert_data[[#This Row],[fid]]</f>
        <v>6</v>
      </c>
      <c r="C31" s="1" t="str">
        <f>ert_data[[#This Row],[repetition]]</f>
        <v>1</v>
      </c>
      <c r="D31" s="1">
        <f>IF(relERT!D31 = "inf",10*MAX(relERT!$D$2:$O$97),relERT!D31)</f>
        <v>202.82996894409936</v>
      </c>
      <c r="E31" s="1">
        <f>IF(relERT!E31 = "inf",10*MAX(relERT!$D$2:$O$97),relERT!E31)</f>
        <v>579.81366459627327</v>
      </c>
      <c r="F31" s="1">
        <f>IF(relERT!F31 = "inf",10*MAX(relERT!$D$2:$O$97),relERT!F31)</f>
        <v>2.5760869565217388</v>
      </c>
      <c r="G31" s="1">
        <f>IF(relERT!G31 = "inf",10*MAX(relERT!$D$2:$O$97),relERT!G31)</f>
        <v>1</v>
      </c>
      <c r="H31" s="1">
        <f>IF(relERT!H31 = "inf",10*MAX(relERT!$D$2:$O$97),relERT!H31)</f>
        <v>2.1071428571428568</v>
      </c>
      <c r="I31" s="1">
        <f>IF(relERT!I31 = "inf",10*MAX(relERT!$D$2:$O$97),relERT!I31)</f>
        <v>4.2111801242236018</v>
      </c>
      <c r="J31" s="1">
        <f>IF(relERT!J31 = "inf",10*MAX(relERT!$D$2:$O$97),relERT!J31)</f>
        <v>1.0621118012422359</v>
      </c>
      <c r="K31" s="1">
        <f>IF(relERT!K31 = "inf",10*MAX(relERT!$D$2:$O$97),relERT!K31)</f>
        <v>3.0931677018633534</v>
      </c>
      <c r="L31" s="1">
        <f>IF(relERT!L31 = "inf",10*MAX(relERT!$D$2:$O$97),relERT!L31)</f>
        <v>103.72864906832297</v>
      </c>
      <c r="M31" s="1">
        <f>IF(relERT!M31 = "inf",10*MAX(relERT!$D$2:$O$97),relERT!M31)</f>
        <v>1.0621118012422359</v>
      </c>
      <c r="N31" s="1">
        <f>IF(relERT!N31 = "inf",10*MAX(relERT!$D$2:$O$97),relERT!N31)</f>
        <v>2.3260869565217392</v>
      </c>
      <c r="O31" s="1">
        <f>IF(relERT!O31 = "inf",10*MAX(relERT!$D$2:$O$97),relERT!O31)</f>
        <v>36690.322580645159</v>
      </c>
    </row>
    <row r="32" spans="1:15" s="1" customFormat="1" x14ac:dyDescent="0.25">
      <c r="A32" s="1" t="str">
        <f>ert_data[[#This Row],[dim]]</f>
        <v>3</v>
      </c>
      <c r="B32" s="1" t="str">
        <f>ert_data[[#This Row],[fid]]</f>
        <v>7</v>
      </c>
      <c r="C32" s="1" t="str">
        <f>ert_data[[#This Row],[repetition]]</f>
        <v>1</v>
      </c>
      <c r="D32" s="1">
        <f>IF(relERT!D32 = "inf",10*MAX(relERT!$D$2:$O$97),relERT!D32)</f>
        <v>265.09027373325569</v>
      </c>
      <c r="E32" s="1">
        <f>IF(relERT!E32 = "inf",10*MAX(relERT!$D$2:$O$97),relERT!E32)</f>
        <v>282.28887594641822</v>
      </c>
      <c r="F32" s="1">
        <f>IF(relERT!F32 = "inf",10*MAX(relERT!$D$2:$O$97),relERT!F32)</f>
        <v>1</v>
      </c>
      <c r="G32" s="1">
        <f>IF(relERT!G32 = "inf",10*MAX(relERT!$D$2:$O$97),relERT!G32)</f>
        <v>150.96097845078626</v>
      </c>
      <c r="H32" s="1">
        <f>IF(relERT!H32 = "inf",10*MAX(relERT!$D$2:$O$97),relERT!H32)</f>
        <v>36690.322580645159</v>
      </c>
      <c r="I32" s="1">
        <f>IF(relERT!I32 = "inf",10*MAX(relERT!$D$2:$O$97),relERT!I32)</f>
        <v>1.0337798485730927</v>
      </c>
      <c r="J32" s="1">
        <f>IF(relERT!J32 = "inf",10*MAX(relERT!$D$2:$O$97),relERT!J32)</f>
        <v>4.4641817122888758</v>
      </c>
      <c r="K32" s="1">
        <f>IF(relERT!K32 = "inf",10*MAX(relERT!$D$2:$O$97),relERT!K32)</f>
        <v>1.470005824111823</v>
      </c>
      <c r="L32" s="1">
        <f>IF(relERT!L32 = "inf",10*MAX(relERT!$D$2:$O$97),relERT!L32)</f>
        <v>5.6493884682585911</v>
      </c>
      <c r="M32" s="1">
        <f>IF(relERT!M32 = "inf",10*MAX(relERT!$D$2:$O$97),relERT!M32)</f>
        <v>36690.322580645159</v>
      </c>
      <c r="N32" s="1">
        <f>IF(relERT!N32 = "inf",10*MAX(relERT!$D$2:$O$97),relERT!N32)</f>
        <v>5.3465346534653468</v>
      </c>
      <c r="O32" s="1">
        <f>IF(relERT!O32 = "inf",10*MAX(relERT!$D$2:$O$97),relERT!O32)</f>
        <v>36690.322580645159</v>
      </c>
    </row>
    <row r="33" spans="1:15" s="1" customFormat="1" x14ac:dyDescent="0.25">
      <c r="A33" s="1" t="str">
        <f>ert_data[[#This Row],[dim]]</f>
        <v>3</v>
      </c>
      <c r="B33" s="1" t="str">
        <f>ert_data[[#This Row],[fid]]</f>
        <v>8</v>
      </c>
      <c r="C33" s="1" t="str">
        <f>ert_data[[#This Row],[repetition]]</f>
        <v>1</v>
      </c>
      <c r="D33" s="1">
        <f>IF(relERT!D33 = "inf",10*MAX(relERT!$D$2:$O$97),relERT!D33)</f>
        <v>279.80049875311721</v>
      </c>
      <c r="E33" s="1">
        <f>IF(relERT!E33 = "inf",10*MAX(relERT!$D$2:$O$97),relERT!E33)</f>
        <v>557.06359102244392</v>
      </c>
      <c r="F33" s="1">
        <f>IF(relERT!F33 = "inf",10*MAX(relERT!$D$2:$O$97),relERT!F33)</f>
        <v>7.3940149625935163</v>
      </c>
      <c r="G33" s="1">
        <f>IF(relERT!G33 = "inf",10*MAX(relERT!$D$2:$O$97),relERT!G33)</f>
        <v>1</v>
      </c>
      <c r="H33" s="1">
        <f>IF(relERT!H33 = "inf",10*MAX(relERT!$D$2:$O$97),relERT!H33)</f>
        <v>1.4488778054862843</v>
      </c>
      <c r="I33" s="1">
        <f>IF(relERT!I33 = "inf",10*MAX(relERT!$D$2:$O$97),relERT!I33)</f>
        <v>5.1122194513715709</v>
      </c>
      <c r="J33" s="1">
        <f>IF(relERT!J33 = "inf",10*MAX(relERT!$D$2:$O$97),relERT!J33)</f>
        <v>1</v>
      </c>
      <c r="K33" s="1">
        <f>IF(relERT!K33 = "inf",10*MAX(relERT!$D$2:$O$97),relERT!K33)</f>
        <v>12.069825436408976</v>
      </c>
      <c r="L33" s="1">
        <f>IF(relERT!L33 = "inf",10*MAX(relERT!$D$2:$O$97),relERT!L33)</f>
        <v>13.887780548628427</v>
      </c>
      <c r="M33" s="1">
        <f>IF(relERT!M33 = "inf",10*MAX(relERT!$D$2:$O$97),relERT!M33)</f>
        <v>1</v>
      </c>
      <c r="N33" s="1">
        <f>IF(relERT!N33 = "inf",10*MAX(relERT!$D$2:$O$97),relERT!N33)</f>
        <v>1.4089775561097255</v>
      </c>
      <c r="O33" s="1">
        <f>IF(relERT!O33 = "inf",10*MAX(relERT!$D$2:$O$97),relERT!O33)</f>
        <v>36690.322580645159</v>
      </c>
    </row>
    <row r="34" spans="1:15" s="1" customFormat="1" x14ac:dyDescent="0.25">
      <c r="A34" s="1" t="str">
        <f>ert_data[[#This Row],[dim]]</f>
        <v>3</v>
      </c>
      <c r="B34" s="1" t="str">
        <f>ert_data[[#This Row],[fid]]</f>
        <v>9</v>
      </c>
      <c r="C34" s="1" t="str">
        <f>ert_data[[#This Row],[repetition]]</f>
        <v>1</v>
      </c>
      <c r="D34" s="1">
        <f>IF(relERT!D34 = "inf",10*MAX(relERT!$D$2:$O$97),relERT!D34)</f>
        <v>577.01038575667656</v>
      </c>
      <c r="E34" s="1">
        <f>IF(relERT!E34 = "inf",10*MAX(relERT!$D$2:$O$97),relERT!E34)</f>
        <v>36690.322580645159</v>
      </c>
      <c r="F34" s="1">
        <f>IF(relERT!F34 = "inf",10*MAX(relERT!$D$2:$O$97),relERT!F34)</f>
        <v>7.9554896142433238</v>
      </c>
      <c r="G34" s="1">
        <f>IF(relERT!G34 = "inf",10*MAX(relERT!$D$2:$O$97),relERT!G34)</f>
        <v>1.0682492581602372</v>
      </c>
      <c r="H34" s="1">
        <f>IF(relERT!H34 = "inf",10*MAX(relERT!$D$2:$O$97),relERT!H34)</f>
        <v>1</v>
      </c>
      <c r="I34" s="1">
        <f>IF(relERT!I34 = "inf",10*MAX(relERT!$D$2:$O$97),relERT!I34)</f>
        <v>7.4747774480712161</v>
      </c>
      <c r="J34" s="1">
        <f>IF(relERT!J34 = "inf",10*MAX(relERT!$D$2:$O$97),relERT!J34)</f>
        <v>1.0682492581602372</v>
      </c>
      <c r="K34" s="1">
        <f>IF(relERT!K34 = "inf",10*MAX(relERT!$D$2:$O$97),relERT!K34)</f>
        <v>9.4955489614243316</v>
      </c>
      <c r="L34" s="1">
        <f>IF(relERT!L34 = "inf",10*MAX(relERT!$D$2:$O$97),relERT!L34)</f>
        <v>2.3590504451038572</v>
      </c>
      <c r="M34" s="1">
        <f>IF(relERT!M34 = "inf",10*MAX(relERT!$D$2:$O$97),relERT!M34)</f>
        <v>1.0682492581602372</v>
      </c>
      <c r="N34" s="1">
        <f>IF(relERT!N34 = "inf",10*MAX(relERT!$D$2:$O$97),relERT!N34)</f>
        <v>1.056379821958457</v>
      </c>
      <c r="O34" s="1">
        <f>IF(relERT!O34 = "inf",10*MAX(relERT!$D$2:$O$97),relERT!O34)</f>
        <v>36690.322580645159</v>
      </c>
    </row>
    <row r="35" spans="1:15" s="1" customFormat="1" x14ac:dyDescent="0.25">
      <c r="A35" s="1" t="str">
        <f>ert_data[[#This Row],[dim]]</f>
        <v>3</v>
      </c>
      <c r="B35" s="1" t="str">
        <f>ert_data[[#This Row],[fid]]</f>
        <v>10</v>
      </c>
      <c r="C35" s="1" t="str">
        <f>ert_data[[#This Row],[repetition]]</f>
        <v>1</v>
      </c>
      <c r="D35" s="1">
        <f>IF(relERT!D35 = "inf",10*MAX(relERT!$D$2:$O$97),relERT!D35)</f>
        <v>36690.322580645159</v>
      </c>
      <c r="E35" s="1">
        <f>IF(relERT!E35 = "inf",10*MAX(relERT!$D$2:$O$97),relERT!E35)</f>
        <v>36690.322580645159</v>
      </c>
      <c r="F35" s="1">
        <f>IF(relERT!F35 = "inf",10*MAX(relERT!$D$2:$O$97),relERT!F35)</f>
        <v>10.138047138047138</v>
      </c>
      <c r="G35" s="1">
        <f>IF(relERT!G35 = "inf",10*MAX(relERT!$D$2:$O$97),relERT!G35)</f>
        <v>1</v>
      </c>
      <c r="H35" s="1">
        <f>IF(relERT!H35 = "inf",10*MAX(relERT!$D$2:$O$97),relERT!H35)</f>
        <v>3.2895622895622898</v>
      </c>
      <c r="I35" s="1">
        <f>IF(relERT!I35 = "inf",10*MAX(relERT!$D$2:$O$97),relERT!I35)</f>
        <v>5.1481481481481488</v>
      </c>
      <c r="J35" s="1">
        <f>IF(relERT!J35 = "inf",10*MAX(relERT!$D$2:$O$97),relERT!J35)</f>
        <v>1</v>
      </c>
      <c r="K35" s="1">
        <f>IF(relERT!K35 = "inf",10*MAX(relERT!$D$2:$O$97),relERT!K35)</f>
        <v>13.676767676767676</v>
      </c>
      <c r="L35" s="1">
        <f>IF(relERT!L35 = "inf",10*MAX(relERT!$D$2:$O$97),relERT!L35)</f>
        <v>36690.322580645159</v>
      </c>
      <c r="M35" s="1">
        <f>IF(relERT!M35 = "inf",10*MAX(relERT!$D$2:$O$97),relERT!M35)</f>
        <v>1</v>
      </c>
      <c r="N35" s="1">
        <f>IF(relERT!N35 = "inf",10*MAX(relERT!$D$2:$O$97),relERT!N35)</f>
        <v>10.72053872053872</v>
      </c>
      <c r="O35" s="1">
        <f>IF(relERT!O35 = "inf",10*MAX(relERT!$D$2:$O$97),relERT!O35)</f>
        <v>36690.322580645159</v>
      </c>
    </row>
    <row r="36" spans="1:15" s="1" customFormat="1" x14ac:dyDescent="0.25">
      <c r="A36" s="1" t="str">
        <f>ert_data[[#This Row],[dim]]</f>
        <v>3</v>
      </c>
      <c r="B36" s="1" t="str">
        <f>ert_data[[#This Row],[fid]]</f>
        <v>11</v>
      </c>
      <c r="C36" s="1" t="str">
        <f>ert_data[[#This Row],[repetition]]</f>
        <v>1</v>
      </c>
      <c r="D36" s="1">
        <f>IF(relERT!D36 = "inf",10*MAX(relERT!$D$2:$O$97),relERT!D36)</f>
        <v>36690.322580645159</v>
      </c>
      <c r="E36" s="1">
        <f>IF(relERT!E36 = "inf",10*MAX(relERT!$D$2:$O$97),relERT!E36)</f>
        <v>36690.322580645159</v>
      </c>
      <c r="F36" s="1">
        <f>IF(relERT!F36 = "inf",10*MAX(relERT!$D$2:$O$97),relERT!F36)</f>
        <v>18.021505376344084</v>
      </c>
      <c r="G36" s="1">
        <f>IF(relERT!G36 = "inf",10*MAX(relERT!$D$2:$O$97),relERT!G36)</f>
        <v>1</v>
      </c>
      <c r="H36" s="1">
        <f>IF(relERT!H36 = "inf",10*MAX(relERT!$D$2:$O$97),relERT!H36)</f>
        <v>13.284946236559138</v>
      </c>
      <c r="I36" s="1">
        <f>IF(relERT!I36 = "inf",10*MAX(relERT!$D$2:$O$97),relERT!I36)</f>
        <v>7.4569892473118271</v>
      </c>
      <c r="J36" s="1">
        <f>IF(relERT!J36 = "inf",10*MAX(relERT!$D$2:$O$97),relERT!J36)</f>
        <v>1</v>
      </c>
      <c r="K36" s="1">
        <f>IF(relERT!K36 = "inf",10*MAX(relERT!$D$2:$O$97),relERT!K36)</f>
        <v>23.51075268817204</v>
      </c>
      <c r="L36" s="1">
        <f>IF(relERT!L36 = "inf",10*MAX(relERT!$D$2:$O$97),relERT!L36)</f>
        <v>3669.0322580645156</v>
      </c>
      <c r="M36" s="1">
        <f>IF(relERT!M36 = "inf",10*MAX(relERT!$D$2:$O$97),relERT!M36)</f>
        <v>1</v>
      </c>
      <c r="N36" s="1">
        <f>IF(relERT!N36 = "inf",10*MAX(relERT!$D$2:$O$97),relERT!N36)</f>
        <v>18.161290322580644</v>
      </c>
      <c r="O36" s="1">
        <f>IF(relERT!O36 = "inf",10*MAX(relERT!$D$2:$O$97),relERT!O36)</f>
        <v>36690.322580645159</v>
      </c>
    </row>
    <row r="37" spans="1:15" s="1" customFormat="1" x14ac:dyDescent="0.25">
      <c r="A37" s="1" t="str">
        <f>ert_data[[#This Row],[dim]]</f>
        <v>3</v>
      </c>
      <c r="B37" s="1" t="str">
        <f>ert_data[[#This Row],[fid]]</f>
        <v>12</v>
      </c>
      <c r="C37" s="1" t="str">
        <f>ert_data[[#This Row],[repetition]]</f>
        <v>1</v>
      </c>
      <c r="D37" s="1">
        <f>IF(relERT!D37 = "inf",10*MAX(relERT!$D$2:$O$97),relERT!D37)</f>
        <v>36690.322580645159</v>
      </c>
      <c r="E37" s="1">
        <f>IF(relERT!E37 = "inf",10*MAX(relERT!$D$2:$O$97),relERT!E37)</f>
        <v>46.825044404973362</v>
      </c>
      <c r="F37" s="1">
        <f>IF(relERT!F37 = "inf",10*MAX(relERT!$D$2:$O$97),relERT!F37)</f>
        <v>6.7984014209591477</v>
      </c>
      <c r="G37" s="1">
        <f>IF(relERT!G37 = "inf",10*MAX(relERT!$D$2:$O$97),relERT!G37)</f>
        <v>1</v>
      </c>
      <c r="H37" s="1">
        <f>IF(relERT!H37 = "inf",10*MAX(relERT!$D$2:$O$97),relERT!H37)</f>
        <v>1.3721136767317941</v>
      </c>
      <c r="I37" s="1">
        <f>IF(relERT!I37 = "inf",10*MAX(relERT!$D$2:$O$97),relERT!I37)</f>
        <v>4.1296625222024872</v>
      </c>
      <c r="J37" s="1">
        <f>IF(relERT!J37 = "inf",10*MAX(relERT!$D$2:$O$97),relERT!J37)</f>
        <v>1.0115452930728241</v>
      </c>
      <c r="K37" s="1">
        <f>IF(relERT!K37 = "inf",10*MAX(relERT!$D$2:$O$97),relERT!K37)</f>
        <v>10.627590290112478</v>
      </c>
      <c r="L37" s="1">
        <f>IF(relERT!L37 = "inf",10*MAX(relERT!$D$2:$O$97),relERT!L37)</f>
        <v>2.2140319715808174</v>
      </c>
      <c r="M37" s="1">
        <f>IF(relERT!M37 = "inf",10*MAX(relERT!$D$2:$O$97),relERT!M37)</f>
        <v>1.0115452930728241</v>
      </c>
      <c r="N37" s="1">
        <f>IF(relERT!N37 = "inf",10*MAX(relERT!$D$2:$O$97),relERT!N37)</f>
        <v>13.99644760213144</v>
      </c>
      <c r="O37" s="1">
        <f>IF(relERT!O37 = "inf",10*MAX(relERT!$D$2:$O$97),relERT!O37)</f>
        <v>36690.322580645159</v>
      </c>
    </row>
    <row r="38" spans="1:15" s="1" customFormat="1" x14ac:dyDescent="0.25">
      <c r="A38" s="1" t="str">
        <f>ert_data[[#This Row],[dim]]</f>
        <v>3</v>
      </c>
      <c r="B38" s="1" t="str">
        <f>ert_data[[#This Row],[fid]]</f>
        <v>13</v>
      </c>
      <c r="C38" s="1" t="str">
        <f>ert_data[[#This Row],[repetition]]</f>
        <v>1</v>
      </c>
      <c r="D38" s="1">
        <f>IF(relERT!D38 = "inf",10*MAX(relERT!$D$2:$O$97),relERT!D38)</f>
        <v>36690.322580645159</v>
      </c>
      <c r="E38" s="1">
        <f>IF(relERT!E38 = "inf",10*MAX(relERT!$D$2:$O$97),relERT!E38)</f>
        <v>109.23847695390782</v>
      </c>
      <c r="F38" s="1">
        <f>IF(relERT!F38 = "inf",10*MAX(relERT!$D$2:$O$97),relERT!F38)</f>
        <v>5.5731462925851707</v>
      </c>
      <c r="G38" s="1">
        <f>IF(relERT!G38 = "inf",10*MAX(relERT!$D$2:$O$97),relERT!G38)</f>
        <v>1</v>
      </c>
      <c r="H38" s="1">
        <f>IF(relERT!H38 = "inf",10*MAX(relERT!$D$2:$O$97),relERT!H38)</f>
        <v>1.2845691382765529</v>
      </c>
      <c r="I38" s="1">
        <f>IF(relERT!I38 = "inf",10*MAX(relERT!$D$2:$O$97),relERT!I38)</f>
        <v>3.3046092184368741</v>
      </c>
      <c r="J38" s="1">
        <f>IF(relERT!J38 = "inf",10*MAX(relERT!$D$2:$O$97),relERT!J38)</f>
        <v>1</v>
      </c>
      <c r="K38" s="1">
        <f>IF(relERT!K38 = "inf",10*MAX(relERT!$D$2:$O$97),relERT!K38)</f>
        <v>7.6793587174348694</v>
      </c>
      <c r="L38" s="1">
        <f>IF(relERT!L38 = "inf",10*MAX(relERT!$D$2:$O$97),relERT!L38)</f>
        <v>292.45156980627957</v>
      </c>
      <c r="M38" s="1">
        <f>IF(relERT!M38 = "inf",10*MAX(relERT!$D$2:$O$97),relERT!M38)</f>
        <v>1</v>
      </c>
      <c r="N38" s="1">
        <f>IF(relERT!N38 = "inf",10*MAX(relERT!$D$2:$O$97),relERT!N38)</f>
        <v>2.5110220440881763</v>
      </c>
      <c r="O38" s="1">
        <f>IF(relERT!O38 = "inf",10*MAX(relERT!$D$2:$O$97),relERT!O38)</f>
        <v>36690.322580645159</v>
      </c>
    </row>
    <row r="39" spans="1:15" s="1" customFormat="1" x14ac:dyDescent="0.25">
      <c r="A39" s="1" t="str">
        <f>ert_data[[#This Row],[dim]]</f>
        <v>3</v>
      </c>
      <c r="B39" s="1" t="str">
        <f>ert_data[[#This Row],[fid]]</f>
        <v>14</v>
      </c>
      <c r="C39" s="1" t="str">
        <f>ert_data[[#This Row],[repetition]]</f>
        <v>1</v>
      </c>
      <c r="D39" s="1">
        <f>IF(relERT!D39 = "inf",10*MAX(relERT!$D$2:$O$97),relERT!D39)</f>
        <v>20.193370165745854</v>
      </c>
      <c r="E39" s="1">
        <f>IF(relERT!E39 = "inf",10*MAX(relERT!$D$2:$O$97),relERT!E39)</f>
        <v>23.69060773480663</v>
      </c>
      <c r="F39" s="1">
        <f>IF(relERT!F39 = "inf",10*MAX(relERT!$D$2:$O$97),relERT!F39)</f>
        <v>4.1381215469613259</v>
      </c>
      <c r="G39" s="1">
        <f>IF(relERT!G39 = "inf",10*MAX(relERT!$D$2:$O$97),relERT!G39)</f>
        <v>1</v>
      </c>
      <c r="H39" s="1">
        <f>IF(relERT!H39 = "inf",10*MAX(relERT!$D$2:$O$97),relERT!H39)</f>
        <v>1.1104972375690607</v>
      </c>
      <c r="I39" s="1">
        <f>IF(relERT!I39 = "inf",10*MAX(relERT!$D$2:$O$97),relERT!I39)</f>
        <v>4.8397790055248615</v>
      </c>
      <c r="J39" s="1">
        <f>IF(relERT!J39 = "inf",10*MAX(relERT!$D$2:$O$97),relERT!J39)</f>
        <v>1</v>
      </c>
      <c r="K39" s="1">
        <f>IF(relERT!K39 = "inf",10*MAX(relERT!$D$2:$O$97),relERT!K39)</f>
        <v>6.0773480662983417</v>
      </c>
      <c r="L39" s="1">
        <f>IF(relERT!L39 = "inf",10*MAX(relERT!$D$2:$O$97),relERT!L39)</f>
        <v>9.4088397790055254</v>
      </c>
      <c r="M39" s="1">
        <f>IF(relERT!M39 = "inf",10*MAX(relERT!$D$2:$O$97),relERT!M39)</f>
        <v>1</v>
      </c>
      <c r="N39" s="1">
        <f>IF(relERT!N39 = "inf",10*MAX(relERT!$D$2:$O$97),relERT!N39)</f>
        <v>1.3535911602209945</v>
      </c>
      <c r="O39" s="1">
        <f>IF(relERT!O39 = "inf",10*MAX(relERT!$D$2:$O$97),relERT!O39)</f>
        <v>5.8895027624309382</v>
      </c>
    </row>
    <row r="40" spans="1:15" s="1" customFormat="1" x14ac:dyDescent="0.25">
      <c r="A40" s="1" t="str">
        <f>ert_data[[#This Row],[dim]]</f>
        <v>3</v>
      </c>
      <c r="B40" s="1" t="str">
        <f>ert_data[[#This Row],[fid]]</f>
        <v>15</v>
      </c>
      <c r="C40" s="1" t="str">
        <f>ert_data[[#This Row],[repetition]]</f>
        <v>1</v>
      </c>
      <c r="D40" s="1">
        <f>IF(relERT!D40 = "inf",10*MAX(relERT!$D$2:$O$97),relERT!D40)</f>
        <v>36690.322580645159</v>
      </c>
      <c r="E40" s="1">
        <f>IF(relERT!E40 = "inf",10*MAX(relERT!$D$2:$O$97),relERT!E40)</f>
        <v>36690.322580645159</v>
      </c>
      <c r="F40" s="1">
        <f>IF(relERT!F40 = "inf",10*MAX(relERT!$D$2:$O$97),relERT!F40)</f>
        <v>1.4450230912842683</v>
      </c>
      <c r="G40" s="1">
        <f>IF(relERT!G40 = "inf",10*MAX(relERT!$D$2:$O$97),relERT!G40)</f>
        <v>4.9629065539943005</v>
      </c>
      <c r="H40" s="1">
        <f>IF(relERT!H40 = "inf",10*MAX(relERT!$D$2:$O$97),relERT!H40)</f>
        <v>8.8466640463790895</v>
      </c>
      <c r="I40" s="1">
        <f>IF(relERT!I40 = "inf",10*MAX(relERT!$D$2:$O$97),relERT!I40)</f>
        <v>2.1947528741279352</v>
      </c>
      <c r="J40" s="1">
        <f>IF(relERT!J40 = "inf",10*MAX(relERT!$D$2:$O$97),relERT!J40)</f>
        <v>3.8529281713668073</v>
      </c>
      <c r="K40" s="1">
        <f>IF(relERT!K40 = "inf",10*MAX(relERT!$D$2:$O$97),relERT!K40)</f>
        <v>3.5305099734695879</v>
      </c>
      <c r="L40" s="1">
        <f>IF(relERT!L40 = "inf",10*MAX(relERT!$D$2:$O$97),relERT!L40)</f>
        <v>4.4664439422226589</v>
      </c>
      <c r="M40" s="1">
        <f>IF(relERT!M40 = "inf",10*MAX(relERT!$D$2:$O$97),relERT!M40)</f>
        <v>7.5171137532344003</v>
      </c>
      <c r="N40" s="1">
        <f>IF(relERT!N40 = "inf",10*MAX(relERT!$D$2:$O$97),relERT!N40)</f>
        <v>1</v>
      </c>
      <c r="O40" s="1">
        <f>IF(relERT!O40 = "inf",10*MAX(relERT!$D$2:$O$97),relERT!O40)</f>
        <v>36690.322580645159</v>
      </c>
    </row>
    <row r="41" spans="1:15" s="1" customFormat="1" x14ac:dyDescent="0.25">
      <c r="A41" s="1" t="str">
        <f>ert_data[[#This Row],[dim]]</f>
        <v>3</v>
      </c>
      <c r="B41" s="1" t="str">
        <f>ert_data[[#This Row],[fid]]</f>
        <v>16</v>
      </c>
      <c r="C41" s="1" t="str">
        <f>ert_data[[#This Row],[repetition]]</f>
        <v>1</v>
      </c>
      <c r="D41" s="1">
        <f>IF(relERT!D41 = "inf",10*MAX(relERT!$D$2:$O$97),relERT!D41)</f>
        <v>57.80071467839457</v>
      </c>
      <c r="E41" s="1">
        <f>IF(relERT!E41 = "inf",10*MAX(relERT!$D$2:$O$97),relERT!E41)</f>
        <v>36690.322580645159</v>
      </c>
      <c r="F41" s="1">
        <f>IF(relERT!F41 = "inf",10*MAX(relERT!$D$2:$O$97),relERT!F41)</f>
        <v>1.8814733369983456</v>
      </c>
      <c r="G41" s="1">
        <f>IF(relERT!G41 = "inf",10*MAX(relERT!$D$2:$O$97),relERT!G41)</f>
        <v>111.06267179769074</v>
      </c>
      <c r="H41" s="1">
        <f>IF(relERT!H41 = "inf",10*MAX(relERT!$D$2:$O$97),relERT!H41)</f>
        <v>101.37410665200632</v>
      </c>
      <c r="I41" s="1">
        <f>IF(relERT!I41 = "inf",10*MAX(relERT!$D$2:$O$97),relERT!I41)</f>
        <v>2.0960417811984553</v>
      </c>
      <c r="J41" s="1">
        <f>IF(relERT!J41 = "inf",10*MAX(relERT!$D$2:$O$97),relERT!J41)</f>
        <v>25.505607476635443</v>
      </c>
      <c r="K41" s="1">
        <f>IF(relERT!K41 = "inf",10*MAX(relERT!$D$2:$O$97),relERT!K41)</f>
        <v>1</v>
      </c>
      <c r="L41" s="1">
        <f>IF(relERT!L41 = "inf",10*MAX(relERT!$D$2:$O$97),relERT!L41)</f>
        <v>19.245395821880102</v>
      </c>
      <c r="M41" s="1">
        <f>IF(relERT!M41 = "inf",10*MAX(relERT!$D$2:$O$97),relERT!M41)</f>
        <v>98.78807036833399</v>
      </c>
      <c r="N41" s="1">
        <f>IF(relERT!N41 = "inf",10*MAX(relERT!$D$2:$O$97),relERT!N41)</f>
        <v>36690.322580645159</v>
      </c>
      <c r="O41" s="1">
        <f>IF(relERT!O41 = "inf",10*MAX(relERT!$D$2:$O$97),relERT!O41)</f>
        <v>36690.322580645159</v>
      </c>
    </row>
    <row r="42" spans="1:15" s="1" customFormat="1" x14ac:dyDescent="0.25">
      <c r="A42" s="1" t="str">
        <f>ert_data[[#This Row],[dim]]</f>
        <v>3</v>
      </c>
      <c r="B42" s="1" t="str">
        <f>ert_data[[#This Row],[fid]]</f>
        <v>17</v>
      </c>
      <c r="C42" s="1" t="str">
        <f>ert_data[[#This Row],[repetition]]</f>
        <v>1</v>
      </c>
      <c r="D42" s="1">
        <f>IF(relERT!D42 = "inf",10*MAX(relERT!$D$2:$O$97),relERT!D42)</f>
        <v>46.810471976401182</v>
      </c>
      <c r="E42" s="1">
        <f>IF(relERT!E42 = "inf",10*MAX(relERT!$D$2:$O$97),relERT!E42)</f>
        <v>40.15363815142576</v>
      </c>
      <c r="F42" s="1">
        <f>IF(relERT!F42 = "inf",10*MAX(relERT!$D$2:$O$97),relERT!F42)</f>
        <v>1.755653883972468</v>
      </c>
      <c r="G42" s="1">
        <f>IF(relERT!G42 = "inf",10*MAX(relERT!$D$2:$O$97),relERT!G42)</f>
        <v>36690.322580645159</v>
      </c>
      <c r="H42" s="1">
        <f>IF(relERT!H42 = "inf",10*MAX(relERT!$D$2:$O$97),relERT!H42)</f>
        <v>36690.322580645159</v>
      </c>
      <c r="I42" s="1">
        <f>IF(relERT!I42 = "inf",10*MAX(relERT!$D$2:$O$97),relERT!I42)</f>
        <v>3.4306784660766958</v>
      </c>
      <c r="J42" s="1">
        <f>IF(relERT!J42 = "inf",10*MAX(relERT!$D$2:$O$97),relERT!J42)</f>
        <v>11.355457227138642</v>
      </c>
      <c r="K42" s="1">
        <f>IF(relERT!K42 = "inf",10*MAX(relERT!$D$2:$O$97),relERT!K42)</f>
        <v>1</v>
      </c>
      <c r="L42" s="1">
        <f>IF(relERT!L42 = "inf",10*MAX(relERT!$D$2:$O$97),relERT!L42)</f>
        <v>18.926745329400195</v>
      </c>
      <c r="M42" s="1">
        <f>IF(relERT!M42 = "inf",10*MAX(relERT!$D$2:$O$97),relERT!M42)</f>
        <v>36690.322580645159</v>
      </c>
      <c r="N42" s="1">
        <f>IF(relERT!N42 = "inf",10*MAX(relERT!$D$2:$O$97),relERT!N42)</f>
        <v>48.109636184857422</v>
      </c>
      <c r="O42" s="1">
        <f>IF(relERT!O42 = "inf",10*MAX(relERT!$D$2:$O$97),relERT!O42)</f>
        <v>36690.322580645159</v>
      </c>
    </row>
    <row r="43" spans="1:15" s="1" customFormat="1" x14ac:dyDescent="0.25">
      <c r="A43" s="1" t="str">
        <f>ert_data[[#This Row],[dim]]</f>
        <v>3</v>
      </c>
      <c r="B43" s="1" t="str">
        <f>ert_data[[#This Row],[fid]]</f>
        <v>18</v>
      </c>
      <c r="C43" s="1" t="str">
        <f>ert_data[[#This Row],[repetition]]</f>
        <v>1</v>
      </c>
      <c r="D43" s="1">
        <f>IF(relERT!D43 = "inf",10*MAX(relERT!$D$2:$O$97),relERT!D43)</f>
        <v>36690.322580645159</v>
      </c>
      <c r="E43" s="1">
        <f>IF(relERT!E43 = "inf",10*MAX(relERT!$D$2:$O$97),relERT!E43)</f>
        <v>36690.322580645159</v>
      </c>
      <c r="F43" s="1">
        <f>IF(relERT!F43 = "inf",10*MAX(relERT!$D$2:$O$97),relERT!F43)</f>
        <v>1</v>
      </c>
      <c r="G43" s="1">
        <f>IF(relERT!G43 = "inf",10*MAX(relERT!$D$2:$O$97),relERT!G43)</f>
        <v>36690.322580645159</v>
      </c>
      <c r="H43" s="1">
        <f>IF(relERT!H43 = "inf",10*MAX(relERT!$D$2:$O$97),relERT!H43)</f>
        <v>36690.322580645159</v>
      </c>
      <c r="I43" s="1">
        <f>IF(relERT!I43 = "inf",10*MAX(relERT!$D$2:$O$97),relERT!I43)</f>
        <v>1.9885469849592932</v>
      </c>
      <c r="J43" s="1">
        <f>IF(relERT!J43 = "inf",10*MAX(relERT!$D$2:$O$97),relERT!J43)</f>
        <v>7.8832620394646051</v>
      </c>
      <c r="K43" s="1">
        <f>IF(relERT!K43 = "inf",10*MAX(relERT!$D$2:$O$97),relERT!K43)</f>
        <v>36690.322580645159</v>
      </c>
      <c r="L43" s="1">
        <f>IF(relERT!L43 = "inf",10*MAX(relERT!$D$2:$O$97),relERT!L43)</f>
        <v>36690.322580645159</v>
      </c>
      <c r="M43" s="1">
        <f>IF(relERT!M43 = "inf",10*MAX(relERT!$D$2:$O$97),relERT!M43)</f>
        <v>36690.322580645159</v>
      </c>
      <c r="N43" s="1">
        <f>IF(relERT!N43 = "inf",10*MAX(relERT!$D$2:$O$97),relERT!N43)</f>
        <v>36690.322580645159</v>
      </c>
      <c r="O43" s="1">
        <f>IF(relERT!O43 = "inf",10*MAX(relERT!$D$2:$O$97),relERT!O43)</f>
        <v>36690.322580645159</v>
      </c>
    </row>
    <row r="44" spans="1:15" s="1" customFormat="1" x14ac:dyDescent="0.25">
      <c r="A44" s="1" t="str">
        <f>ert_data[[#This Row],[dim]]</f>
        <v>3</v>
      </c>
      <c r="B44" s="1" t="str">
        <f>ert_data[[#This Row],[fid]]</f>
        <v>19</v>
      </c>
      <c r="C44" s="1" t="str">
        <f>ert_data[[#This Row],[repetition]]</f>
        <v>1</v>
      </c>
      <c r="D44" s="1">
        <f>IF(relERT!D44 = "inf",10*MAX(relERT!$D$2:$O$97),relERT!D44)</f>
        <v>5.6792520247737022</v>
      </c>
      <c r="E44" s="1">
        <f>IF(relERT!E44 = "inf",10*MAX(relERT!$D$2:$O$97),relERT!E44)</f>
        <v>19.867079561696045</v>
      </c>
      <c r="F44" s="1">
        <f>IF(relERT!F44 = "inf",10*MAX(relERT!$D$2:$O$97),relERT!F44)</f>
        <v>1.6754645069080516</v>
      </c>
      <c r="G44" s="1">
        <f>IF(relERT!G44 = "inf",10*MAX(relERT!$D$2:$O$97),relERT!G44)</f>
        <v>9.2714387803716054</v>
      </c>
      <c r="H44" s="1">
        <f>IF(relERT!H44 = "inf",10*MAX(relERT!$D$2:$O$97),relERT!H44)</f>
        <v>6.4245474035254881</v>
      </c>
      <c r="I44" s="1">
        <f>IF(relERT!I44 = "inf",10*MAX(relERT!$D$2:$O$97),relERT!I44)</f>
        <v>3.4461648404001908</v>
      </c>
      <c r="J44" s="1">
        <f>IF(relERT!J44 = "inf",10*MAX(relERT!$D$2:$O$97),relERT!J44)</f>
        <v>8.3970938542162941</v>
      </c>
      <c r="K44" s="1">
        <f>IF(relERT!K44 = "inf",10*MAX(relERT!$D$2:$O$97),relERT!K44)</f>
        <v>1</v>
      </c>
      <c r="L44" s="1">
        <f>IF(relERT!L44 = "inf",10*MAX(relERT!$D$2:$O$97),relERT!L44)</f>
        <v>1.6113387327298714</v>
      </c>
      <c r="M44" s="1">
        <f>IF(relERT!M44 = "inf",10*MAX(relERT!$D$2:$O$97),relERT!M44)</f>
        <v>13.054549785612195</v>
      </c>
      <c r="N44" s="1">
        <f>IF(relERT!N44 = "inf",10*MAX(relERT!$D$2:$O$97),relERT!N44)</f>
        <v>1.1121486422105764</v>
      </c>
      <c r="O44" s="1">
        <f>IF(relERT!O44 = "inf",10*MAX(relERT!$D$2:$O$97),relERT!O44)</f>
        <v>36690.322580645159</v>
      </c>
    </row>
    <row r="45" spans="1:15" s="1" customFormat="1" x14ac:dyDescent="0.25">
      <c r="A45" s="1" t="str">
        <f>ert_data[[#This Row],[dim]]</f>
        <v>3</v>
      </c>
      <c r="B45" s="1" t="str">
        <f>ert_data[[#This Row],[fid]]</f>
        <v>20</v>
      </c>
      <c r="C45" s="1" t="str">
        <f>ert_data[[#This Row],[repetition]]</f>
        <v>1</v>
      </c>
      <c r="D45" s="1">
        <f>IF(relERT!D45 = "inf",10*MAX(relERT!$D$2:$O$97),relERT!D45)</f>
        <v>18.792239756768524</v>
      </c>
      <c r="E45" s="1">
        <f>IF(relERT!E45 = "inf",10*MAX(relERT!$D$2:$O$97),relERT!E45)</f>
        <v>11.813088171420331</v>
      </c>
      <c r="F45" s="1">
        <f>IF(relERT!F45 = "inf",10*MAX(relERT!$D$2:$O$97),relERT!F45)</f>
        <v>2.7128999565658067</v>
      </c>
      <c r="G45" s="1">
        <f>IF(relERT!G45 = "inf",10*MAX(relERT!$D$2:$O$97),relERT!G45)</f>
        <v>3.699638048356745</v>
      </c>
      <c r="H45" s="1">
        <f>IF(relERT!H45 = "inf",10*MAX(relERT!$D$2:$O$97),relERT!H45)</f>
        <v>3.5326769943535594</v>
      </c>
      <c r="I45" s="1">
        <f>IF(relERT!I45 = "inf",10*MAX(relERT!$D$2:$O$97),relERT!I45)</f>
        <v>3.0466483277834127</v>
      </c>
      <c r="J45" s="1">
        <f>IF(relERT!J45 = "inf",10*MAX(relERT!$D$2:$O$97),relERT!J45)</f>
        <v>1</v>
      </c>
      <c r="K45" s="1">
        <f>IF(relERT!K45 = "inf",10*MAX(relERT!$D$2:$O$97),relERT!K45)</f>
        <v>36690.322580645159</v>
      </c>
      <c r="L45" s="1">
        <f>IF(relERT!L45 = "inf",10*MAX(relERT!$D$2:$O$97),relERT!L45)</f>
        <v>3.5007962936151782</v>
      </c>
      <c r="M45" s="1">
        <f>IF(relERT!M45 = "inf",10*MAX(relERT!$D$2:$O$97),relERT!M45)</f>
        <v>3.2132619082090681</v>
      </c>
      <c r="N45" s="1">
        <f>IF(relERT!N45 = "inf",10*MAX(relERT!$D$2:$O$97),relERT!N45)</f>
        <v>1.3764297089908808</v>
      </c>
      <c r="O45" s="1">
        <f>IF(relERT!O45 = "inf",10*MAX(relERT!$D$2:$O$97),relERT!O45)</f>
        <v>36690.322580645159</v>
      </c>
    </row>
    <row r="46" spans="1:15" s="1" customFormat="1" x14ac:dyDescent="0.25">
      <c r="A46" s="1" t="str">
        <f>ert_data[[#This Row],[dim]]</f>
        <v>3</v>
      </c>
      <c r="B46" s="1" t="str">
        <f>ert_data[[#This Row],[fid]]</f>
        <v>21</v>
      </c>
      <c r="C46" s="1" t="str">
        <f>ert_data[[#This Row],[repetition]]</f>
        <v>1</v>
      </c>
      <c r="D46" s="1">
        <f>IF(relERT!D46 = "inf",10*MAX(relERT!$D$2:$O$97),relERT!D46)</f>
        <v>136.08482142857156</v>
      </c>
      <c r="E46" s="1">
        <f>IF(relERT!E46 = "inf",10*MAX(relERT!$D$2:$O$97),relERT!E46)</f>
        <v>170.38660714285732</v>
      </c>
      <c r="F46" s="1">
        <f>IF(relERT!F46 = "inf",10*MAX(relERT!$D$2:$O$97),relERT!F46)</f>
        <v>3.4333928571428602</v>
      </c>
      <c r="G46" s="1">
        <f>IF(relERT!G46 = "inf",10*MAX(relERT!$D$2:$O$97),relERT!G46)</f>
        <v>1.7860714285714301</v>
      </c>
      <c r="H46" s="1">
        <f>IF(relERT!H46 = "inf",10*MAX(relERT!$D$2:$O$97),relERT!H46)</f>
        <v>1.5948214285714299</v>
      </c>
      <c r="I46" s="1">
        <f>IF(relERT!I46 = "inf",10*MAX(relERT!$D$2:$O$97),relERT!I46)</f>
        <v>2.1841071428571448</v>
      </c>
      <c r="J46" s="1">
        <f>IF(relERT!J46 = "inf",10*MAX(relERT!$D$2:$O$97),relERT!J46)</f>
        <v>1.6842857142857157</v>
      </c>
      <c r="K46" s="1">
        <f>IF(relERT!K46 = "inf",10*MAX(relERT!$D$2:$O$97),relERT!K46)</f>
        <v>2.7741071428571544</v>
      </c>
      <c r="L46" s="1">
        <f>IF(relERT!L46 = "inf",10*MAX(relERT!$D$2:$O$97),relERT!L46)</f>
        <v>5.0223214285714333</v>
      </c>
      <c r="M46" s="1">
        <f>IF(relERT!M46 = "inf",10*MAX(relERT!$D$2:$O$97),relERT!M46)</f>
        <v>1.2589285714285727</v>
      </c>
      <c r="N46" s="1">
        <f>IF(relERT!N46 = "inf",10*MAX(relERT!$D$2:$O$97),relERT!N46)</f>
        <v>1.3212053571428584</v>
      </c>
      <c r="O46" s="1">
        <f>IF(relERT!O46 = "inf",10*MAX(relERT!$D$2:$O$97),relERT!O46)</f>
        <v>1</v>
      </c>
    </row>
    <row r="47" spans="1:15" s="1" customFormat="1" x14ac:dyDescent="0.25">
      <c r="A47" s="1" t="str">
        <f>ert_data[[#This Row],[dim]]</f>
        <v>3</v>
      </c>
      <c r="B47" s="1" t="str">
        <f>ert_data[[#This Row],[fid]]</f>
        <v>22</v>
      </c>
      <c r="C47" s="1" t="str">
        <f>ert_data[[#This Row],[repetition]]</f>
        <v>1</v>
      </c>
      <c r="D47" s="1">
        <f>IF(relERT!D47 = "inf",10*MAX(relERT!$D$2:$O$97),relERT!D47)</f>
        <v>173.71832005792905</v>
      </c>
      <c r="E47" s="1">
        <f>IF(relERT!E47 = "inf",10*MAX(relERT!$D$2:$O$97),relERT!E47)</f>
        <v>230.81100651701666</v>
      </c>
      <c r="F47" s="1">
        <f>IF(relERT!F47 = "inf",10*MAX(relERT!$D$2:$O$97),relERT!F47)</f>
        <v>247.94593289886569</v>
      </c>
      <c r="G47" s="1">
        <f>IF(relERT!G47 = "inf",10*MAX(relERT!$D$2:$O$97),relERT!G47)</f>
        <v>1</v>
      </c>
      <c r="H47" s="1">
        <f>IF(relERT!H47 = "inf",10*MAX(relERT!$D$2:$O$97),relERT!H47)</f>
        <v>1.3403330919623462</v>
      </c>
      <c r="I47" s="1">
        <f>IF(relERT!I47 = "inf",10*MAX(relERT!$D$2:$O$97),relERT!I47)</f>
        <v>77.35916002896451</v>
      </c>
      <c r="J47" s="1">
        <f>IF(relERT!J47 = "inf",10*MAX(relERT!$D$2:$O$97),relERT!J47)</f>
        <v>1.6719768283852281</v>
      </c>
      <c r="K47" s="1">
        <f>IF(relERT!K47 = "inf",10*MAX(relERT!$D$2:$O$97),relERT!K47)</f>
        <v>36690.322580645159</v>
      </c>
      <c r="L47" s="1">
        <f>IF(relERT!L47 = "inf",10*MAX(relERT!$D$2:$O$97),relERT!L47)</f>
        <v>1.5858073859522086</v>
      </c>
      <c r="M47" s="1">
        <f>IF(relERT!M47 = "inf",10*MAX(relERT!$D$2:$O$97),relERT!M47)</f>
        <v>3.0572049239681389</v>
      </c>
      <c r="N47" s="1">
        <f>IF(relERT!N47 = "inf",10*MAX(relERT!$D$2:$O$97),relERT!N47)</f>
        <v>1.2049239681390298</v>
      </c>
      <c r="O47" s="1">
        <f>IF(relERT!O47 = "inf",10*MAX(relERT!$D$2:$O$97),relERT!O47)</f>
        <v>1.835626357711803</v>
      </c>
    </row>
    <row r="48" spans="1:15" s="1" customFormat="1" x14ac:dyDescent="0.25">
      <c r="A48" s="1" t="str">
        <f>ert_data[[#This Row],[dim]]</f>
        <v>3</v>
      </c>
      <c r="B48" s="1" t="str">
        <f>ert_data[[#This Row],[fid]]</f>
        <v>23</v>
      </c>
      <c r="C48" s="1" t="str">
        <f>ert_data[[#This Row],[repetition]]</f>
        <v>1</v>
      </c>
      <c r="D48" s="1">
        <f>IF(relERT!D48 = "inf",10*MAX(relERT!$D$2:$O$97),relERT!D48)</f>
        <v>36690.322580645159</v>
      </c>
      <c r="E48" s="1">
        <f>IF(relERT!E48 = "inf",10*MAX(relERT!$D$2:$O$97),relERT!E48)</f>
        <v>36690.322580645159</v>
      </c>
      <c r="F48" s="1">
        <f>IF(relERT!F48 = "inf",10*MAX(relERT!$D$2:$O$97),relERT!F48)</f>
        <v>2.5636951833213515</v>
      </c>
      <c r="G48" s="1">
        <f>IF(relERT!G48 = "inf",10*MAX(relERT!$D$2:$O$97),relERT!G48)</f>
        <v>1.0285406182602446</v>
      </c>
      <c r="H48" s="1">
        <f>IF(relERT!H48 = "inf",10*MAX(relERT!$D$2:$O$97),relERT!H48)</f>
        <v>36690.322580645159</v>
      </c>
      <c r="I48" s="1">
        <f>IF(relERT!I48 = "inf",10*MAX(relERT!$D$2:$O$97),relERT!I48)</f>
        <v>2.4048885693745508</v>
      </c>
      <c r="J48" s="1">
        <f>IF(relERT!J48 = "inf",10*MAX(relERT!$D$2:$O$97),relERT!J48)</f>
        <v>1</v>
      </c>
      <c r="K48" s="1">
        <f>IF(relERT!K48 = "inf",10*MAX(relERT!$D$2:$O$97),relERT!K48)</f>
        <v>1.8846153846153846</v>
      </c>
      <c r="L48" s="1">
        <f>IF(relERT!L48 = "inf",10*MAX(relERT!$D$2:$O$97),relERT!L48)</f>
        <v>11.57557512580877</v>
      </c>
      <c r="M48" s="1">
        <f>IF(relERT!M48 = "inf",10*MAX(relERT!$D$2:$O$97),relERT!M48)</f>
        <v>1.103450754852624</v>
      </c>
      <c r="N48" s="1">
        <f>IF(relERT!N48 = "inf",10*MAX(relERT!$D$2:$O$97),relERT!N48)</f>
        <v>4.7609633357296905</v>
      </c>
      <c r="O48" s="1">
        <f>IF(relERT!O48 = "inf",10*MAX(relERT!$D$2:$O$97),relERT!O48)</f>
        <v>36690.322580645159</v>
      </c>
    </row>
    <row r="49" spans="1:15" s="1" customFormat="1" x14ac:dyDescent="0.25">
      <c r="A49" s="1" t="str">
        <f>ert_data[[#This Row],[dim]]</f>
        <v>3</v>
      </c>
      <c r="B49" s="1" t="str">
        <f>ert_data[[#This Row],[fid]]</f>
        <v>24</v>
      </c>
      <c r="C49" s="1" t="str">
        <f>ert_data[[#This Row],[repetition]]</f>
        <v>1</v>
      </c>
      <c r="D49" s="1">
        <f>IF(relERT!D49 = "inf",10*MAX(relERT!$D$2:$O$97),relERT!D49)</f>
        <v>36690.322580645159</v>
      </c>
      <c r="E49" s="1">
        <f>IF(relERT!E49 = "inf",10*MAX(relERT!$D$2:$O$97),relERT!E49)</f>
        <v>36690.322580645159</v>
      </c>
      <c r="F49" s="1">
        <f>IF(relERT!F49 = "inf",10*MAX(relERT!$D$2:$O$97),relERT!F49)</f>
        <v>36690.322580645159</v>
      </c>
      <c r="G49" s="1">
        <f>IF(relERT!G49 = "inf",10*MAX(relERT!$D$2:$O$97),relERT!G49)</f>
        <v>36690.322580645159</v>
      </c>
      <c r="H49" s="1">
        <f>IF(relERT!H49 = "inf",10*MAX(relERT!$D$2:$O$97),relERT!H49)</f>
        <v>36690.322580645159</v>
      </c>
      <c r="I49" s="1">
        <f>IF(relERT!I49 = "inf",10*MAX(relERT!$D$2:$O$97),relERT!I49)</f>
        <v>249.05133928571428</v>
      </c>
      <c r="J49" s="1">
        <f>IF(relERT!J49 = "inf",10*MAX(relERT!$D$2:$O$97),relERT!J49)</f>
        <v>6.2326078869047574</v>
      </c>
      <c r="K49" s="1">
        <f>IF(relERT!K49 = "inf",10*MAX(relERT!$D$2:$O$97),relERT!K49)</f>
        <v>36690.322580645159</v>
      </c>
      <c r="L49" s="1">
        <f>IF(relERT!L49 = "inf",10*MAX(relERT!$D$2:$O$97),relERT!L49)</f>
        <v>36690.322580645159</v>
      </c>
      <c r="M49" s="1">
        <f>IF(relERT!M49 = "inf",10*MAX(relERT!$D$2:$O$97),relERT!M49)</f>
        <v>36690.322580645159</v>
      </c>
      <c r="N49" s="1">
        <f>IF(relERT!N49 = "inf",10*MAX(relERT!$D$2:$O$97),relERT!N49)</f>
        <v>1</v>
      </c>
      <c r="O49" s="1">
        <f>IF(relERT!O49 = "inf",10*MAX(relERT!$D$2:$O$97),relERT!O49)</f>
        <v>36690.322580645159</v>
      </c>
    </row>
    <row r="50" spans="1:15" s="1" customFormat="1" x14ac:dyDescent="0.25">
      <c r="A50" s="1" t="str">
        <f>ert_data[[#This Row],[dim]]</f>
        <v>5</v>
      </c>
      <c r="B50" s="1" t="str">
        <f>ert_data[[#This Row],[fid]]</f>
        <v>1</v>
      </c>
      <c r="C50" s="1" t="str">
        <f>ert_data[[#This Row],[repetition]]</f>
        <v>1</v>
      </c>
      <c r="D50" s="1">
        <f>IF(relERT!D50 = "inf",10*MAX(relERT!$D$2:$O$97),relERT!D50)</f>
        <v>2.35</v>
      </c>
      <c r="E50" s="1">
        <f>IF(relERT!E50 = "inf",10*MAX(relERT!$D$2:$O$97),relERT!E50)</f>
        <v>2.35</v>
      </c>
      <c r="F50" s="1">
        <f>IF(relERT!F50 = "inf",10*MAX(relERT!$D$2:$O$97),relERT!F50)</f>
        <v>21.116666666666667</v>
      </c>
      <c r="G50" s="1">
        <f>IF(relERT!G50 = "inf",10*MAX(relERT!$D$2:$O$97),relERT!G50)</f>
        <v>2.1833333333333331</v>
      </c>
      <c r="H50" s="1">
        <f>IF(relERT!H50 = "inf",10*MAX(relERT!$D$2:$O$97),relERT!H50)</f>
        <v>1.0833333333333333</v>
      </c>
      <c r="I50" s="1">
        <f>IF(relERT!I50 = "inf",10*MAX(relERT!$D$2:$O$97),relERT!I50)</f>
        <v>1</v>
      </c>
      <c r="J50" s="1">
        <f>IF(relERT!J50 = "inf",10*MAX(relERT!$D$2:$O$97),relERT!J50)</f>
        <v>2.1833333333333331</v>
      </c>
      <c r="K50" s="1">
        <f>IF(relERT!K50 = "inf",10*MAX(relERT!$D$2:$O$97),relERT!K50)</f>
        <v>20.716666666666665</v>
      </c>
      <c r="L50" s="1">
        <f>IF(relERT!L50 = "inf",10*MAX(relERT!$D$2:$O$97),relERT!L50)</f>
        <v>2.6333333333333333</v>
      </c>
      <c r="M50" s="1">
        <f>IF(relERT!M50 = "inf",10*MAX(relERT!$D$2:$O$97),relERT!M50)</f>
        <v>2.1833333333333331</v>
      </c>
      <c r="N50" s="1">
        <f>IF(relERT!N50 = "inf",10*MAX(relERT!$D$2:$O$97),relERT!N50)</f>
        <v>2.5166666666666666</v>
      </c>
      <c r="O50" s="1">
        <f>IF(relERT!O50 = "inf",10*MAX(relERT!$D$2:$O$97),relERT!O50)</f>
        <v>3.3000000000000003</v>
      </c>
    </row>
    <row r="51" spans="1:15" s="1" customFormat="1" x14ac:dyDescent="0.25">
      <c r="A51" s="1" t="str">
        <f>ert_data[[#This Row],[dim]]</f>
        <v>5</v>
      </c>
      <c r="B51" s="1" t="str">
        <f>ert_data[[#This Row],[fid]]</f>
        <v>2</v>
      </c>
      <c r="C51" s="1" t="str">
        <f>ert_data[[#This Row],[repetition]]</f>
        <v>1</v>
      </c>
      <c r="D51" s="1">
        <f>IF(relERT!D51 = "inf",10*MAX(relERT!$D$2:$O$97),relERT!D51)</f>
        <v>1</v>
      </c>
      <c r="E51" s="1">
        <f>IF(relERT!E51 = "inf",10*MAX(relERT!$D$2:$O$97),relERT!E51)</f>
        <v>1.4075630252100839</v>
      </c>
      <c r="F51" s="1">
        <f>IF(relERT!F51 = "inf",10*MAX(relERT!$D$2:$O$97),relERT!F51)</f>
        <v>26.470588235294116</v>
      </c>
      <c r="G51" s="1">
        <f>IF(relERT!G51 = "inf",10*MAX(relERT!$D$2:$O$97),relERT!G51)</f>
        <v>3.26890756302521</v>
      </c>
      <c r="H51" s="1">
        <f>IF(relERT!H51 = "inf",10*MAX(relERT!$D$2:$O$97),relERT!H51)</f>
        <v>11.239495798319327</v>
      </c>
      <c r="I51" s="1">
        <f>IF(relERT!I51 = "inf",10*MAX(relERT!$D$2:$O$97),relERT!I51)</f>
        <v>3.8403361344537816</v>
      </c>
      <c r="J51" s="1">
        <f>IF(relERT!J51 = "inf",10*MAX(relERT!$D$2:$O$97),relERT!J51)</f>
        <v>3.7899159663865545</v>
      </c>
      <c r="K51" s="1">
        <f>IF(relERT!K51 = "inf",10*MAX(relERT!$D$2:$O$97),relERT!K51)</f>
        <v>35.214285714285715</v>
      </c>
      <c r="L51" s="1">
        <f>IF(relERT!L51 = "inf",10*MAX(relERT!$D$2:$O$97),relERT!L51)</f>
        <v>6.0882352941176467</v>
      </c>
      <c r="M51" s="1">
        <f>IF(relERT!M51 = "inf",10*MAX(relERT!$D$2:$O$97),relERT!M51)</f>
        <v>3.7899159663865545</v>
      </c>
      <c r="N51" s="1">
        <f>IF(relERT!N51 = "inf",10*MAX(relERT!$D$2:$O$97),relERT!N51)</f>
        <v>4.2436974789915967</v>
      </c>
      <c r="O51" s="1">
        <f>IF(relERT!O51 = "inf",10*MAX(relERT!$D$2:$O$97),relERT!O51)</f>
        <v>36690.322580645159</v>
      </c>
    </row>
    <row r="52" spans="1:15" s="1" customFormat="1" x14ac:dyDescent="0.25">
      <c r="A52" s="1" t="str">
        <f>ert_data[[#This Row],[dim]]</f>
        <v>5</v>
      </c>
      <c r="B52" s="1" t="str">
        <f>ert_data[[#This Row],[fid]]</f>
        <v>3</v>
      </c>
      <c r="C52" s="1" t="str">
        <f>ert_data[[#This Row],[repetition]]</f>
        <v>1</v>
      </c>
      <c r="D52" s="1">
        <f>IF(relERT!D52 = "inf",10*MAX(relERT!$D$2:$O$97),relERT!D52)</f>
        <v>1.0661559888579388</v>
      </c>
      <c r="E52" s="1">
        <f>IF(relERT!E52 = "inf",10*MAX(relERT!$D$2:$O$97),relERT!E52)</f>
        <v>1</v>
      </c>
      <c r="F52" s="1">
        <f>IF(relERT!F52 = "inf",10*MAX(relERT!$D$2:$O$97),relERT!F52)</f>
        <v>923.80222841225634</v>
      </c>
      <c r="G52" s="1">
        <f>IF(relERT!G52 = "inf",10*MAX(relERT!$D$2:$O$97),relERT!G52)</f>
        <v>36690.322580645159</v>
      </c>
      <c r="H52" s="1">
        <f>IF(relERT!H52 = "inf",10*MAX(relERT!$D$2:$O$97),relERT!H52)</f>
        <v>36690.322580645159</v>
      </c>
      <c r="I52" s="1">
        <f>IF(relERT!I52 = "inf",10*MAX(relERT!$D$2:$O$97),relERT!I52)</f>
        <v>1.6392757660167132</v>
      </c>
      <c r="J52" s="1">
        <f>IF(relERT!J52 = "inf",10*MAX(relERT!$D$2:$O$97),relERT!J52)</f>
        <v>20.119080779944291</v>
      </c>
      <c r="K52" s="1">
        <f>IF(relERT!K52 = "inf",10*MAX(relERT!$D$2:$O$97),relERT!K52)</f>
        <v>36690.322580645159</v>
      </c>
      <c r="L52" s="1">
        <f>IF(relERT!L52 = "inf",10*MAX(relERT!$D$2:$O$97),relERT!L52)</f>
        <v>36690.322580645159</v>
      </c>
      <c r="M52" s="1">
        <f>IF(relERT!M52 = "inf",10*MAX(relERT!$D$2:$O$97),relERT!M52)</f>
        <v>36690.322580645159</v>
      </c>
      <c r="N52" s="1">
        <f>IF(relERT!N52 = "inf",10*MAX(relERT!$D$2:$O$97),relERT!N52)</f>
        <v>36690.322580645159</v>
      </c>
      <c r="O52" s="1">
        <f>IF(relERT!O52 = "inf",10*MAX(relERT!$D$2:$O$97),relERT!O52)</f>
        <v>36690.322580645159</v>
      </c>
    </row>
    <row r="53" spans="1:15" s="1" customFormat="1" x14ac:dyDescent="0.25">
      <c r="A53" s="1" t="str">
        <f>ert_data[[#This Row],[dim]]</f>
        <v>5</v>
      </c>
      <c r="B53" s="1" t="str">
        <f>ert_data[[#This Row],[fid]]</f>
        <v>4</v>
      </c>
      <c r="C53" s="1" t="str">
        <f>ert_data[[#This Row],[repetition]]</f>
        <v>1</v>
      </c>
      <c r="D53" s="1">
        <f>IF(relERT!D53 = "inf",10*MAX(relERT!$D$2:$O$97),relERT!D53)</f>
        <v>1.0723981900452488</v>
      </c>
      <c r="E53" s="1">
        <f>IF(relERT!E53 = "inf",10*MAX(relERT!$D$2:$O$97),relERT!E53)</f>
        <v>1</v>
      </c>
      <c r="F53" s="1">
        <f>IF(relERT!F53 = "inf",10*MAX(relERT!$D$2:$O$97),relERT!F53)</f>
        <v>36690.322580645159</v>
      </c>
      <c r="G53" s="1">
        <f>IF(relERT!G53 = "inf",10*MAX(relERT!$D$2:$O$97),relERT!G53)</f>
        <v>36690.322580645159</v>
      </c>
      <c r="H53" s="1">
        <f>IF(relERT!H53 = "inf",10*MAX(relERT!$D$2:$O$97),relERT!H53)</f>
        <v>36690.322580645159</v>
      </c>
      <c r="I53" s="1">
        <f>IF(relERT!I53 = "inf",10*MAX(relERT!$D$2:$O$97),relERT!I53)</f>
        <v>51.824352118469768</v>
      </c>
      <c r="J53" s="1">
        <f>IF(relERT!J53 = "inf",10*MAX(relERT!$D$2:$O$97),relERT!J53)</f>
        <v>55.787741670094611</v>
      </c>
      <c r="K53" s="1">
        <f>IF(relERT!K53 = "inf",10*MAX(relERT!$D$2:$O$97),relERT!K53)</f>
        <v>36690.322580645159</v>
      </c>
      <c r="L53" s="1">
        <f>IF(relERT!L53 = "inf",10*MAX(relERT!$D$2:$O$97),relERT!L53)</f>
        <v>36690.322580645159</v>
      </c>
      <c r="M53" s="1">
        <f>IF(relERT!M53 = "inf",10*MAX(relERT!$D$2:$O$97),relERT!M53)</f>
        <v>36690.322580645159</v>
      </c>
      <c r="N53" s="1">
        <f>IF(relERT!N53 = "inf",10*MAX(relERT!$D$2:$O$97),relERT!N53)</f>
        <v>36690.322580645159</v>
      </c>
      <c r="O53" s="1">
        <f>IF(relERT!O53 = "inf",10*MAX(relERT!$D$2:$O$97),relERT!O53)</f>
        <v>36690.322580645159</v>
      </c>
    </row>
    <row r="54" spans="1:15" s="1" customFormat="1" x14ac:dyDescent="0.25">
      <c r="A54" s="1" t="str">
        <f>ert_data[[#This Row],[dim]]</f>
        <v>5</v>
      </c>
      <c r="B54" s="1" t="str">
        <f>ert_data[[#This Row],[fid]]</f>
        <v>5</v>
      </c>
      <c r="C54" s="1" t="str">
        <f>ert_data[[#This Row],[repetition]]</f>
        <v>1</v>
      </c>
      <c r="D54" s="1">
        <f>IF(relERT!D54 = "inf",10*MAX(relERT!$D$2:$O$97),relERT!D54)</f>
        <v>1.4583333333333335</v>
      </c>
      <c r="E54" s="1">
        <f>IF(relERT!E54 = "inf",10*MAX(relERT!$D$2:$O$97),relERT!E54)</f>
        <v>1.4583333333333335</v>
      </c>
      <c r="F54" s="1">
        <f>IF(relERT!F54 = "inf",10*MAX(relERT!$D$2:$O$97),relERT!F54)</f>
        <v>6.0625000000000009</v>
      </c>
      <c r="G54" s="1">
        <f>IF(relERT!G54 = "inf",10*MAX(relERT!$D$2:$O$97),relERT!G54)</f>
        <v>5.729166666666667</v>
      </c>
      <c r="H54" s="1">
        <f>IF(relERT!H54 = "inf",10*MAX(relERT!$D$2:$O$97),relERT!H54)</f>
        <v>3.229166666666667</v>
      </c>
      <c r="I54" s="1">
        <f>IF(relERT!I54 = "inf",10*MAX(relERT!$D$2:$O$97),relERT!I54)</f>
        <v>1.625</v>
      </c>
      <c r="J54" s="1">
        <f>IF(relERT!J54 = "inf",10*MAX(relERT!$D$2:$O$97),relERT!J54)</f>
        <v>5.729166666666667</v>
      </c>
      <c r="K54" s="1">
        <f>IF(relERT!K54 = "inf",10*MAX(relERT!$D$2:$O$97),relERT!K54)</f>
        <v>6.854166666666667</v>
      </c>
      <c r="L54" s="1">
        <f>IF(relERT!L54 = "inf",10*MAX(relERT!$D$2:$O$97),relERT!L54)</f>
        <v>1.0416666666666667</v>
      </c>
      <c r="M54" s="1">
        <f>IF(relERT!M54 = "inf",10*MAX(relERT!$D$2:$O$97),relERT!M54)</f>
        <v>5.729166666666667</v>
      </c>
      <c r="N54" s="1">
        <f>IF(relERT!N54 = "inf",10*MAX(relERT!$D$2:$O$97),relERT!N54)</f>
        <v>2.5</v>
      </c>
      <c r="O54" s="1">
        <f>IF(relERT!O54 = "inf",10*MAX(relERT!$D$2:$O$97),relERT!O54)</f>
        <v>1</v>
      </c>
    </row>
    <row r="55" spans="1:15" s="1" customFormat="1" x14ac:dyDescent="0.25">
      <c r="A55" s="1" t="str">
        <f>ert_data[[#This Row],[dim]]</f>
        <v>5</v>
      </c>
      <c r="B55" s="1" t="str">
        <f>ert_data[[#This Row],[fid]]</f>
        <v>6</v>
      </c>
      <c r="C55" s="1" t="str">
        <f>ert_data[[#This Row],[repetition]]</f>
        <v>1</v>
      </c>
      <c r="D55" s="1">
        <f>IF(relERT!D55 = "inf",10*MAX(relERT!$D$2:$O$97),relERT!D55)</f>
        <v>318.54348944930518</v>
      </c>
      <c r="E55" s="1">
        <f>IF(relERT!E55 = "inf",10*MAX(relERT!$D$2:$O$97),relERT!E55)</f>
        <v>36690.322580645159</v>
      </c>
      <c r="F55" s="1">
        <f>IF(relERT!F55 = "inf",10*MAX(relERT!$D$2:$O$97),relERT!F55)</f>
        <v>1.9300051466803911</v>
      </c>
      <c r="G55" s="1">
        <f>IF(relERT!G55 = "inf",10*MAX(relERT!$D$2:$O$97),relERT!G55)</f>
        <v>1.1605764282038085</v>
      </c>
      <c r="H55" s="1">
        <f>IF(relERT!H55 = "inf",10*MAX(relERT!$D$2:$O$97),relERT!H55)</f>
        <v>2.979413278435409</v>
      </c>
      <c r="I55" s="1">
        <f>IF(relERT!I55 = "inf",10*MAX(relERT!$D$2:$O$97),relERT!I55)</f>
        <v>2.2784354091610908</v>
      </c>
      <c r="J55" s="1">
        <f>IF(relERT!J55 = "inf",10*MAX(relERT!$D$2:$O$97),relERT!J55)</f>
        <v>1</v>
      </c>
      <c r="K55" s="1">
        <f>IF(relERT!K55 = "inf",10*MAX(relERT!$D$2:$O$97),relERT!K55)</f>
        <v>2.051466803911477</v>
      </c>
      <c r="L55" s="1">
        <f>IF(relERT!L55 = "inf",10*MAX(relERT!$D$2:$O$97),relERT!L55)</f>
        <v>44.812789500771999</v>
      </c>
      <c r="M55" s="1">
        <f>IF(relERT!M55 = "inf",10*MAX(relERT!$D$2:$O$97),relERT!M55)</f>
        <v>1</v>
      </c>
      <c r="N55" s="1">
        <f>IF(relERT!N55 = "inf",10*MAX(relERT!$D$2:$O$97),relERT!N55)</f>
        <v>1.7400926402470407</v>
      </c>
      <c r="O55" s="1">
        <f>IF(relERT!O55 = "inf",10*MAX(relERT!$D$2:$O$97),relERT!O55)</f>
        <v>36690.322580645159</v>
      </c>
    </row>
    <row r="56" spans="1:15" s="1" customFormat="1" x14ac:dyDescent="0.25">
      <c r="A56" s="1" t="str">
        <f>ert_data[[#This Row],[dim]]</f>
        <v>5</v>
      </c>
      <c r="B56" s="1" t="str">
        <f>ert_data[[#This Row],[fid]]</f>
        <v>7</v>
      </c>
      <c r="C56" s="1" t="str">
        <f>ert_data[[#This Row],[repetition]]</f>
        <v>1</v>
      </c>
      <c r="D56" s="1">
        <f>IF(relERT!D56 = "inf",10*MAX(relERT!$D$2:$O$97),relERT!D56)</f>
        <v>36690.322580645159</v>
      </c>
      <c r="E56" s="1">
        <f>IF(relERT!E56 = "inf",10*MAX(relERT!$D$2:$O$97),relERT!E56)</f>
        <v>36690.322580645159</v>
      </c>
      <c r="F56" s="1">
        <f>IF(relERT!F56 = "inf",10*MAX(relERT!$D$2:$O$97),relERT!F56)</f>
        <v>1</v>
      </c>
      <c r="G56" s="1">
        <f>IF(relERT!G56 = "inf",10*MAX(relERT!$D$2:$O$97),relERT!G56)</f>
        <v>36690.322580645159</v>
      </c>
      <c r="H56" s="1">
        <f>IF(relERT!H56 = "inf",10*MAX(relERT!$D$2:$O$97),relERT!H56)</f>
        <v>36690.322580645159</v>
      </c>
      <c r="I56" s="1">
        <f>IF(relERT!I56 = "inf",10*MAX(relERT!$D$2:$O$97),relERT!I56)</f>
        <v>1.2735042735042734</v>
      </c>
      <c r="J56" s="1">
        <f>IF(relERT!J56 = "inf",10*MAX(relERT!$D$2:$O$97),relERT!J56)</f>
        <v>5.9371794871794874</v>
      </c>
      <c r="K56" s="1">
        <f>IF(relERT!K56 = "inf",10*MAX(relERT!$D$2:$O$97),relERT!K56)</f>
        <v>1.4895299145299146</v>
      </c>
      <c r="L56" s="1">
        <f>IF(relERT!L56 = "inf",10*MAX(relERT!$D$2:$O$97),relERT!L56)</f>
        <v>67.375</v>
      </c>
      <c r="M56" s="1">
        <f>IF(relERT!M56 = "inf",10*MAX(relERT!$D$2:$O$97),relERT!M56)</f>
        <v>36690.322580645159</v>
      </c>
      <c r="N56" s="1">
        <f>IF(relERT!N56 = "inf",10*MAX(relERT!$D$2:$O$97),relERT!N56)</f>
        <v>36690.322580645159</v>
      </c>
      <c r="O56" s="1">
        <f>IF(relERT!O56 = "inf",10*MAX(relERT!$D$2:$O$97),relERT!O56)</f>
        <v>36690.322580645159</v>
      </c>
    </row>
    <row r="57" spans="1:15" s="1" customFormat="1" x14ac:dyDescent="0.25">
      <c r="A57" s="1" t="str">
        <f>ert_data[[#This Row],[dim]]</f>
        <v>5</v>
      </c>
      <c r="B57" s="1" t="str">
        <f>ert_data[[#This Row],[fid]]</f>
        <v>8</v>
      </c>
      <c r="C57" s="1" t="str">
        <f>ert_data[[#This Row],[repetition]]</f>
        <v>1</v>
      </c>
      <c r="D57" s="1">
        <f>IF(relERT!D57 = "inf",10*MAX(relERT!$D$2:$O$97),relERT!D57)</f>
        <v>36690.322580645159</v>
      </c>
      <c r="E57" s="1">
        <f>IF(relERT!E57 = "inf",10*MAX(relERT!$D$2:$O$97),relERT!E57)</f>
        <v>36690.322580645159</v>
      </c>
      <c r="F57" s="1">
        <f>IF(relERT!F57 = "inf",10*MAX(relERT!$D$2:$O$97),relERT!F57)</f>
        <v>5.7331686226065477</v>
      </c>
      <c r="G57" s="1">
        <f>IF(relERT!G57 = "inf",10*MAX(relERT!$D$2:$O$97),relERT!G57)</f>
        <v>1.239654107473749</v>
      </c>
      <c r="H57" s="1">
        <f>IF(relERT!H57 = "inf",10*MAX(relERT!$D$2:$O$97),relERT!H57)</f>
        <v>1</v>
      </c>
      <c r="I57" s="1">
        <f>IF(relERT!I57 = "inf",10*MAX(relERT!$D$2:$O$97),relERT!I57)</f>
        <v>2.3656578134651016</v>
      </c>
      <c r="J57" s="1">
        <f>IF(relERT!J57 = "inf",10*MAX(relERT!$D$2:$O$97),relERT!J57)</f>
        <v>1.5497220506485485</v>
      </c>
      <c r="K57" s="1">
        <f>IF(relERT!K57 = "inf",10*MAX(relERT!$D$2:$O$97),relERT!K57)</f>
        <v>4.5787523162445947</v>
      </c>
      <c r="L57" s="1">
        <f>IF(relERT!L57 = "inf",10*MAX(relERT!$D$2:$O$97),relERT!L57)</f>
        <v>1.1964175416924026</v>
      </c>
      <c r="M57" s="1">
        <f>IF(relERT!M57 = "inf",10*MAX(relERT!$D$2:$O$97),relERT!M57)</f>
        <v>1.2032118591723286</v>
      </c>
      <c r="N57" s="1">
        <f>IF(relERT!N57 = "inf",10*MAX(relERT!$D$2:$O$97),relERT!N57)</f>
        <v>1.0166769610870907</v>
      </c>
      <c r="O57" s="1">
        <f>IF(relERT!O57 = "inf",10*MAX(relERT!$D$2:$O$97),relERT!O57)</f>
        <v>36690.322580645159</v>
      </c>
    </row>
    <row r="58" spans="1:15" s="1" customFormat="1" x14ac:dyDescent="0.25">
      <c r="A58" s="1" t="str">
        <f>ert_data[[#This Row],[dim]]</f>
        <v>5</v>
      </c>
      <c r="B58" s="1" t="str">
        <f>ert_data[[#This Row],[fid]]</f>
        <v>9</v>
      </c>
      <c r="C58" s="1" t="str">
        <f>ert_data[[#This Row],[repetition]]</f>
        <v>1</v>
      </c>
      <c r="D58" s="1">
        <f>IF(relERT!D58 = "inf",10*MAX(relERT!$D$2:$O$97),relERT!D58)</f>
        <v>36690.322580645159</v>
      </c>
      <c r="E58" s="1">
        <f>IF(relERT!E58 = "inf",10*MAX(relERT!$D$2:$O$97),relERT!E58)</f>
        <v>36690.322580645159</v>
      </c>
      <c r="F58" s="1">
        <f>IF(relERT!F58 = "inf",10*MAX(relERT!$D$2:$O$97),relERT!F58)</f>
        <v>13.818316100443131</v>
      </c>
      <c r="G58" s="1">
        <f>IF(relERT!G58 = "inf",10*MAX(relERT!$D$2:$O$97),relERT!G58)</f>
        <v>1.137370753323486</v>
      </c>
      <c r="H58" s="1">
        <f>IF(relERT!H58 = "inf",10*MAX(relERT!$D$2:$O$97),relERT!H58)</f>
        <v>1</v>
      </c>
      <c r="I58" s="1">
        <f>IF(relERT!I58 = "inf",10*MAX(relERT!$D$2:$O$97),relERT!I58)</f>
        <v>9.676514032496307</v>
      </c>
      <c r="J58" s="1">
        <f>IF(relERT!J58 = "inf",10*MAX(relERT!$D$2:$O$97),relERT!J58)</f>
        <v>1.137370753323486</v>
      </c>
      <c r="K58" s="1">
        <f>IF(relERT!K58 = "inf",10*MAX(relERT!$D$2:$O$97),relERT!K58)</f>
        <v>11.505169867060561</v>
      </c>
      <c r="L58" s="1">
        <f>IF(relERT!L58 = "inf",10*MAX(relERT!$D$2:$O$97),relERT!L58)</f>
        <v>1.9453471196454946</v>
      </c>
      <c r="M58" s="1">
        <f>IF(relERT!M58 = "inf",10*MAX(relERT!$D$2:$O$97),relERT!M58)</f>
        <v>1.137370753323486</v>
      </c>
      <c r="N58" s="1">
        <f>IF(relERT!N58 = "inf",10*MAX(relERT!$D$2:$O$97),relERT!N58)</f>
        <v>1.0827178729689808</v>
      </c>
      <c r="O58" s="1">
        <f>IF(relERT!O58 = "inf",10*MAX(relERT!$D$2:$O$97),relERT!O58)</f>
        <v>36690.322580645159</v>
      </c>
    </row>
    <row r="59" spans="1:15" s="1" customFormat="1" x14ac:dyDescent="0.25">
      <c r="A59" s="1" t="str">
        <f>ert_data[[#This Row],[dim]]</f>
        <v>5</v>
      </c>
      <c r="B59" s="1" t="str">
        <f>ert_data[[#This Row],[fid]]</f>
        <v>10</v>
      </c>
      <c r="C59" s="1" t="str">
        <f>ert_data[[#This Row],[repetition]]</f>
        <v>1</v>
      </c>
      <c r="D59" s="1">
        <f>IF(relERT!D59 = "inf",10*MAX(relERT!$D$2:$O$97),relERT!D59)</f>
        <v>36690.322580645159</v>
      </c>
      <c r="E59" s="1">
        <f>IF(relERT!E59 = "inf",10*MAX(relERT!$D$2:$O$97),relERT!E59)</f>
        <v>36690.322580645159</v>
      </c>
      <c r="F59" s="1">
        <f>IF(relERT!F59 = "inf",10*MAX(relERT!$D$2:$O$97),relERT!F59)</f>
        <v>9.8745928338762212</v>
      </c>
      <c r="G59" s="1">
        <f>IF(relERT!G59 = "inf",10*MAX(relERT!$D$2:$O$97),relERT!G59)</f>
        <v>1</v>
      </c>
      <c r="H59" s="1">
        <f>IF(relERT!H59 = "inf",10*MAX(relERT!$D$2:$O$97),relERT!H59)</f>
        <v>6.6791530944625412</v>
      </c>
      <c r="I59" s="1">
        <f>IF(relERT!I59 = "inf",10*MAX(relERT!$D$2:$O$97),relERT!I59)</f>
        <v>4.0667752442996745</v>
      </c>
      <c r="J59" s="1">
        <f>IF(relERT!J59 = "inf",10*MAX(relERT!$D$2:$O$97),relERT!J59)</f>
        <v>1.0521172638436482</v>
      </c>
      <c r="K59" s="1">
        <f>IF(relERT!K59 = "inf",10*MAX(relERT!$D$2:$O$97),relERT!K59)</f>
        <v>14.040716612377851</v>
      </c>
      <c r="L59" s="1">
        <f>IF(relERT!L59 = "inf",10*MAX(relERT!$D$2:$O$97),relERT!L59)</f>
        <v>36690.322580645159</v>
      </c>
      <c r="M59" s="1">
        <f>IF(relERT!M59 = "inf",10*MAX(relERT!$D$2:$O$97),relERT!M59)</f>
        <v>1.0521172638436482</v>
      </c>
      <c r="N59" s="1">
        <f>IF(relERT!N59 = "inf",10*MAX(relERT!$D$2:$O$97),relERT!N59)</f>
        <v>5.2394136807817588</v>
      </c>
      <c r="O59" s="1">
        <f>IF(relERT!O59 = "inf",10*MAX(relERT!$D$2:$O$97),relERT!O59)</f>
        <v>36690.322580645159</v>
      </c>
    </row>
    <row r="60" spans="1:15" s="1" customFormat="1" x14ac:dyDescent="0.25">
      <c r="A60" s="1" t="str">
        <f>ert_data[[#This Row],[dim]]</f>
        <v>5</v>
      </c>
      <c r="B60" s="1" t="str">
        <f>ert_data[[#This Row],[fid]]</f>
        <v>11</v>
      </c>
      <c r="C60" s="1" t="str">
        <f>ert_data[[#This Row],[repetition]]</f>
        <v>1</v>
      </c>
      <c r="D60" s="1">
        <f>IF(relERT!D60 = "inf",10*MAX(relERT!$D$2:$O$97),relERT!D60)</f>
        <v>36690.322580645159</v>
      </c>
      <c r="E60" s="1">
        <f>IF(relERT!E60 = "inf",10*MAX(relERT!$D$2:$O$97),relERT!E60)</f>
        <v>36690.322580645159</v>
      </c>
      <c r="F60" s="1">
        <f>IF(relERT!F60 = "inf",10*MAX(relERT!$D$2:$O$97),relERT!F60)</f>
        <v>17.513422818791945</v>
      </c>
      <c r="G60" s="1">
        <f>IF(relERT!G60 = "inf",10*MAX(relERT!$D$2:$O$97),relERT!G60)</f>
        <v>1.0402684563758389</v>
      </c>
      <c r="H60" s="1">
        <f>IF(relERT!H60 = "inf",10*MAX(relERT!$D$2:$O$97),relERT!H60)</f>
        <v>49.063758389261743</v>
      </c>
      <c r="I60" s="1">
        <f>IF(relERT!I60 = "inf",10*MAX(relERT!$D$2:$O$97),relERT!I60)</f>
        <v>7.4966442953020138</v>
      </c>
      <c r="J60" s="1">
        <f>IF(relERT!J60 = "inf",10*MAX(relERT!$D$2:$O$97),relERT!J60)</f>
        <v>1</v>
      </c>
      <c r="K60" s="1">
        <f>IF(relERT!K60 = "inf",10*MAX(relERT!$D$2:$O$97),relERT!K60)</f>
        <v>30.013422818791945</v>
      </c>
      <c r="L60" s="1">
        <f>IF(relERT!L60 = "inf",10*MAX(relERT!$D$2:$O$97),relERT!L60)</f>
        <v>36690.322580645159</v>
      </c>
      <c r="M60" s="1">
        <f>IF(relERT!M60 = "inf",10*MAX(relERT!$D$2:$O$97),relERT!M60)</f>
        <v>1</v>
      </c>
      <c r="N60" s="1">
        <f>IF(relERT!N60 = "inf",10*MAX(relERT!$D$2:$O$97),relERT!N60)</f>
        <v>38.20469798657718</v>
      </c>
      <c r="O60" s="1">
        <f>IF(relERT!O60 = "inf",10*MAX(relERT!$D$2:$O$97),relERT!O60)</f>
        <v>36690.322580645159</v>
      </c>
    </row>
    <row r="61" spans="1:15" s="1" customFormat="1" x14ac:dyDescent="0.25">
      <c r="A61" s="1" t="str">
        <f>ert_data[[#This Row],[dim]]</f>
        <v>5</v>
      </c>
      <c r="B61" s="1" t="str">
        <f>ert_data[[#This Row],[fid]]</f>
        <v>12</v>
      </c>
      <c r="C61" s="1" t="str">
        <f>ert_data[[#This Row],[repetition]]</f>
        <v>1</v>
      </c>
      <c r="D61" s="1">
        <f>IF(relERT!D61 = "inf",10*MAX(relERT!$D$2:$O$97),relERT!D61)</f>
        <v>65.248911014312384</v>
      </c>
      <c r="E61" s="1">
        <f>IF(relERT!E61 = "inf",10*MAX(relERT!$D$2:$O$97),relERT!E61)</f>
        <v>36690.322580645159</v>
      </c>
      <c r="F61" s="1">
        <f>IF(relERT!F61 = "inf",10*MAX(relERT!$D$2:$O$97),relERT!F61)</f>
        <v>7.1729931549471075</v>
      </c>
      <c r="G61" s="1">
        <f>IF(relERT!G61 = "inf",10*MAX(relERT!$D$2:$O$97),relERT!G61)</f>
        <v>1.0510267579340387</v>
      </c>
      <c r="H61" s="1">
        <f>IF(relERT!H61 = "inf",10*MAX(relERT!$D$2:$O$97),relERT!H61)</f>
        <v>1</v>
      </c>
      <c r="I61" s="1">
        <f>IF(relERT!I61 = "inf",10*MAX(relERT!$D$2:$O$97),relERT!I61)</f>
        <v>2.2115743621655257</v>
      </c>
      <c r="J61" s="1">
        <f>IF(relERT!J61 = "inf",10*MAX(relERT!$D$2:$O$97),relERT!J61)</f>
        <v>1.0143123833229621</v>
      </c>
      <c r="K61" s="1">
        <f>IF(relERT!K61 = "inf",10*MAX(relERT!$D$2:$O$97),relERT!K61)</f>
        <v>10.887782617714157</v>
      </c>
      <c r="L61" s="1">
        <f>IF(relERT!L61 = "inf",10*MAX(relERT!$D$2:$O$97),relERT!L61)</f>
        <v>20.843808338518979</v>
      </c>
      <c r="M61" s="1">
        <f>IF(relERT!M61 = "inf",10*MAX(relERT!$D$2:$O$97),relERT!M61)</f>
        <v>1.0143123833229621</v>
      </c>
      <c r="N61" s="1">
        <f>IF(relERT!N61 = "inf",10*MAX(relERT!$D$2:$O$97),relERT!N61)</f>
        <v>3.662725575606721</v>
      </c>
      <c r="O61" s="1">
        <f>IF(relERT!O61 = "inf",10*MAX(relERT!$D$2:$O$97),relERT!O61)</f>
        <v>36690.322580645159</v>
      </c>
    </row>
    <row r="62" spans="1:15" s="1" customFormat="1" x14ac:dyDescent="0.25">
      <c r="A62" s="1" t="str">
        <f>ert_data[[#This Row],[dim]]</f>
        <v>5</v>
      </c>
      <c r="B62" s="1" t="str">
        <f>ert_data[[#This Row],[fid]]</f>
        <v>13</v>
      </c>
      <c r="C62" s="1" t="str">
        <f>ert_data[[#This Row],[repetition]]</f>
        <v>1</v>
      </c>
      <c r="D62" s="1">
        <f>IF(relERT!D62 = "inf",10*MAX(relERT!$D$2:$O$97),relERT!D62)</f>
        <v>36690.322580645159</v>
      </c>
      <c r="E62" s="1">
        <f>IF(relERT!E62 = "inf",10*MAX(relERT!$D$2:$O$97),relERT!E62)</f>
        <v>36690.322580645159</v>
      </c>
      <c r="F62" s="1">
        <f>IF(relERT!F62 = "inf",10*MAX(relERT!$D$2:$O$97),relERT!F62)</f>
        <v>4.3442354865085848</v>
      </c>
      <c r="G62" s="1">
        <f>IF(relERT!G62 = "inf",10*MAX(relERT!$D$2:$O$97),relERT!G62)</f>
        <v>1</v>
      </c>
      <c r="H62" s="1">
        <f>IF(relERT!H62 = "inf",10*MAX(relERT!$D$2:$O$97),relERT!H62)</f>
        <v>1.250204415372036</v>
      </c>
      <c r="I62" s="1">
        <f>IF(relERT!I62 = "inf",10*MAX(relERT!$D$2:$O$97),relERT!I62)</f>
        <v>1.7882256745707277</v>
      </c>
      <c r="J62" s="1">
        <f>IF(relERT!J62 = "inf",10*MAX(relERT!$D$2:$O$97),relERT!J62)</f>
        <v>1.0024529844644317</v>
      </c>
      <c r="K62" s="1">
        <f>IF(relERT!K62 = "inf",10*MAX(relERT!$D$2:$O$97),relERT!K62)</f>
        <v>6.863450531479967</v>
      </c>
      <c r="L62" s="1">
        <f>IF(relERT!L62 = "inf",10*MAX(relERT!$D$2:$O$97),relERT!L62)</f>
        <v>36690.322580645159</v>
      </c>
      <c r="M62" s="1">
        <f>IF(relERT!M62 = "inf",10*MAX(relERT!$D$2:$O$97),relERT!M62)</f>
        <v>1.0024529844644317</v>
      </c>
      <c r="N62" s="1">
        <f>IF(relERT!N62 = "inf",10*MAX(relERT!$D$2:$O$97),relERT!N62)</f>
        <v>5.2338511856091579</v>
      </c>
      <c r="O62" s="1">
        <f>IF(relERT!O62 = "inf",10*MAX(relERT!$D$2:$O$97),relERT!O62)</f>
        <v>36690.322580645159</v>
      </c>
    </row>
    <row r="63" spans="1:15" s="1" customFormat="1" x14ac:dyDescent="0.25">
      <c r="A63" s="1" t="str">
        <f>ert_data[[#This Row],[dim]]</f>
        <v>5</v>
      </c>
      <c r="B63" s="1" t="str">
        <f>ert_data[[#This Row],[fid]]</f>
        <v>14</v>
      </c>
      <c r="C63" s="1" t="str">
        <f>ert_data[[#This Row],[repetition]]</f>
        <v>1</v>
      </c>
      <c r="D63" s="1">
        <f>IF(relERT!D63 = "inf",10*MAX(relERT!$D$2:$O$97),relERT!D63)</f>
        <v>27.833935018050543</v>
      </c>
      <c r="E63" s="1">
        <f>IF(relERT!E63 = "inf",10*MAX(relERT!$D$2:$O$97),relERT!E63)</f>
        <v>40.133574007220219</v>
      </c>
      <c r="F63" s="1">
        <f>IF(relERT!F63 = "inf",10*MAX(relERT!$D$2:$O$97),relERT!F63)</f>
        <v>5.6750902527075811</v>
      </c>
      <c r="G63" s="1">
        <f>IF(relERT!G63 = "inf",10*MAX(relERT!$D$2:$O$97),relERT!G63)</f>
        <v>1</v>
      </c>
      <c r="H63" s="1">
        <f>IF(relERT!H63 = "inf",10*MAX(relERT!$D$2:$O$97),relERT!H63)</f>
        <v>1.5342960288808665</v>
      </c>
      <c r="I63" s="1">
        <f>IF(relERT!I63 = "inf",10*MAX(relERT!$D$2:$O$97),relERT!I63)</f>
        <v>5.487364620938628</v>
      </c>
      <c r="J63" s="1">
        <f>IF(relERT!J63 = "inf",10*MAX(relERT!$D$2:$O$97),relERT!J63)</f>
        <v>1</v>
      </c>
      <c r="K63" s="1">
        <f>IF(relERT!K63 = "inf",10*MAX(relERT!$D$2:$O$97),relERT!K63)</f>
        <v>6.2382671480144412</v>
      </c>
      <c r="L63" s="1">
        <f>IF(relERT!L63 = "inf",10*MAX(relERT!$D$2:$O$97),relERT!L63)</f>
        <v>4.025270758122744</v>
      </c>
      <c r="M63" s="1">
        <f>IF(relERT!M63 = "inf",10*MAX(relERT!$D$2:$O$97),relERT!M63)</f>
        <v>1</v>
      </c>
      <c r="N63" s="1">
        <f>IF(relERT!N63 = "inf",10*MAX(relERT!$D$2:$O$97),relERT!N63)</f>
        <v>1.3971119133574008</v>
      </c>
      <c r="O63" s="1">
        <f>IF(relERT!O63 = "inf",10*MAX(relERT!$D$2:$O$97),relERT!O63)</f>
        <v>36690.322580645159</v>
      </c>
    </row>
    <row r="64" spans="1:15" s="1" customFormat="1" x14ac:dyDescent="0.25">
      <c r="A64" s="1" t="str">
        <f>ert_data[[#This Row],[dim]]</f>
        <v>5</v>
      </c>
      <c r="B64" s="1" t="str">
        <f>ert_data[[#This Row],[fid]]</f>
        <v>15</v>
      </c>
      <c r="C64" s="1" t="str">
        <f>ert_data[[#This Row],[repetition]]</f>
        <v>1</v>
      </c>
      <c r="D64" s="1">
        <f>IF(relERT!D64 = "inf",10*MAX(relERT!$D$2:$O$97),relERT!D64)</f>
        <v>36690.322580645159</v>
      </c>
      <c r="E64" s="1">
        <f>IF(relERT!E64 = "inf",10*MAX(relERT!$D$2:$O$97),relERT!E64)</f>
        <v>36690.322580645159</v>
      </c>
      <c r="F64" s="1">
        <f>IF(relERT!F64 = "inf",10*MAX(relERT!$D$2:$O$97),relERT!F64)</f>
        <v>1.1608233631177747</v>
      </c>
      <c r="G64" s="1">
        <f>IF(relERT!G64 = "inf",10*MAX(relERT!$D$2:$O$97),relERT!G64)</f>
        <v>36690.322580645159</v>
      </c>
      <c r="H64" s="1">
        <f>IF(relERT!H64 = "inf",10*MAX(relERT!$D$2:$O$97),relERT!H64)</f>
        <v>36690.322580645159</v>
      </c>
      <c r="I64" s="1">
        <f>IF(relERT!I64 = "inf",10*MAX(relERT!$D$2:$O$97),relERT!I64)</f>
        <v>1</v>
      </c>
      <c r="J64" s="1">
        <f>IF(relERT!J64 = "inf",10*MAX(relERT!$D$2:$O$97),relERT!J64)</f>
        <v>4.6637576354182437</v>
      </c>
      <c r="K64" s="1">
        <f>IF(relERT!K64 = "inf",10*MAX(relERT!$D$2:$O$97),relERT!K64)</f>
        <v>36690.322580645159</v>
      </c>
      <c r="L64" s="1">
        <f>IF(relERT!L64 = "inf",10*MAX(relERT!$D$2:$O$97),relERT!L64)</f>
        <v>36690.322580645159</v>
      </c>
      <c r="M64" s="1">
        <f>IF(relERT!M64 = "inf",10*MAX(relERT!$D$2:$O$97),relERT!M64)</f>
        <v>36690.322580645159</v>
      </c>
      <c r="N64" s="1">
        <f>IF(relERT!N64 = "inf",10*MAX(relERT!$D$2:$O$97),relERT!N64)</f>
        <v>36690.322580645159</v>
      </c>
      <c r="O64" s="1">
        <f>IF(relERT!O64 = "inf",10*MAX(relERT!$D$2:$O$97),relERT!O64)</f>
        <v>36690.322580645159</v>
      </c>
    </row>
    <row r="65" spans="1:15" s="1" customFormat="1" x14ac:dyDescent="0.25">
      <c r="A65" s="1" t="str">
        <f>ert_data[[#This Row],[dim]]</f>
        <v>5</v>
      </c>
      <c r="B65" s="1" t="str">
        <f>ert_data[[#This Row],[fid]]</f>
        <v>16</v>
      </c>
      <c r="C65" s="1" t="str">
        <f>ert_data[[#This Row],[repetition]]</f>
        <v>1</v>
      </c>
      <c r="D65" s="1">
        <f>IF(relERT!D65 = "inf",10*MAX(relERT!$D$2:$O$97),relERT!D65)</f>
        <v>36690.322580645159</v>
      </c>
      <c r="E65" s="1">
        <f>IF(relERT!E65 = "inf",10*MAX(relERT!$D$2:$O$97),relERT!E65)</f>
        <v>36690.322580645159</v>
      </c>
      <c r="F65" s="1">
        <f>IF(relERT!F65 = "inf",10*MAX(relERT!$D$2:$O$97),relERT!F65)</f>
        <v>1</v>
      </c>
      <c r="G65" s="1">
        <f>IF(relERT!G65 = "inf",10*MAX(relERT!$D$2:$O$97),relERT!G65)</f>
        <v>36690.322580645159</v>
      </c>
      <c r="H65" s="1">
        <f>IF(relERT!H65 = "inf",10*MAX(relERT!$D$2:$O$97),relERT!H65)</f>
        <v>36690.322580645159</v>
      </c>
      <c r="I65" s="1">
        <f>IF(relERT!I65 = "inf",10*MAX(relERT!$D$2:$O$97),relERT!I65)</f>
        <v>2.379239735377507</v>
      </c>
      <c r="J65" s="1">
        <f>IF(relERT!J65 = "inf",10*MAX(relERT!$D$2:$O$97),relERT!J65)</f>
        <v>36690.322580645159</v>
      </c>
      <c r="K65" s="1">
        <f>IF(relERT!K65 = "inf",10*MAX(relERT!$D$2:$O$97),relERT!K65)</f>
        <v>36690.322580645159</v>
      </c>
      <c r="L65" s="1">
        <f>IF(relERT!L65 = "inf",10*MAX(relERT!$D$2:$O$97),relERT!L65)</f>
        <v>36690.322580645159</v>
      </c>
      <c r="M65" s="1">
        <f>IF(relERT!M65 = "inf",10*MAX(relERT!$D$2:$O$97),relERT!M65)</f>
        <v>36690.322580645159</v>
      </c>
      <c r="N65" s="1">
        <f>IF(relERT!N65 = "inf",10*MAX(relERT!$D$2:$O$97),relERT!N65)</f>
        <v>36690.322580645159</v>
      </c>
      <c r="O65" s="1">
        <f>IF(relERT!O65 = "inf",10*MAX(relERT!$D$2:$O$97),relERT!O65)</f>
        <v>36690.322580645159</v>
      </c>
    </row>
    <row r="66" spans="1:15" s="1" customFormat="1" x14ac:dyDescent="0.25">
      <c r="A66" s="1" t="str">
        <f>ert_data[[#This Row],[dim]]</f>
        <v>5</v>
      </c>
      <c r="B66" s="1" t="str">
        <f>ert_data[[#This Row],[fid]]</f>
        <v>17</v>
      </c>
      <c r="C66" s="1" t="str">
        <f>ert_data[[#This Row],[repetition]]</f>
        <v>1</v>
      </c>
      <c r="D66" s="1">
        <f>IF(relERT!D66 = "inf",10*MAX(relERT!$D$2:$O$97),relERT!D66)</f>
        <v>36690.322580645159</v>
      </c>
      <c r="E66" s="1">
        <f>IF(relERT!E66 = "inf",10*MAX(relERT!$D$2:$O$97),relERT!E66)</f>
        <v>36690.322580645159</v>
      </c>
      <c r="F66" s="1">
        <f>IF(relERT!F66 = "inf",10*MAX(relERT!$D$2:$O$97),relERT!F66)</f>
        <v>3.6698956382124699</v>
      </c>
      <c r="G66" s="1">
        <f>IF(relERT!G66 = "inf",10*MAX(relERT!$D$2:$O$97),relERT!G66)</f>
        <v>36690.322580645159</v>
      </c>
      <c r="H66" s="1">
        <f>IF(relERT!H66 = "inf",10*MAX(relERT!$D$2:$O$97),relERT!H66)</f>
        <v>36690.322580645159</v>
      </c>
      <c r="I66" s="1">
        <f>IF(relERT!I66 = "inf",10*MAX(relERT!$D$2:$O$97),relERT!I66)</f>
        <v>2.2321648381054322</v>
      </c>
      <c r="J66" s="1">
        <f>IF(relERT!J66 = "inf",10*MAX(relERT!$D$2:$O$97),relERT!J66)</f>
        <v>14.628204442065828</v>
      </c>
      <c r="K66" s="1">
        <f>IF(relERT!K66 = "inf",10*MAX(relERT!$D$2:$O$97),relERT!K66)</f>
        <v>1</v>
      </c>
      <c r="L66" s="1">
        <f>IF(relERT!L66 = "inf",10*MAX(relERT!$D$2:$O$97),relERT!L66)</f>
        <v>36690.322580645159</v>
      </c>
      <c r="M66" s="1">
        <f>IF(relERT!M66 = "inf",10*MAX(relERT!$D$2:$O$97),relERT!M66)</f>
        <v>36690.322580645159</v>
      </c>
      <c r="N66" s="1">
        <f>IF(relERT!N66 = "inf",10*MAX(relERT!$D$2:$O$97),relERT!N66)</f>
        <v>36690.322580645159</v>
      </c>
      <c r="O66" s="1">
        <f>IF(relERT!O66 = "inf",10*MAX(relERT!$D$2:$O$97),relERT!O66)</f>
        <v>36690.322580645159</v>
      </c>
    </row>
    <row r="67" spans="1:15" s="1" customFormat="1" x14ac:dyDescent="0.25">
      <c r="A67" s="1" t="str">
        <f>ert_data[[#This Row],[dim]]</f>
        <v>5</v>
      </c>
      <c r="B67" s="1" t="str">
        <f>ert_data[[#This Row],[fid]]</f>
        <v>18</v>
      </c>
      <c r="C67" s="1" t="str">
        <f>ert_data[[#This Row],[repetition]]</f>
        <v>1</v>
      </c>
      <c r="D67" s="1">
        <f>IF(relERT!D67 = "inf",10*MAX(relERT!$D$2:$O$97),relERT!D67)</f>
        <v>36690.322580645159</v>
      </c>
      <c r="E67" s="1">
        <f>IF(relERT!E67 = "inf",10*MAX(relERT!$D$2:$O$97),relERT!E67)</f>
        <v>36690.322580645159</v>
      </c>
      <c r="F67" s="1">
        <f>IF(relERT!F67 = "inf",10*MAX(relERT!$D$2:$O$97),relERT!F67)</f>
        <v>1.1539660884817775</v>
      </c>
      <c r="G67" s="1">
        <f>IF(relERT!G67 = "inf",10*MAX(relERT!$D$2:$O$97),relERT!G67)</f>
        <v>36690.322580645159</v>
      </c>
      <c r="H67" s="1">
        <f>IF(relERT!H67 = "inf",10*MAX(relERT!$D$2:$O$97),relERT!H67)</f>
        <v>36690.322580645159</v>
      </c>
      <c r="I67" s="1">
        <f>IF(relERT!I67 = "inf",10*MAX(relERT!$D$2:$O$97),relERT!I67)</f>
        <v>1</v>
      </c>
      <c r="J67" s="1">
        <f>IF(relERT!J67 = "inf",10*MAX(relERT!$D$2:$O$97),relERT!J67)</f>
        <v>9.2924746638082247</v>
      </c>
      <c r="K67" s="1">
        <f>IF(relERT!K67 = "inf",10*MAX(relERT!$D$2:$O$97),relERT!K67)</f>
        <v>36690.322580645159</v>
      </c>
      <c r="L67" s="1">
        <f>IF(relERT!L67 = "inf",10*MAX(relERT!$D$2:$O$97),relERT!L67)</f>
        <v>36690.322580645159</v>
      </c>
      <c r="M67" s="1">
        <f>IF(relERT!M67 = "inf",10*MAX(relERT!$D$2:$O$97),relERT!M67)</f>
        <v>36690.322580645159</v>
      </c>
      <c r="N67" s="1">
        <f>IF(relERT!N67 = "inf",10*MAX(relERT!$D$2:$O$97),relERT!N67)</f>
        <v>36690.322580645159</v>
      </c>
      <c r="O67" s="1">
        <f>IF(relERT!O67 = "inf",10*MAX(relERT!$D$2:$O$97),relERT!O67)</f>
        <v>36690.322580645159</v>
      </c>
    </row>
    <row r="68" spans="1:15" s="1" customFormat="1" x14ac:dyDescent="0.25">
      <c r="A68" s="1" t="str">
        <f>ert_data[[#This Row],[dim]]</f>
        <v>5</v>
      </c>
      <c r="B68" s="1" t="str">
        <f>ert_data[[#This Row],[fid]]</f>
        <v>19</v>
      </c>
      <c r="C68" s="1" t="str">
        <f>ert_data[[#This Row],[repetition]]</f>
        <v>1</v>
      </c>
      <c r="D68" s="1">
        <f>IF(relERT!D68 = "inf",10*MAX(relERT!$D$2:$O$97),relERT!D68)</f>
        <v>36690.322580645159</v>
      </c>
      <c r="E68" s="1">
        <f>IF(relERT!E68 = "inf",10*MAX(relERT!$D$2:$O$97),relERT!E68)</f>
        <v>36690.322580645159</v>
      </c>
      <c r="F68" s="1">
        <f>IF(relERT!F68 = "inf",10*MAX(relERT!$D$2:$O$97),relERT!F68)</f>
        <v>8.2709711328535587</v>
      </c>
      <c r="G68" s="1">
        <f>IF(relERT!G68 = "inf",10*MAX(relERT!$D$2:$O$97),relERT!G68)</f>
        <v>36690.322580645159</v>
      </c>
      <c r="H68" s="1">
        <f>IF(relERT!H68 = "inf",10*MAX(relERT!$D$2:$O$97),relERT!H68)</f>
        <v>36690.322580645159</v>
      </c>
      <c r="I68" s="1">
        <f>IF(relERT!I68 = "inf",10*MAX(relERT!$D$2:$O$97),relERT!I68)</f>
        <v>14.862505053772129</v>
      </c>
      <c r="J68" s="1">
        <f>IF(relERT!J68 = "inf",10*MAX(relERT!$D$2:$O$97),relERT!J68)</f>
        <v>11.80969515646478</v>
      </c>
      <c r="K68" s="1">
        <f>IF(relERT!K68 = "inf",10*MAX(relERT!$D$2:$O$97),relERT!K68)</f>
        <v>36690.322580645159</v>
      </c>
      <c r="L68" s="1">
        <f>IF(relERT!L68 = "inf",10*MAX(relERT!$D$2:$O$97),relERT!L68)</f>
        <v>36690.322580645159</v>
      </c>
      <c r="M68" s="1">
        <f>IF(relERT!M68 = "inf",10*MAX(relERT!$D$2:$O$97),relERT!M68)</f>
        <v>36690.322580645159</v>
      </c>
      <c r="N68" s="1">
        <f>IF(relERT!N68 = "inf",10*MAX(relERT!$D$2:$O$97),relERT!N68)</f>
        <v>1</v>
      </c>
      <c r="O68" s="1">
        <f>IF(relERT!O68 = "inf",10*MAX(relERT!$D$2:$O$97),relERT!O68)</f>
        <v>36690.322580645159</v>
      </c>
    </row>
    <row r="69" spans="1:15" s="1" customFormat="1" x14ac:dyDescent="0.25">
      <c r="A69" s="1" t="str">
        <f>ert_data[[#This Row],[dim]]</f>
        <v>5</v>
      </c>
      <c r="B69" s="1" t="str">
        <f>ert_data[[#This Row],[fid]]</f>
        <v>20</v>
      </c>
      <c r="C69" s="1" t="str">
        <f>ert_data[[#This Row],[repetition]]</f>
        <v>1</v>
      </c>
      <c r="D69" s="1">
        <f>IF(relERT!D69 = "inf",10*MAX(relERT!$D$2:$O$97),relERT!D69)</f>
        <v>36690.322580645159</v>
      </c>
      <c r="E69" s="1">
        <f>IF(relERT!E69 = "inf",10*MAX(relERT!$D$2:$O$97),relERT!E69)</f>
        <v>36690.322580645159</v>
      </c>
      <c r="F69" s="1">
        <f>IF(relERT!F69 = "inf",10*MAX(relERT!$D$2:$O$97),relERT!F69)</f>
        <v>3.216917354035258</v>
      </c>
      <c r="G69" s="1">
        <f>IF(relERT!G69 = "inf",10*MAX(relERT!$D$2:$O$97),relERT!G69)</f>
        <v>36690.322580645159</v>
      </c>
      <c r="H69" s="1">
        <f>IF(relERT!H69 = "inf",10*MAX(relERT!$D$2:$O$97),relERT!H69)</f>
        <v>36690.322580645159</v>
      </c>
      <c r="I69" s="1">
        <f>IF(relERT!I69 = "inf",10*MAX(relERT!$D$2:$O$97),relERT!I69)</f>
        <v>6.8077147016011645</v>
      </c>
      <c r="J69" s="1">
        <f>IF(relERT!J69 = "inf",10*MAX(relERT!$D$2:$O$97),relERT!J69)</f>
        <v>1</v>
      </c>
      <c r="K69" s="1">
        <f>IF(relERT!K69 = "inf",10*MAX(relERT!$D$2:$O$97),relERT!K69)</f>
        <v>36690.322580645159</v>
      </c>
      <c r="L69" s="1">
        <f>IF(relERT!L69 = "inf",10*MAX(relERT!$D$2:$O$97),relERT!L69)</f>
        <v>2.2701762898269449</v>
      </c>
      <c r="M69" s="1">
        <f>IF(relERT!M69 = "inf",10*MAX(relERT!$D$2:$O$97),relERT!M69)</f>
        <v>36690.322580645159</v>
      </c>
      <c r="N69" s="1">
        <f>IF(relERT!N69 = "inf",10*MAX(relERT!$D$2:$O$97),relERT!N69)</f>
        <v>1.2184214782468057</v>
      </c>
      <c r="O69" s="1">
        <f>IF(relERT!O69 = "inf",10*MAX(relERT!$D$2:$O$97),relERT!O69)</f>
        <v>36690.322580645159</v>
      </c>
    </row>
    <row r="70" spans="1:15" s="1" customFormat="1" x14ac:dyDescent="0.25">
      <c r="A70" s="1" t="str">
        <f>ert_data[[#This Row],[dim]]</f>
        <v>5</v>
      </c>
      <c r="B70" s="1" t="str">
        <f>ert_data[[#This Row],[fid]]</f>
        <v>21</v>
      </c>
      <c r="C70" s="1" t="str">
        <f>ert_data[[#This Row],[repetition]]</f>
        <v>1</v>
      </c>
      <c r="D70" s="1">
        <f>IF(relERT!D70 = "inf",10*MAX(relERT!$D$2:$O$97),relERT!D70)</f>
        <v>16.464586482401209</v>
      </c>
      <c r="E70" s="1">
        <f>IF(relERT!E70 = "inf",10*MAX(relERT!$D$2:$O$97),relERT!E70)</f>
        <v>10.88479809976247</v>
      </c>
      <c r="F70" s="1">
        <f>IF(relERT!F70 = "inf",10*MAX(relERT!$D$2:$O$97),relERT!F70)</f>
        <v>14.193478730295832</v>
      </c>
      <c r="G70" s="1">
        <f>IF(relERT!G70 = "inf",10*MAX(relERT!$D$2:$O$97),relERT!G70)</f>
        <v>1.1500755776290219</v>
      </c>
      <c r="H70" s="1">
        <f>IF(relERT!H70 = "inf",10*MAX(relERT!$D$2:$O$97),relERT!H70)</f>
        <v>2.5430792485424316</v>
      </c>
      <c r="I70" s="1">
        <f>IF(relERT!I70 = "inf",10*MAX(relERT!$D$2:$O$97),relERT!I70)</f>
        <v>24.396026776074279</v>
      </c>
      <c r="J70" s="1">
        <f>IF(relERT!J70 = "inf",10*MAX(relERT!$D$2:$O$97),relERT!J70)</f>
        <v>1</v>
      </c>
      <c r="K70" s="1">
        <f>IF(relERT!K70 = "inf",10*MAX(relERT!$D$2:$O$97),relERT!K70)</f>
        <v>5.9036925070179223</v>
      </c>
      <c r="L70" s="1">
        <f>IF(relERT!L70 = "inf",10*MAX(relERT!$D$2:$O$97),relERT!L70)</f>
        <v>6.8682789894191316</v>
      </c>
      <c r="M70" s="1">
        <f>IF(relERT!M70 = "inf",10*MAX(relERT!$D$2:$O$97),relERT!M70)</f>
        <v>2.7797451954221546</v>
      </c>
      <c r="N70" s="1">
        <f>IF(relERT!N70 = "inf",10*MAX(relERT!$D$2:$O$97),relERT!N70)</f>
        <v>1.0435111207082703</v>
      </c>
      <c r="O70" s="1">
        <f>IF(relERT!O70 = "inf",10*MAX(relERT!$D$2:$O$97),relERT!O70)</f>
        <v>1.9671777153962426</v>
      </c>
    </row>
    <row r="71" spans="1:15" s="1" customFormat="1" x14ac:dyDescent="0.25">
      <c r="A71" s="1" t="str">
        <f>ert_data[[#This Row],[dim]]</f>
        <v>5</v>
      </c>
      <c r="B71" s="1" t="str">
        <f>ert_data[[#This Row],[fid]]</f>
        <v>22</v>
      </c>
      <c r="C71" s="1" t="str">
        <f>ert_data[[#This Row],[repetition]]</f>
        <v>1</v>
      </c>
      <c r="D71" s="1">
        <f>IF(relERT!D71 = "inf",10*MAX(relERT!$D$2:$O$97),relERT!D71)</f>
        <v>180.61981184283343</v>
      </c>
      <c r="E71" s="1">
        <f>IF(relERT!E71 = "inf",10*MAX(relERT!$D$2:$O$97),relERT!E71)</f>
        <v>172.12091864969562</v>
      </c>
      <c r="F71" s="1">
        <f>IF(relERT!F71 = "inf",10*MAX(relERT!$D$2:$O$97),relERT!F71)</f>
        <v>285.6004427227449</v>
      </c>
      <c r="G71" s="1">
        <f>IF(relERT!G71 = "inf",10*MAX(relERT!$D$2:$O$97),relERT!G71)</f>
        <v>1</v>
      </c>
      <c r="H71" s="1">
        <f>IF(relERT!H71 = "inf",10*MAX(relERT!$D$2:$O$97),relERT!H71)</f>
        <v>1.1840066408411731</v>
      </c>
      <c r="I71" s="1">
        <f>IF(relERT!I71 = "inf",10*MAX(relERT!$D$2:$O$97),relERT!I71)</f>
        <v>5.1502490315439955</v>
      </c>
      <c r="J71" s="1">
        <f>IF(relERT!J71 = "inf",10*MAX(relERT!$D$2:$O$97),relERT!J71)</f>
        <v>1.7670171555063643</v>
      </c>
      <c r="K71" s="1">
        <f>IF(relERT!K71 = "inf",10*MAX(relERT!$D$2:$O$97),relERT!K71)</f>
        <v>10.035971223021583</v>
      </c>
      <c r="L71" s="1">
        <f>IF(relERT!L71 = "inf",10*MAX(relERT!$D$2:$O$97),relERT!L71)</f>
        <v>15.103486441615939</v>
      </c>
      <c r="M71" s="1">
        <f>IF(relERT!M71 = "inf",10*MAX(relERT!$D$2:$O$97),relERT!M71)</f>
        <v>1.2670171555063641</v>
      </c>
      <c r="N71" s="1">
        <f>IF(relERT!N71 = "inf",10*MAX(relERT!$D$2:$O$97),relERT!N71)</f>
        <v>1.0905506364139459</v>
      </c>
      <c r="O71" s="1">
        <f>IF(relERT!O71 = "inf",10*MAX(relERT!$D$2:$O$97),relERT!O71)</f>
        <v>1.7722744881018264</v>
      </c>
    </row>
    <row r="72" spans="1:15" s="1" customFormat="1" x14ac:dyDescent="0.25">
      <c r="A72" s="1" t="str">
        <f>ert_data[[#This Row],[dim]]</f>
        <v>5</v>
      </c>
      <c r="B72" s="1" t="str">
        <f>ert_data[[#This Row],[fid]]</f>
        <v>23</v>
      </c>
      <c r="C72" s="1" t="str">
        <f>ert_data[[#This Row],[repetition]]</f>
        <v>1</v>
      </c>
      <c r="D72" s="1">
        <f>IF(relERT!D72 = "inf",10*MAX(relERT!$D$2:$O$97),relERT!D72)</f>
        <v>36690.322580645159</v>
      </c>
      <c r="E72" s="1">
        <f>IF(relERT!E72 = "inf",10*MAX(relERT!$D$2:$O$97),relERT!E72)</f>
        <v>36690.322580645159</v>
      </c>
      <c r="F72" s="1">
        <f>IF(relERT!F72 = "inf",10*MAX(relERT!$D$2:$O$97),relERT!F72)</f>
        <v>6.4350183516850183</v>
      </c>
      <c r="G72" s="1">
        <f>IF(relERT!G72 = "inf",10*MAX(relERT!$D$2:$O$97),relERT!G72)</f>
        <v>11.552959209209209</v>
      </c>
      <c r="H72" s="1">
        <f>IF(relERT!H72 = "inf",10*MAX(relERT!$D$2:$O$97),relERT!H72)</f>
        <v>36690.322580645159</v>
      </c>
      <c r="I72" s="1">
        <f>IF(relERT!I72 = "inf",10*MAX(relERT!$D$2:$O$97),relERT!I72)</f>
        <v>1</v>
      </c>
      <c r="J72" s="1">
        <f>IF(relERT!J72 = "inf",10*MAX(relERT!$D$2:$O$97),relERT!J72)</f>
        <v>5.0528914330997665</v>
      </c>
      <c r="K72" s="1">
        <f>IF(relERT!K72 = "inf",10*MAX(relERT!$D$2:$O$97),relERT!K72)</f>
        <v>36690.322580645159</v>
      </c>
      <c r="L72" s="1">
        <f>IF(relERT!L72 = "inf",10*MAX(relERT!$D$2:$O$97),relERT!L72)</f>
        <v>36690.322580645159</v>
      </c>
      <c r="M72" s="1">
        <f>IF(relERT!M72 = "inf",10*MAX(relERT!$D$2:$O$97),relERT!M72)</f>
        <v>36690.322580645159</v>
      </c>
      <c r="N72" s="1">
        <f>IF(relERT!N72 = "inf",10*MAX(relERT!$D$2:$O$97),relERT!N72)</f>
        <v>36690.322580645159</v>
      </c>
      <c r="O72" s="1">
        <f>IF(relERT!O72 = "inf",10*MAX(relERT!$D$2:$O$97),relERT!O72)</f>
        <v>36690.322580645159</v>
      </c>
    </row>
    <row r="73" spans="1:15" s="1" customFormat="1" x14ac:dyDescent="0.25">
      <c r="A73" s="1" t="str">
        <f>ert_data[[#This Row],[dim]]</f>
        <v>5</v>
      </c>
      <c r="B73" s="1" t="str">
        <f>ert_data[[#This Row],[fid]]</f>
        <v>24</v>
      </c>
      <c r="C73" s="1" t="str">
        <f>ert_data[[#This Row],[repetition]]</f>
        <v>1</v>
      </c>
      <c r="D73" s="1">
        <f>IF(relERT!D73 = "inf",10*MAX(relERT!$D$2:$O$97),relERT!D73)</f>
        <v>36690.322580645159</v>
      </c>
      <c r="E73" s="1">
        <f>IF(relERT!E73 = "inf",10*MAX(relERT!$D$2:$O$97),relERT!E73)</f>
        <v>36690.322580645159</v>
      </c>
      <c r="F73" s="1">
        <f>IF(relERT!F73 = "inf",10*MAX(relERT!$D$2:$O$97),relERT!F73)</f>
        <v>36690.322580645159</v>
      </c>
      <c r="G73" s="1">
        <f>IF(relERT!G73 = "inf",10*MAX(relERT!$D$2:$O$97),relERT!G73)</f>
        <v>36690.322580645159</v>
      </c>
      <c r="H73" s="1">
        <f>IF(relERT!H73 = "inf",10*MAX(relERT!$D$2:$O$97),relERT!H73)</f>
        <v>36690.322580645159</v>
      </c>
      <c r="I73" s="1">
        <f>IF(relERT!I73 = "inf",10*MAX(relERT!$D$2:$O$97),relERT!I73)</f>
        <v>1</v>
      </c>
      <c r="J73" s="1">
        <f>IF(relERT!J73 = "inf",10*MAX(relERT!$D$2:$O$97),relERT!J73)</f>
        <v>36690.322580645159</v>
      </c>
      <c r="K73" s="1">
        <f>IF(relERT!K73 = "inf",10*MAX(relERT!$D$2:$O$97),relERT!K73)</f>
        <v>36690.322580645159</v>
      </c>
      <c r="L73" s="1">
        <f>IF(relERT!L73 = "inf",10*MAX(relERT!$D$2:$O$97),relERT!L73)</f>
        <v>36690.322580645159</v>
      </c>
      <c r="M73" s="1">
        <f>IF(relERT!M73 = "inf",10*MAX(relERT!$D$2:$O$97),relERT!M73)</f>
        <v>36690.322580645159</v>
      </c>
      <c r="N73" s="1">
        <f>IF(relERT!N73 = "inf",10*MAX(relERT!$D$2:$O$97),relERT!N73)</f>
        <v>36690.322580645159</v>
      </c>
      <c r="O73" s="1">
        <f>IF(relERT!O73 = "inf",10*MAX(relERT!$D$2:$O$97),relERT!O73)</f>
        <v>36690.322580645159</v>
      </c>
    </row>
    <row r="74" spans="1:15" s="1" customFormat="1" x14ac:dyDescent="0.25">
      <c r="A74" s="1" t="str">
        <f>ert_data[[#This Row],[dim]]</f>
        <v>10</v>
      </c>
      <c r="B74" s="1" t="str">
        <f>ert_data[[#This Row],[fid]]</f>
        <v>1</v>
      </c>
      <c r="C74" s="1" t="str">
        <f>ert_data[[#This Row],[repetition]]</f>
        <v>1</v>
      </c>
      <c r="D74" s="1">
        <f>IF(relERT!D74 = "inf",10*MAX(relERT!$D$2:$O$97),relERT!D74)</f>
        <v>2.4285714285714288</v>
      </c>
      <c r="E74" s="1">
        <f>IF(relERT!E74 = "inf",10*MAX(relERT!$D$2:$O$97),relERT!E74)</f>
        <v>2.4285714285714288</v>
      </c>
      <c r="F74" s="1">
        <f>IF(relERT!F74 = "inf",10*MAX(relERT!$D$2:$O$97),relERT!F74)</f>
        <v>26.696428571428573</v>
      </c>
      <c r="G74" s="1">
        <f>IF(relERT!G74 = "inf",10*MAX(relERT!$D$2:$O$97),relERT!G74)</f>
        <v>2.2053571428571428</v>
      </c>
      <c r="H74" s="1">
        <f>IF(relERT!H74 = "inf",10*MAX(relERT!$D$2:$O$97),relERT!H74)</f>
        <v>1.0267857142857144</v>
      </c>
      <c r="I74" s="1">
        <f>IF(relERT!I74 = "inf",10*MAX(relERT!$D$2:$O$97),relERT!I74)</f>
        <v>1</v>
      </c>
      <c r="J74" s="1">
        <f>IF(relERT!J74 = "inf",10*MAX(relERT!$D$2:$O$97),relERT!J74)</f>
        <v>2.2053571428571428</v>
      </c>
      <c r="K74" s="1">
        <f>IF(relERT!K74 = "inf",10*MAX(relERT!$D$2:$O$97),relERT!K74)</f>
        <v>22.589285714285715</v>
      </c>
      <c r="L74" s="1">
        <f>IF(relERT!L74 = "inf",10*MAX(relERT!$D$2:$O$97),relERT!L74)</f>
        <v>2.2321428571428572</v>
      </c>
      <c r="M74" s="1">
        <f>IF(relERT!M74 = "inf",10*MAX(relERT!$D$2:$O$97),relERT!M74)</f>
        <v>2.2053571428571428</v>
      </c>
      <c r="N74" s="1">
        <f>IF(relERT!N74 = "inf",10*MAX(relERT!$D$2:$O$97),relERT!N74)</f>
        <v>1.973214285714286</v>
      </c>
      <c r="O74" s="1">
        <f>IF(relERT!O74 = "inf",10*MAX(relERT!$D$2:$O$97),relERT!O74)</f>
        <v>6.5446428571428577</v>
      </c>
    </row>
    <row r="75" spans="1:15" s="1" customFormat="1" x14ac:dyDescent="0.25">
      <c r="A75" s="1" t="str">
        <f>ert_data[[#This Row],[dim]]</f>
        <v>10</v>
      </c>
      <c r="B75" s="1" t="str">
        <f>ert_data[[#This Row],[fid]]</f>
        <v>2</v>
      </c>
      <c r="C75" s="1" t="str">
        <f>ert_data[[#This Row],[repetition]]</f>
        <v>1</v>
      </c>
      <c r="D75" s="1">
        <f>IF(relERT!D75 = "inf",10*MAX(relERT!$D$2:$O$97),relERT!D75)</f>
        <v>1</v>
      </c>
      <c r="E75" s="1">
        <f>IF(relERT!E75 = "inf",10*MAX(relERT!$D$2:$O$97),relERT!E75)</f>
        <v>1.4733475479744136</v>
      </c>
      <c r="F75" s="1">
        <f>IF(relERT!F75 = "inf",10*MAX(relERT!$D$2:$O$97),relERT!F75)</f>
        <v>38.362473347547976</v>
      </c>
      <c r="G75" s="1">
        <f>IF(relERT!G75 = "inf",10*MAX(relERT!$D$2:$O$97),relERT!G75)</f>
        <v>7.0938166311300641</v>
      </c>
      <c r="H75" s="1">
        <f>IF(relERT!H75 = "inf",10*MAX(relERT!$D$2:$O$97),relERT!H75)</f>
        <v>27.240938166311299</v>
      </c>
      <c r="I75" s="1">
        <f>IF(relERT!I75 = "inf",10*MAX(relERT!$D$2:$O$97),relERT!I75)</f>
        <v>3.727078891257996</v>
      </c>
      <c r="J75" s="1">
        <f>IF(relERT!J75 = "inf",10*MAX(relERT!$D$2:$O$97),relERT!J75)</f>
        <v>7.2409381663113015</v>
      </c>
      <c r="K75" s="1">
        <f>IF(relERT!K75 = "inf",10*MAX(relERT!$D$2:$O$97),relERT!K75)</f>
        <v>81.428571428571431</v>
      </c>
      <c r="L75" s="1">
        <f>IF(relERT!L75 = "inf",10*MAX(relERT!$D$2:$O$97),relERT!L75)</f>
        <v>15.388059701492539</v>
      </c>
      <c r="M75" s="1">
        <f>IF(relERT!M75 = "inf",10*MAX(relERT!$D$2:$O$97),relERT!M75)</f>
        <v>7.2409381663113015</v>
      </c>
      <c r="N75" s="1">
        <f>IF(relERT!N75 = "inf",10*MAX(relERT!$D$2:$O$97),relERT!N75)</f>
        <v>6.021321961620469</v>
      </c>
      <c r="O75" s="1">
        <f>IF(relERT!O75 = "inf",10*MAX(relERT!$D$2:$O$97),relERT!O75)</f>
        <v>36690.322580645159</v>
      </c>
    </row>
    <row r="76" spans="1:15" s="1" customFormat="1" x14ac:dyDescent="0.25">
      <c r="A76" s="1" t="str">
        <f>ert_data[[#This Row],[dim]]</f>
        <v>10</v>
      </c>
      <c r="B76" s="1" t="str">
        <f>ert_data[[#This Row],[fid]]</f>
        <v>3</v>
      </c>
      <c r="C76" s="1" t="str">
        <f>ert_data[[#This Row],[repetition]]</f>
        <v>1</v>
      </c>
      <c r="D76" s="1">
        <f>IF(relERT!D76 = "inf",10*MAX(relERT!$D$2:$O$97),relERT!D76)</f>
        <v>1.026743075453677</v>
      </c>
      <c r="E76" s="1">
        <f>IF(relERT!E76 = "inf",10*MAX(relERT!$D$2:$O$97),relERT!E76)</f>
        <v>1</v>
      </c>
      <c r="F76" s="1">
        <f>IF(relERT!F76 = "inf",10*MAX(relERT!$D$2:$O$97),relERT!F76)</f>
        <v>36690.322580645159</v>
      </c>
      <c r="G76" s="1">
        <f>IF(relERT!G76 = "inf",10*MAX(relERT!$D$2:$O$97),relERT!G76)</f>
        <v>36690.322580645159</v>
      </c>
      <c r="H76" s="1">
        <f>IF(relERT!H76 = "inf",10*MAX(relERT!$D$2:$O$97),relERT!H76)</f>
        <v>36690.322580645159</v>
      </c>
      <c r="I76" s="1">
        <f>IF(relERT!I76 = "inf",10*MAX(relERT!$D$2:$O$97),relERT!I76)</f>
        <v>2.0312002546959564</v>
      </c>
      <c r="J76" s="1">
        <f>IF(relERT!J76 = "inf",10*MAX(relERT!$D$2:$O$97),relERT!J76)</f>
        <v>118.00647352223288</v>
      </c>
      <c r="K76" s="1">
        <f>IF(relERT!K76 = "inf",10*MAX(relERT!$D$2:$O$97),relERT!K76)</f>
        <v>36690.322580645159</v>
      </c>
      <c r="L76" s="1">
        <f>IF(relERT!L76 = "inf",10*MAX(relERT!$D$2:$O$97),relERT!L76)</f>
        <v>36690.322580645159</v>
      </c>
      <c r="M76" s="1">
        <f>IF(relERT!M76 = "inf",10*MAX(relERT!$D$2:$O$97),relERT!M76)</f>
        <v>36690.322580645159</v>
      </c>
      <c r="N76" s="1">
        <f>IF(relERT!N76 = "inf",10*MAX(relERT!$D$2:$O$97),relERT!N76)</f>
        <v>36690.322580645159</v>
      </c>
      <c r="O76" s="1">
        <f>IF(relERT!O76 = "inf",10*MAX(relERT!$D$2:$O$97),relERT!O76)</f>
        <v>36690.322580645159</v>
      </c>
    </row>
    <row r="77" spans="1:15" s="1" customFormat="1" x14ac:dyDescent="0.25">
      <c r="A77" s="1" t="str">
        <f>ert_data[[#This Row],[dim]]</f>
        <v>10</v>
      </c>
      <c r="B77" s="1" t="str">
        <f>ert_data[[#This Row],[fid]]</f>
        <v>4</v>
      </c>
      <c r="C77" s="1" t="str">
        <f>ert_data[[#This Row],[repetition]]</f>
        <v>1</v>
      </c>
      <c r="D77" s="1">
        <f>IF(relERT!D77 = "inf",10*MAX(relERT!$D$2:$O$97),relERT!D77)</f>
        <v>1.2232627832927516</v>
      </c>
      <c r="E77" s="1">
        <f>IF(relERT!E77 = "inf",10*MAX(relERT!$D$2:$O$97),relERT!E77)</f>
        <v>1</v>
      </c>
      <c r="F77" s="1">
        <f>IF(relERT!F77 = "inf",10*MAX(relERT!$D$2:$O$97),relERT!F77)</f>
        <v>36690.322580645159</v>
      </c>
      <c r="G77" s="1">
        <f>IF(relERT!G77 = "inf",10*MAX(relERT!$D$2:$O$97),relERT!G77)</f>
        <v>36690.322580645159</v>
      </c>
      <c r="H77" s="1">
        <f>IF(relERT!H77 = "inf",10*MAX(relERT!$D$2:$O$97),relERT!H77)</f>
        <v>36690.322580645159</v>
      </c>
      <c r="I77" s="1">
        <f>IF(relERT!I77 = "inf",10*MAX(relERT!$D$2:$O$97),relERT!I77)</f>
        <v>4.0144221764375354</v>
      </c>
      <c r="J77" s="1">
        <f>IF(relERT!J77 = "inf",10*MAX(relERT!$D$2:$O$97),relERT!J77)</f>
        <v>36690.322580645159</v>
      </c>
      <c r="K77" s="1">
        <f>IF(relERT!K77 = "inf",10*MAX(relERT!$D$2:$O$97),relERT!K77)</f>
        <v>36690.322580645159</v>
      </c>
      <c r="L77" s="1">
        <f>IF(relERT!L77 = "inf",10*MAX(relERT!$D$2:$O$97),relERT!L77)</f>
        <v>36690.322580645159</v>
      </c>
      <c r="M77" s="1">
        <f>IF(relERT!M77 = "inf",10*MAX(relERT!$D$2:$O$97),relERT!M77)</f>
        <v>36690.322580645159</v>
      </c>
      <c r="N77" s="1">
        <f>IF(relERT!N77 = "inf",10*MAX(relERT!$D$2:$O$97),relERT!N77)</f>
        <v>36690.322580645159</v>
      </c>
      <c r="O77" s="1">
        <f>IF(relERT!O77 = "inf",10*MAX(relERT!$D$2:$O$97),relERT!O77)</f>
        <v>36690.322580645159</v>
      </c>
    </row>
    <row r="78" spans="1:15" s="1" customFormat="1" x14ac:dyDescent="0.25">
      <c r="A78" s="1" t="str">
        <f>ert_data[[#This Row],[dim]]</f>
        <v>10</v>
      </c>
      <c r="B78" s="1" t="str">
        <f>ert_data[[#This Row],[fid]]</f>
        <v>5</v>
      </c>
      <c r="C78" s="1" t="str">
        <f>ert_data[[#This Row],[repetition]]</f>
        <v>1</v>
      </c>
      <c r="D78" s="1">
        <f>IF(relERT!D78 = "inf",10*MAX(relERT!$D$2:$O$97),relERT!D78)</f>
        <v>2.2968749999999996</v>
      </c>
      <c r="E78" s="1">
        <f>IF(relERT!E78 = "inf",10*MAX(relERT!$D$2:$O$97),relERT!E78)</f>
        <v>2.2968749999999996</v>
      </c>
      <c r="F78" s="1">
        <f>IF(relERT!F78 = "inf",10*MAX(relERT!$D$2:$O$97),relERT!F78)</f>
        <v>9.0625</v>
      </c>
      <c r="G78" s="1">
        <f>IF(relERT!G78 = "inf",10*MAX(relERT!$D$2:$O$97),relERT!G78)</f>
        <v>9.53125</v>
      </c>
      <c r="H78" s="1">
        <f>IF(relERT!H78 = "inf",10*MAX(relERT!$D$2:$O$97),relERT!H78)</f>
        <v>4.375</v>
      </c>
      <c r="I78" s="1">
        <f>IF(relERT!I78 = "inf",10*MAX(relERT!$D$2:$O$97),relERT!I78)</f>
        <v>2.9375</v>
      </c>
      <c r="J78" s="1">
        <f>IF(relERT!J78 = "inf",10*MAX(relERT!$D$2:$O$97),relERT!J78)</f>
        <v>9.53125</v>
      </c>
      <c r="K78" s="1">
        <f>IF(relERT!K78 = "inf",10*MAX(relERT!$D$2:$O$97),relERT!K78)</f>
        <v>9.515625</v>
      </c>
      <c r="L78" s="1">
        <f>IF(relERT!L78 = "inf",10*MAX(relERT!$D$2:$O$97),relERT!L78)</f>
        <v>1.5781249999999998</v>
      </c>
      <c r="M78" s="1">
        <f>IF(relERT!M78 = "inf",10*MAX(relERT!$D$2:$O$97),relERT!M78)</f>
        <v>9.53125</v>
      </c>
      <c r="N78" s="1">
        <f>IF(relERT!N78 = "inf",10*MAX(relERT!$D$2:$O$97),relERT!N78)</f>
        <v>2.65625</v>
      </c>
      <c r="O78" s="1">
        <f>IF(relERT!O78 = "inf",10*MAX(relERT!$D$2:$O$97),relERT!O78)</f>
        <v>1</v>
      </c>
    </row>
    <row r="79" spans="1:15" s="1" customFormat="1" x14ac:dyDescent="0.25">
      <c r="A79" s="1" t="str">
        <f>ert_data[[#This Row],[dim]]</f>
        <v>10</v>
      </c>
      <c r="B79" s="1" t="str">
        <f>ert_data[[#This Row],[fid]]</f>
        <v>6</v>
      </c>
      <c r="C79" s="1" t="str">
        <f>ert_data[[#This Row],[repetition]]</f>
        <v>1</v>
      </c>
      <c r="D79" s="1">
        <f>IF(relERT!D79 = "inf",10*MAX(relERT!$D$2:$O$97),relERT!D79)</f>
        <v>36690.322580645159</v>
      </c>
      <c r="E79" s="1">
        <f>IF(relERT!E79 = "inf",10*MAX(relERT!$D$2:$O$97),relERT!E79)</f>
        <v>36690.322580645159</v>
      </c>
      <c r="F79" s="1">
        <f>IF(relERT!F79 = "inf",10*MAX(relERT!$D$2:$O$97),relERT!F79)</f>
        <v>1.2120005139406398</v>
      </c>
      <c r="G79" s="1">
        <f>IF(relERT!G79 = "inf",10*MAX(relERT!$D$2:$O$97),relERT!G79)</f>
        <v>1.1084414750096365</v>
      </c>
      <c r="H79" s="1">
        <f>IF(relERT!H79 = "inf",10*MAX(relERT!$D$2:$O$97),relERT!H79)</f>
        <v>2.3863548760118207</v>
      </c>
      <c r="I79" s="1">
        <f>IF(relERT!I79 = "inf",10*MAX(relERT!$D$2:$O$97),relERT!I79)</f>
        <v>1.8208916870101506</v>
      </c>
      <c r="J79" s="1">
        <f>IF(relERT!J79 = "inf",10*MAX(relERT!$D$2:$O$97),relERT!J79)</f>
        <v>1</v>
      </c>
      <c r="K79" s="1">
        <f>IF(relERT!K79 = "inf",10*MAX(relERT!$D$2:$O$97),relERT!K79)</f>
        <v>1.2267763073365026</v>
      </c>
      <c r="L79" s="1">
        <f>IF(relERT!L79 = "inf",10*MAX(relERT!$D$2:$O$97),relERT!L79)</f>
        <v>58.127971219324174</v>
      </c>
      <c r="M79" s="1">
        <f>IF(relERT!M79 = "inf",10*MAX(relERT!$D$2:$O$97),relERT!M79)</f>
        <v>1</v>
      </c>
      <c r="N79" s="1">
        <f>IF(relERT!N79 = "inf",10*MAX(relERT!$D$2:$O$97),relERT!N79)</f>
        <v>3.1519979442374404</v>
      </c>
      <c r="O79" s="1">
        <f>IF(relERT!O79 = "inf",10*MAX(relERT!$D$2:$O$97),relERT!O79)</f>
        <v>36690.322580645159</v>
      </c>
    </row>
    <row r="80" spans="1:15" s="1" customFormat="1" x14ac:dyDescent="0.25">
      <c r="A80" s="1" t="str">
        <f>ert_data[[#This Row],[dim]]</f>
        <v>10</v>
      </c>
      <c r="B80" s="1" t="str">
        <f>ert_data[[#This Row],[fid]]</f>
        <v>7</v>
      </c>
      <c r="C80" s="1" t="str">
        <f>ert_data[[#This Row],[repetition]]</f>
        <v>1</v>
      </c>
      <c r="D80" s="1">
        <f>IF(relERT!D80 = "inf",10*MAX(relERT!$D$2:$O$97),relERT!D80)</f>
        <v>36690.322580645159</v>
      </c>
      <c r="E80" s="1">
        <f>IF(relERT!E80 = "inf",10*MAX(relERT!$D$2:$O$97),relERT!E80)</f>
        <v>36690.322580645159</v>
      </c>
      <c r="F80" s="1">
        <f>IF(relERT!F80 = "inf",10*MAX(relERT!$D$2:$O$97),relERT!F80)</f>
        <v>1.2075044069503902</v>
      </c>
      <c r="G80" s="1">
        <f>IF(relERT!G80 = "inf",10*MAX(relERT!$D$2:$O$97),relERT!G80)</f>
        <v>36690.322580645159</v>
      </c>
      <c r="H80" s="1">
        <f>IF(relERT!H80 = "inf",10*MAX(relERT!$D$2:$O$97),relERT!H80)</f>
        <v>36690.322580645159</v>
      </c>
      <c r="I80" s="1">
        <f>IF(relERT!I80 = "inf",10*MAX(relERT!$D$2:$O$97),relERT!I80)</f>
        <v>1</v>
      </c>
      <c r="J80" s="1">
        <f>IF(relERT!J80 = "inf",10*MAX(relERT!$D$2:$O$97),relERT!J80)</f>
        <v>12.691954167715942</v>
      </c>
      <c r="K80" s="1">
        <f>IF(relERT!K80 = "inf",10*MAX(relERT!$D$2:$O$97),relERT!K80)</f>
        <v>36690.322580645159</v>
      </c>
      <c r="L80" s="1">
        <f>IF(relERT!L80 = "inf",10*MAX(relERT!$D$2:$O$97),relERT!L80)</f>
        <v>36690.322580645159</v>
      </c>
      <c r="M80" s="1">
        <f>IF(relERT!M80 = "inf",10*MAX(relERT!$D$2:$O$97),relERT!M80)</f>
        <v>36690.322580645159</v>
      </c>
      <c r="N80" s="1">
        <f>IF(relERT!N80 = "inf",10*MAX(relERT!$D$2:$O$97),relERT!N80)</f>
        <v>36690.322580645159</v>
      </c>
      <c r="O80" s="1">
        <f>IF(relERT!O80 = "inf",10*MAX(relERT!$D$2:$O$97),relERT!O80)</f>
        <v>36690.322580645159</v>
      </c>
    </row>
    <row r="81" spans="1:15" s="1" customFormat="1" x14ac:dyDescent="0.25">
      <c r="A81" s="1" t="str">
        <f>ert_data[[#This Row],[dim]]</f>
        <v>10</v>
      </c>
      <c r="B81" s="1" t="str">
        <f>ert_data[[#This Row],[fid]]</f>
        <v>8</v>
      </c>
      <c r="C81" s="1" t="str">
        <f>ert_data[[#This Row],[repetition]]</f>
        <v>1</v>
      </c>
      <c r="D81" s="1">
        <f>IF(relERT!D81 = "inf",10*MAX(relERT!$D$2:$O$97),relERT!D81)</f>
        <v>36690.322580645159</v>
      </c>
      <c r="E81" s="1">
        <f>IF(relERT!E81 = "inf",10*MAX(relERT!$D$2:$O$97),relERT!E81)</f>
        <v>184.47184466019417</v>
      </c>
      <c r="F81" s="1">
        <f>IF(relERT!F81 = "inf",10*MAX(relERT!$D$2:$O$97),relERT!F81)</f>
        <v>4.3568932038834953</v>
      </c>
      <c r="G81" s="1">
        <f>IF(relERT!G81 = "inf",10*MAX(relERT!$D$2:$O$97),relERT!G81)</f>
        <v>1.1085436893203884</v>
      </c>
      <c r="H81" s="1">
        <f>IF(relERT!H81 = "inf",10*MAX(relERT!$D$2:$O$97),relERT!H81)</f>
        <v>1.2996116504854367</v>
      </c>
      <c r="I81" s="1">
        <f>IF(relERT!I81 = "inf",10*MAX(relERT!$D$2:$O$97),relERT!I81)</f>
        <v>1.7363106796116505</v>
      </c>
      <c r="J81" s="1">
        <f>IF(relERT!J81 = "inf",10*MAX(relERT!$D$2:$O$97),relERT!J81)</f>
        <v>1.5036893203883495</v>
      </c>
      <c r="K81" s="1">
        <f>IF(relERT!K81 = "inf",10*MAX(relERT!$D$2:$O$97),relERT!K81)</f>
        <v>6.5983818770226508</v>
      </c>
      <c r="L81" s="1">
        <f>IF(relERT!L81 = "inf",10*MAX(relERT!$D$2:$O$97),relERT!L81)</f>
        <v>1.5178640776699031</v>
      </c>
      <c r="M81" s="1">
        <f>IF(relERT!M81 = "inf",10*MAX(relERT!$D$2:$O$97),relERT!M81)</f>
        <v>1.1161165048543689</v>
      </c>
      <c r="N81" s="1">
        <f>IF(relERT!N81 = "inf",10*MAX(relERT!$D$2:$O$97),relERT!N81)</f>
        <v>1</v>
      </c>
      <c r="O81" s="1">
        <f>IF(relERT!O81 = "inf",10*MAX(relERT!$D$2:$O$97),relERT!O81)</f>
        <v>36690.322580645159</v>
      </c>
    </row>
    <row r="82" spans="1:15" s="1" customFormat="1" x14ac:dyDescent="0.25">
      <c r="A82" s="1" t="str">
        <f>ert_data[[#This Row],[dim]]</f>
        <v>10</v>
      </c>
      <c r="B82" s="1" t="str">
        <f>ert_data[[#This Row],[fid]]</f>
        <v>9</v>
      </c>
      <c r="C82" s="1" t="str">
        <f>ert_data[[#This Row],[repetition]]</f>
        <v>1</v>
      </c>
      <c r="D82" s="1">
        <f>IF(relERT!D82 = "inf",10*MAX(relERT!$D$2:$O$97),relERT!D82)</f>
        <v>36690.322580645159</v>
      </c>
      <c r="E82" s="1">
        <f>IF(relERT!E82 = "inf",10*MAX(relERT!$D$2:$O$97),relERT!E82)</f>
        <v>36690.322580645159</v>
      </c>
      <c r="F82" s="1">
        <f>IF(relERT!F82 = "inf",10*MAX(relERT!$D$2:$O$97),relERT!F82)</f>
        <v>10.428715365239293</v>
      </c>
      <c r="G82" s="1">
        <f>IF(relERT!G82 = "inf",10*MAX(relERT!$D$2:$O$97),relERT!G82)</f>
        <v>1.1944584382871537</v>
      </c>
      <c r="H82" s="1">
        <f>IF(relERT!H82 = "inf",10*MAX(relERT!$D$2:$O$97),relERT!H82)</f>
        <v>1</v>
      </c>
      <c r="I82" s="1">
        <f>IF(relERT!I82 = "inf",10*MAX(relERT!$D$2:$O$97),relERT!I82)</f>
        <v>4.0649874055415616</v>
      </c>
      <c r="J82" s="1">
        <f>IF(relERT!J82 = "inf",10*MAX(relERT!$D$2:$O$97),relERT!J82)</f>
        <v>1.2010075566750631</v>
      </c>
      <c r="K82" s="1">
        <f>IF(relERT!K82 = "inf",10*MAX(relERT!$D$2:$O$97),relERT!K82)</f>
        <v>29.564231738035264</v>
      </c>
      <c r="L82" s="1">
        <f>IF(relERT!L82 = "inf",10*MAX(relERT!$D$2:$O$97),relERT!L82)</f>
        <v>2.5017632241813601</v>
      </c>
      <c r="M82" s="1">
        <f>IF(relERT!M82 = "inf",10*MAX(relERT!$D$2:$O$97),relERT!M82)</f>
        <v>1.2010075566750631</v>
      </c>
      <c r="N82" s="1">
        <f>IF(relERT!N82 = "inf",10*MAX(relERT!$D$2:$O$97),relERT!N82)</f>
        <v>1.0493702770780857</v>
      </c>
      <c r="O82" s="1">
        <f>IF(relERT!O82 = "inf",10*MAX(relERT!$D$2:$O$97),relERT!O82)</f>
        <v>36690.322580645159</v>
      </c>
    </row>
    <row r="83" spans="1:15" s="1" customFormat="1" x14ac:dyDescent="0.25">
      <c r="A83" s="1" t="str">
        <f>ert_data[[#This Row],[dim]]</f>
        <v>10</v>
      </c>
      <c r="B83" s="1" t="str">
        <f>ert_data[[#This Row],[fid]]</f>
        <v>10</v>
      </c>
      <c r="C83" s="1" t="str">
        <f>ert_data[[#This Row],[repetition]]</f>
        <v>1</v>
      </c>
      <c r="D83" s="1">
        <f>IF(relERT!D83 = "inf",10*MAX(relERT!$D$2:$O$97),relERT!D83)</f>
        <v>36690.322580645159</v>
      </c>
      <c r="E83" s="1">
        <f>IF(relERT!E83 = "inf",10*MAX(relERT!$D$2:$O$97),relERT!E83)</f>
        <v>36690.322580645159</v>
      </c>
      <c r="F83" s="1">
        <f>IF(relERT!F83 = "inf",10*MAX(relERT!$D$2:$O$97),relERT!F83)</f>
        <v>7.5580700256191289</v>
      </c>
      <c r="G83" s="1">
        <f>IF(relERT!G83 = "inf",10*MAX(relERT!$D$2:$O$97),relERT!G83)</f>
        <v>1.1951323654995729</v>
      </c>
      <c r="H83" s="1">
        <f>IF(relERT!H83 = "inf",10*MAX(relERT!$D$2:$O$97),relERT!H83)</f>
        <v>8.6929974380871062</v>
      </c>
      <c r="I83" s="1">
        <f>IF(relERT!I83 = "inf",10*MAX(relERT!$D$2:$O$97),relERT!I83)</f>
        <v>1.7877882152006832</v>
      </c>
      <c r="J83" s="1">
        <f>IF(relERT!J83 = "inf",10*MAX(relERT!$D$2:$O$97),relERT!J83)</f>
        <v>1</v>
      </c>
      <c r="K83" s="1">
        <f>IF(relERT!K83 = "inf",10*MAX(relERT!$D$2:$O$97),relERT!K83)</f>
        <v>36690.322580645159</v>
      </c>
      <c r="L83" s="1">
        <f>IF(relERT!L83 = "inf",10*MAX(relERT!$D$2:$O$97),relERT!L83)</f>
        <v>36690.322580645159</v>
      </c>
      <c r="M83" s="1">
        <f>IF(relERT!M83 = "inf",10*MAX(relERT!$D$2:$O$97),relERT!M83)</f>
        <v>1</v>
      </c>
      <c r="N83" s="1">
        <f>IF(relERT!N83 = "inf",10*MAX(relERT!$D$2:$O$97),relERT!N83)</f>
        <v>13.125106746370625</v>
      </c>
      <c r="O83" s="1">
        <f>IF(relERT!O83 = "inf",10*MAX(relERT!$D$2:$O$97),relERT!O83)</f>
        <v>36690.322580645159</v>
      </c>
    </row>
    <row r="84" spans="1:15" s="1" customFormat="1" x14ac:dyDescent="0.25">
      <c r="A84" s="1" t="str">
        <f>ert_data[[#This Row],[dim]]</f>
        <v>10</v>
      </c>
      <c r="B84" s="1" t="str">
        <f>ert_data[[#This Row],[fid]]</f>
        <v>11</v>
      </c>
      <c r="C84" s="1" t="str">
        <f>ert_data[[#This Row],[repetition]]</f>
        <v>1</v>
      </c>
      <c r="D84" s="1">
        <f>IF(relERT!D84 = "inf",10*MAX(relERT!$D$2:$O$97),relERT!D84)</f>
        <v>36690.322580645159</v>
      </c>
      <c r="E84" s="1">
        <f>IF(relERT!E84 = "inf",10*MAX(relERT!$D$2:$O$97),relERT!E84)</f>
        <v>36690.322580645159</v>
      </c>
      <c r="F84" s="1">
        <f>IF(relERT!F84 = "inf",10*MAX(relERT!$D$2:$O$97),relERT!F84)</f>
        <v>14.091015169194865</v>
      </c>
      <c r="G84" s="1">
        <f>IF(relERT!G84 = "inf",10*MAX(relERT!$D$2:$O$97),relERT!G84)</f>
        <v>1.0105017502917153</v>
      </c>
      <c r="H84" s="1">
        <f>IF(relERT!H84 = "inf",10*MAX(relERT!$D$2:$O$97),relERT!H84)</f>
        <v>64.135355892648775</v>
      </c>
      <c r="I84" s="1">
        <f>IF(relERT!I84 = "inf",10*MAX(relERT!$D$2:$O$97),relERT!I84)</f>
        <v>4.9708284714119015</v>
      </c>
      <c r="J84" s="1">
        <f>IF(relERT!J84 = "inf",10*MAX(relERT!$D$2:$O$97),relERT!J84)</f>
        <v>1</v>
      </c>
      <c r="K84" s="1">
        <f>IF(relERT!K84 = "inf",10*MAX(relERT!$D$2:$O$97),relERT!K84)</f>
        <v>33.481621936989498</v>
      </c>
      <c r="L84" s="1">
        <f>IF(relERT!L84 = "inf",10*MAX(relERT!$D$2:$O$97),relERT!L84)</f>
        <v>36690.322580645159</v>
      </c>
      <c r="M84" s="1">
        <f>IF(relERT!M84 = "inf",10*MAX(relERT!$D$2:$O$97),relERT!M84)</f>
        <v>1</v>
      </c>
      <c r="N84" s="1">
        <f>IF(relERT!N84 = "inf",10*MAX(relERT!$D$2:$O$97),relERT!N84)</f>
        <v>29.364060676779463</v>
      </c>
      <c r="O84" s="1">
        <f>IF(relERT!O84 = "inf",10*MAX(relERT!$D$2:$O$97),relERT!O84)</f>
        <v>36690.322580645159</v>
      </c>
    </row>
    <row r="85" spans="1:15" s="1" customFormat="1" x14ac:dyDescent="0.25">
      <c r="A85" s="1" t="str">
        <f>ert_data[[#This Row],[dim]]</f>
        <v>10</v>
      </c>
      <c r="B85" s="1" t="str">
        <f>ert_data[[#This Row],[fid]]</f>
        <v>12</v>
      </c>
      <c r="C85" s="1" t="str">
        <f>ert_data[[#This Row],[repetition]]</f>
        <v>1</v>
      </c>
      <c r="D85" s="1">
        <f>IF(relERT!D85 = "inf",10*MAX(relERT!$D$2:$O$97),relERT!D85)</f>
        <v>36690.322580645159</v>
      </c>
      <c r="E85" s="1">
        <f>IF(relERT!E85 = "inf",10*MAX(relERT!$D$2:$O$97),relERT!E85)</f>
        <v>36690.322580645159</v>
      </c>
      <c r="F85" s="1">
        <f>IF(relERT!F85 = "inf",10*MAX(relERT!$D$2:$O$97),relERT!F85)</f>
        <v>7.9199284276448214</v>
      </c>
      <c r="G85" s="1">
        <f>IF(relERT!G85 = "inf",10*MAX(relERT!$D$2:$O$97),relERT!G85)</f>
        <v>1.3618877208678146</v>
      </c>
      <c r="H85" s="1">
        <f>IF(relERT!H85 = "inf",10*MAX(relERT!$D$2:$O$97),relERT!H85)</f>
        <v>1</v>
      </c>
      <c r="I85" s="1">
        <f>IF(relERT!I85 = "inf",10*MAX(relERT!$D$2:$O$97),relERT!I85)</f>
        <v>1.2798031760232611</v>
      </c>
      <c r="J85" s="1">
        <f>IF(relERT!J85 = "inf",10*MAX(relERT!$D$2:$O$97),relERT!J85)</f>
        <v>1.3545068217401028</v>
      </c>
      <c r="K85" s="1">
        <f>IF(relERT!K85 = "inf",10*MAX(relERT!$D$2:$O$97),relERT!K85)</f>
        <v>23.400805188995751</v>
      </c>
      <c r="L85" s="1">
        <f>IF(relERT!L85 = "inf",10*MAX(relERT!$D$2:$O$97),relERT!L85)</f>
        <v>18.721315142026391</v>
      </c>
      <c r="M85" s="1">
        <f>IF(relERT!M85 = "inf",10*MAX(relERT!$D$2:$O$97),relERT!M85)</f>
        <v>1.3545068217401028</v>
      </c>
      <c r="N85" s="1">
        <f>IF(relERT!N85 = "inf",10*MAX(relERT!$D$2:$O$97),relERT!N85)</f>
        <v>13.644822187430105</v>
      </c>
      <c r="O85" s="1">
        <f>IF(relERT!O85 = "inf",10*MAX(relERT!$D$2:$O$97),relERT!O85)</f>
        <v>36690.322580645159</v>
      </c>
    </row>
    <row r="86" spans="1:15" s="1" customFormat="1" x14ac:dyDescent="0.25">
      <c r="A86" s="1" t="str">
        <f>ert_data[[#This Row],[dim]]</f>
        <v>10</v>
      </c>
      <c r="B86" s="1" t="str">
        <f>ert_data[[#This Row],[fid]]</f>
        <v>13</v>
      </c>
      <c r="C86" s="1" t="str">
        <f>ert_data[[#This Row],[repetition]]</f>
        <v>1</v>
      </c>
      <c r="D86" s="1">
        <f>IF(relERT!D86 = "inf",10*MAX(relERT!$D$2:$O$97),relERT!D86)</f>
        <v>36690.322580645159</v>
      </c>
      <c r="E86" s="1">
        <f>IF(relERT!E86 = "inf",10*MAX(relERT!$D$2:$O$97),relERT!E86)</f>
        <v>36690.322580645159</v>
      </c>
      <c r="F86" s="1">
        <f>IF(relERT!F86 = "inf",10*MAX(relERT!$D$2:$O$97),relERT!F86)</f>
        <v>7.2337770382695501</v>
      </c>
      <c r="G86" s="1">
        <f>IF(relERT!G86 = "inf",10*MAX(relERT!$D$2:$O$97),relERT!G86)</f>
        <v>1.0171935662784248</v>
      </c>
      <c r="H86" s="1">
        <f>IF(relERT!H86 = "inf",10*MAX(relERT!$D$2:$O$97),relERT!H86)</f>
        <v>1.3496949528563504</v>
      </c>
      <c r="I86" s="1">
        <f>IF(relERT!I86 = "inf",10*MAX(relERT!$D$2:$O$97),relERT!I86)</f>
        <v>1.0127565169162507</v>
      </c>
      <c r="J86" s="1">
        <f>IF(relERT!J86 = "inf",10*MAX(relERT!$D$2:$O$97),relERT!J86)</f>
        <v>1</v>
      </c>
      <c r="K86" s="1">
        <f>IF(relERT!K86 = "inf",10*MAX(relERT!$D$2:$O$97),relERT!K86)</f>
        <v>10.185339249399153</v>
      </c>
      <c r="L86" s="1">
        <f>IF(relERT!L86 = "inf",10*MAX(relERT!$D$2:$O$97),relERT!L86)</f>
        <v>36690.322580645159</v>
      </c>
      <c r="M86" s="1">
        <f>IF(relERT!M86 = "inf",10*MAX(relERT!$D$2:$O$97),relERT!M86)</f>
        <v>1</v>
      </c>
      <c r="N86" s="1">
        <f>IF(relERT!N86 = "inf",10*MAX(relERT!$D$2:$O$97),relERT!N86)</f>
        <v>2.778147531891292</v>
      </c>
      <c r="O86" s="1">
        <f>IF(relERT!O86 = "inf",10*MAX(relERT!$D$2:$O$97),relERT!O86)</f>
        <v>36690.322580645159</v>
      </c>
    </row>
    <row r="87" spans="1:15" s="1" customFormat="1" x14ac:dyDescent="0.25">
      <c r="A87" s="1" t="str">
        <f>ert_data[[#This Row],[dim]]</f>
        <v>10</v>
      </c>
      <c r="B87" s="1" t="str">
        <f>ert_data[[#This Row],[fid]]</f>
        <v>14</v>
      </c>
      <c r="C87" s="1" t="str">
        <f>ert_data[[#This Row],[repetition]]</f>
        <v>1</v>
      </c>
      <c r="D87" s="1">
        <f>IF(relERT!D87 = "inf",10*MAX(relERT!$D$2:$O$97),relERT!D87)</f>
        <v>34.970027247956402</v>
      </c>
      <c r="E87" s="1">
        <f>IF(relERT!E87 = "inf",10*MAX(relERT!$D$2:$O$97),relERT!E87)</f>
        <v>37.531335149863757</v>
      </c>
      <c r="F87" s="1">
        <f>IF(relERT!F87 = "inf",10*MAX(relERT!$D$2:$O$97),relERT!F87)</f>
        <v>5.2956403269754766</v>
      </c>
      <c r="G87" s="1">
        <f>IF(relERT!G87 = "inf",10*MAX(relERT!$D$2:$O$97),relERT!G87)</f>
        <v>1</v>
      </c>
      <c r="H87" s="1">
        <f>IF(relERT!H87 = "inf",10*MAX(relERT!$D$2:$O$97),relERT!H87)</f>
        <v>1.7302452316076293</v>
      </c>
      <c r="I87" s="1">
        <f>IF(relERT!I87 = "inf",10*MAX(relERT!$D$2:$O$97),relERT!I87)</f>
        <v>4.7275204359673024</v>
      </c>
      <c r="J87" s="1">
        <f>IF(relERT!J87 = "inf",10*MAX(relERT!$D$2:$O$97),relERT!J87)</f>
        <v>1</v>
      </c>
      <c r="K87" s="1">
        <f>IF(relERT!K87 = "inf",10*MAX(relERT!$D$2:$O$97),relERT!K87)</f>
        <v>5.1471389645776568</v>
      </c>
      <c r="L87" s="1">
        <f>IF(relERT!L87 = "inf",10*MAX(relERT!$D$2:$O$97),relERT!L87)</f>
        <v>3.8828337874659398</v>
      </c>
      <c r="M87" s="1">
        <f>IF(relERT!M87 = "inf",10*MAX(relERT!$D$2:$O$97),relERT!M87)</f>
        <v>1</v>
      </c>
      <c r="N87" s="1">
        <f>IF(relERT!N87 = "inf",10*MAX(relERT!$D$2:$O$97),relERT!N87)</f>
        <v>1.1730245231607628</v>
      </c>
      <c r="O87" s="1">
        <f>IF(relERT!O87 = "inf",10*MAX(relERT!$D$2:$O$97),relERT!O87)</f>
        <v>36690.322580645159</v>
      </c>
    </row>
    <row r="88" spans="1:15" s="1" customFormat="1" x14ac:dyDescent="0.25">
      <c r="A88" s="1" t="str">
        <f>ert_data[[#This Row],[dim]]</f>
        <v>10</v>
      </c>
      <c r="B88" s="1" t="str">
        <f>ert_data[[#This Row],[fid]]</f>
        <v>15</v>
      </c>
      <c r="C88" s="1" t="str">
        <f>ert_data[[#This Row],[repetition]]</f>
        <v>1</v>
      </c>
      <c r="D88" s="1">
        <f>IF(relERT!D88 = "inf",10*MAX(relERT!$D$2:$O$97),relERT!D88)</f>
        <v>36690.322580645159</v>
      </c>
      <c r="E88" s="1">
        <f>IF(relERT!E88 = "inf",10*MAX(relERT!$D$2:$O$97),relERT!E88)</f>
        <v>36690.322580645159</v>
      </c>
      <c r="F88" s="1">
        <f>IF(relERT!F88 = "inf",10*MAX(relERT!$D$2:$O$97),relERT!F88)</f>
        <v>1.1218733293942207</v>
      </c>
      <c r="G88" s="1">
        <f>IF(relERT!G88 = "inf",10*MAX(relERT!$D$2:$O$97),relERT!G88)</f>
        <v>36690.322580645159</v>
      </c>
      <c r="H88" s="1">
        <f>IF(relERT!H88 = "inf",10*MAX(relERT!$D$2:$O$97),relERT!H88)</f>
        <v>36690.322580645159</v>
      </c>
      <c r="I88" s="1">
        <f>IF(relERT!I88 = "inf",10*MAX(relERT!$D$2:$O$97),relERT!I88)</f>
        <v>1</v>
      </c>
      <c r="J88" s="1">
        <f>IF(relERT!J88 = "inf",10*MAX(relERT!$D$2:$O$97),relERT!J88)</f>
        <v>36690.322580645159</v>
      </c>
      <c r="K88" s="1">
        <f>IF(relERT!K88 = "inf",10*MAX(relERT!$D$2:$O$97),relERT!K88)</f>
        <v>36690.322580645159</v>
      </c>
      <c r="L88" s="1">
        <f>IF(relERT!L88 = "inf",10*MAX(relERT!$D$2:$O$97),relERT!L88)</f>
        <v>36690.322580645159</v>
      </c>
      <c r="M88" s="1">
        <f>IF(relERT!M88 = "inf",10*MAX(relERT!$D$2:$O$97),relERT!M88)</f>
        <v>36690.322580645159</v>
      </c>
      <c r="N88" s="1">
        <f>IF(relERT!N88 = "inf",10*MAX(relERT!$D$2:$O$97),relERT!N88)</f>
        <v>36690.322580645159</v>
      </c>
      <c r="O88" s="1">
        <f>IF(relERT!O88 = "inf",10*MAX(relERT!$D$2:$O$97),relERT!O88)</f>
        <v>36690.322580645159</v>
      </c>
    </row>
    <row r="89" spans="1:15" s="1" customFormat="1" x14ac:dyDescent="0.25">
      <c r="A89" s="1" t="str">
        <f>ert_data[[#This Row],[dim]]</f>
        <v>10</v>
      </c>
      <c r="B89" s="1" t="str">
        <f>ert_data[[#This Row],[fid]]</f>
        <v>16</v>
      </c>
      <c r="C89" s="1" t="str">
        <f>ert_data[[#This Row],[repetition]]</f>
        <v>1</v>
      </c>
      <c r="D89" s="1">
        <f>IF(relERT!D89 = "inf",10*MAX(relERT!$D$2:$O$97),relERT!D89)</f>
        <v>36690.322580645159</v>
      </c>
      <c r="E89" s="1">
        <f>IF(relERT!E89 = "inf",10*MAX(relERT!$D$2:$O$97),relERT!E89)</f>
        <v>36690.322580645159</v>
      </c>
      <c r="F89" s="1">
        <f>IF(relERT!F89 = "inf",10*MAX(relERT!$D$2:$O$97),relERT!F89)</f>
        <v>1.9283851646036643</v>
      </c>
      <c r="G89" s="1">
        <f>IF(relERT!G89 = "inf",10*MAX(relERT!$D$2:$O$97),relERT!G89)</f>
        <v>36690.322580645159</v>
      </c>
      <c r="H89" s="1">
        <f>IF(relERT!H89 = "inf",10*MAX(relERT!$D$2:$O$97),relERT!H89)</f>
        <v>36690.322580645159</v>
      </c>
      <c r="I89" s="1">
        <f>IF(relERT!I89 = "inf",10*MAX(relERT!$D$2:$O$97),relERT!I89)</f>
        <v>1</v>
      </c>
      <c r="J89" s="1">
        <f>IF(relERT!J89 = "inf",10*MAX(relERT!$D$2:$O$97),relERT!J89)</f>
        <v>36690.322580645159</v>
      </c>
      <c r="K89" s="1">
        <f>IF(relERT!K89 = "inf",10*MAX(relERT!$D$2:$O$97),relERT!K89)</f>
        <v>36690.322580645159</v>
      </c>
      <c r="L89" s="1">
        <f>IF(relERT!L89 = "inf",10*MAX(relERT!$D$2:$O$97),relERT!L89)</f>
        <v>36690.322580645159</v>
      </c>
      <c r="M89" s="1">
        <f>IF(relERT!M89 = "inf",10*MAX(relERT!$D$2:$O$97),relERT!M89)</f>
        <v>36690.322580645159</v>
      </c>
      <c r="N89" s="1">
        <f>IF(relERT!N89 = "inf",10*MAX(relERT!$D$2:$O$97),relERT!N89)</f>
        <v>36690.322580645159</v>
      </c>
      <c r="O89" s="1">
        <f>IF(relERT!O89 = "inf",10*MAX(relERT!$D$2:$O$97),relERT!O89)</f>
        <v>36690.322580645159</v>
      </c>
    </row>
    <row r="90" spans="1:15" s="1" customFormat="1" x14ac:dyDescent="0.25">
      <c r="A90" s="1" t="str">
        <f>ert_data[[#This Row],[dim]]</f>
        <v>10</v>
      </c>
      <c r="B90" s="1" t="str">
        <f>ert_data[[#This Row],[fid]]</f>
        <v>17</v>
      </c>
      <c r="C90" s="1" t="str">
        <f>ert_data[[#This Row],[repetition]]</f>
        <v>1</v>
      </c>
      <c r="D90" s="1">
        <f>IF(relERT!D90 = "inf",10*MAX(relERT!$D$2:$O$97),relERT!D90)</f>
        <v>36690.322580645159</v>
      </c>
      <c r="E90" s="1">
        <f>IF(relERT!E90 = "inf",10*MAX(relERT!$D$2:$O$97),relERT!E90)</f>
        <v>36690.322580645159</v>
      </c>
      <c r="F90" s="1">
        <f>IF(relERT!F90 = "inf",10*MAX(relERT!$D$2:$O$97),relERT!F90)</f>
        <v>3.314386896857016</v>
      </c>
      <c r="G90" s="1">
        <f>IF(relERT!G90 = "inf",10*MAX(relERT!$D$2:$O$97),relERT!G90)</f>
        <v>36690.322580645159</v>
      </c>
      <c r="H90" s="1">
        <f>IF(relERT!H90 = "inf",10*MAX(relERT!$D$2:$O$97),relERT!H90)</f>
        <v>36690.322580645159</v>
      </c>
      <c r="I90" s="1">
        <f>IF(relERT!I90 = "inf",10*MAX(relERT!$D$2:$O$97),relERT!I90)</f>
        <v>5.5736756676995727</v>
      </c>
      <c r="J90" s="1">
        <f>IF(relERT!J90 = "inf",10*MAX(relERT!$D$2:$O$97),relERT!J90)</f>
        <v>18.698185037627269</v>
      </c>
      <c r="K90" s="1">
        <f>IF(relERT!K90 = "inf",10*MAX(relERT!$D$2:$O$97),relERT!K90)</f>
        <v>1</v>
      </c>
      <c r="L90" s="1">
        <f>IF(relERT!L90 = "inf",10*MAX(relERT!$D$2:$O$97),relERT!L90)</f>
        <v>36690.322580645159</v>
      </c>
      <c r="M90" s="1">
        <f>IF(relERT!M90 = "inf",10*MAX(relERT!$D$2:$O$97),relERT!M90)</f>
        <v>36690.322580645159</v>
      </c>
      <c r="N90" s="1">
        <f>IF(relERT!N90 = "inf",10*MAX(relERT!$D$2:$O$97),relERT!N90)</f>
        <v>36690.322580645159</v>
      </c>
      <c r="O90" s="1">
        <f>IF(relERT!O90 = "inf",10*MAX(relERT!$D$2:$O$97),relERT!O90)</f>
        <v>36690.322580645159</v>
      </c>
    </row>
    <row r="91" spans="1:15" s="1" customFormat="1" x14ac:dyDescent="0.25">
      <c r="A91" s="1" t="str">
        <f>ert_data[[#This Row],[dim]]</f>
        <v>10</v>
      </c>
      <c r="B91" s="1" t="str">
        <f>ert_data[[#This Row],[fid]]</f>
        <v>18</v>
      </c>
      <c r="C91" s="1" t="str">
        <f>ert_data[[#This Row],[repetition]]</f>
        <v>1</v>
      </c>
      <c r="D91" s="1">
        <f>IF(relERT!D91 = "inf",10*MAX(relERT!$D$2:$O$97),relERT!D91)</f>
        <v>36690.322580645159</v>
      </c>
      <c r="E91" s="1">
        <f>IF(relERT!E91 = "inf",10*MAX(relERT!$D$2:$O$97),relERT!E91)</f>
        <v>36690.322580645159</v>
      </c>
      <c r="F91" s="1">
        <f>IF(relERT!F91 = "inf",10*MAX(relERT!$D$2:$O$97),relERT!F91)</f>
        <v>1.0923622047244095</v>
      </c>
      <c r="G91" s="1">
        <f>IF(relERT!G91 = "inf",10*MAX(relERT!$D$2:$O$97),relERT!G91)</f>
        <v>36690.322580645159</v>
      </c>
      <c r="H91" s="1">
        <f>IF(relERT!H91 = "inf",10*MAX(relERT!$D$2:$O$97),relERT!H91)</f>
        <v>36690.322580645159</v>
      </c>
      <c r="I91" s="1">
        <f>IF(relERT!I91 = "inf",10*MAX(relERT!$D$2:$O$97),relERT!I91)</f>
        <v>1</v>
      </c>
      <c r="J91" s="1">
        <f>IF(relERT!J91 = "inf",10*MAX(relERT!$D$2:$O$97),relERT!J91)</f>
        <v>52.964881889763781</v>
      </c>
      <c r="K91" s="1">
        <f>IF(relERT!K91 = "inf",10*MAX(relERT!$D$2:$O$97),relERT!K91)</f>
        <v>36690.322580645159</v>
      </c>
      <c r="L91" s="1">
        <f>IF(relERT!L91 = "inf",10*MAX(relERT!$D$2:$O$97),relERT!L91)</f>
        <v>36690.322580645159</v>
      </c>
      <c r="M91" s="1">
        <f>IF(relERT!M91 = "inf",10*MAX(relERT!$D$2:$O$97),relERT!M91)</f>
        <v>36690.322580645159</v>
      </c>
      <c r="N91" s="1">
        <f>IF(relERT!N91 = "inf",10*MAX(relERT!$D$2:$O$97),relERT!N91)</f>
        <v>36690.322580645159</v>
      </c>
      <c r="O91" s="1">
        <f>IF(relERT!O91 = "inf",10*MAX(relERT!$D$2:$O$97),relERT!O91)</f>
        <v>36690.322580645159</v>
      </c>
    </row>
    <row r="92" spans="1:15" s="1" customFormat="1" x14ac:dyDescent="0.25">
      <c r="A92" s="1" t="str">
        <f>ert_data[[#This Row],[dim]]</f>
        <v>10</v>
      </c>
      <c r="B92" s="1" t="str">
        <f>ert_data[[#This Row],[fid]]</f>
        <v>19</v>
      </c>
      <c r="C92" s="1" t="str">
        <f>ert_data[[#This Row],[repetition]]</f>
        <v>1</v>
      </c>
      <c r="D92" s="1">
        <f>IF(relERT!D92 = "inf",10*MAX(relERT!$D$2:$O$97),relERT!D92)</f>
        <v>36690.322580645159</v>
      </c>
      <c r="E92" s="1">
        <f>IF(relERT!E92 = "inf",10*MAX(relERT!$D$2:$O$97),relERT!E92)</f>
        <v>36690.322580645159</v>
      </c>
      <c r="F92" s="1">
        <f>IF(relERT!F92 = "inf",10*MAX(relERT!$D$2:$O$97),relERT!F92)</f>
        <v>1</v>
      </c>
      <c r="G92" s="1">
        <f>IF(relERT!G92 = "inf",10*MAX(relERT!$D$2:$O$97),relERT!G92)</f>
        <v>36690.322580645159</v>
      </c>
      <c r="H92" s="1">
        <f>IF(relERT!H92 = "inf",10*MAX(relERT!$D$2:$O$97),relERT!H92)</f>
        <v>36690.322580645159</v>
      </c>
      <c r="I92" s="1">
        <f>IF(relERT!I92 = "inf",10*MAX(relERT!$D$2:$O$97),relERT!I92)</f>
        <v>1.512590895630429</v>
      </c>
      <c r="J92" s="1">
        <f>IF(relERT!J92 = "inf",10*MAX(relERT!$D$2:$O$97),relERT!J92)</f>
        <v>36690.322580645159</v>
      </c>
      <c r="K92" s="1">
        <f>IF(relERT!K92 = "inf",10*MAX(relERT!$D$2:$O$97),relERT!K92)</f>
        <v>36690.322580645159</v>
      </c>
      <c r="L92" s="1">
        <f>IF(relERT!L92 = "inf",10*MAX(relERT!$D$2:$O$97),relERT!L92)</f>
        <v>36690.322580645159</v>
      </c>
      <c r="M92" s="1">
        <f>IF(relERT!M92 = "inf",10*MAX(relERT!$D$2:$O$97),relERT!M92)</f>
        <v>36690.322580645159</v>
      </c>
      <c r="N92" s="1">
        <f>IF(relERT!N92 = "inf",10*MAX(relERT!$D$2:$O$97),relERT!N92)</f>
        <v>36690.322580645159</v>
      </c>
      <c r="O92" s="1">
        <f>IF(relERT!O92 = "inf",10*MAX(relERT!$D$2:$O$97),relERT!O92)</f>
        <v>36690.322580645159</v>
      </c>
    </row>
    <row r="93" spans="1:15" s="1" customFormat="1" x14ac:dyDescent="0.25">
      <c r="A93" s="1" t="str">
        <f>ert_data[[#This Row],[dim]]</f>
        <v>10</v>
      </c>
      <c r="B93" s="1" t="str">
        <f>ert_data[[#This Row],[fid]]</f>
        <v>20</v>
      </c>
      <c r="C93" s="1" t="str">
        <f>ert_data[[#This Row],[repetition]]</f>
        <v>1</v>
      </c>
      <c r="D93" s="1">
        <f>IF(relERT!D93 = "inf",10*MAX(relERT!$D$2:$O$97),relERT!D93)</f>
        <v>36690.322580645159</v>
      </c>
      <c r="E93" s="1">
        <f>IF(relERT!E93 = "inf",10*MAX(relERT!$D$2:$O$97),relERT!E93)</f>
        <v>36690.322580645159</v>
      </c>
      <c r="F93" s="1">
        <f>IF(relERT!F93 = "inf",10*MAX(relERT!$D$2:$O$97),relERT!F93)</f>
        <v>2.0703121433028446</v>
      </c>
      <c r="G93" s="1">
        <f>IF(relERT!G93 = "inf",10*MAX(relERT!$D$2:$O$97),relERT!G93)</f>
        <v>36690.322580645159</v>
      </c>
      <c r="H93" s="1">
        <f>IF(relERT!H93 = "inf",10*MAX(relERT!$D$2:$O$97),relERT!H93)</f>
        <v>36690.322580645159</v>
      </c>
      <c r="I93" s="1">
        <f>IF(relERT!I93 = "inf",10*MAX(relERT!$D$2:$O$97),relERT!I93)</f>
        <v>4.4449404173071363</v>
      </c>
      <c r="J93" s="1">
        <f>IF(relERT!J93 = "inf",10*MAX(relERT!$D$2:$O$97),relERT!J93)</f>
        <v>1</v>
      </c>
      <c r="K93" s="1">
        <f>IF(relERT!K93 = "inf",10*MAX(relERT!$D$2:$O$97),relERT!K93)</f>
        <v>36690.322580645159</v>
      </c>
      <c r="L93" s="1">
        <f>IF(relERT!L93 = "inf",10*MAX(relERT!$D$2:$O$97),relERT!L93)</f>
        <v>36690.322580645159</v>
      </c>
      <c r="M93" s="1">
        <f>IF(relERT!M93 = "inf",10*MAX(relERT!$D$2:$O$97),relERT!M93)</f>
        <v>36690.322580645159</v>
      </c>
      <c r="N93" s="1">
        <f>IF(relERT!N93 = "inf",10*MAX(relERT!$D$2:$O$97),relERT!N93)</f>
        <v>36690.322580645159</v>
      </c>
      <c r="O93" s="1">
        <f>IF(relERT!O93 = "inf",10*MAX(relERT!$D$2:$O$97),relERT!O93)</f>
        <v>36690.322580645159</v>
      </c>
    </row>
    <row r="94" spans="1:15" s="1" customFormat="1" x14ac:dyDescent="0.25">
      <c r="A94" s="1" t="str">
        <f>ert_data[[#This Row],[dim]]</f>
        <v>10</v>
      </c>
      <c r="B94" s="1" t="str">
        <f>ert_data[[#This Row],[fid]]</f>
        <v>21</v>
      </c>
      <c r="C94" s="1" t="str">
        <f>ert_data[[#This Row],[repetition]]</f>
        <v>1</v>
      </c>
      <c r="D94" s="1">
        <f>IF(relERT!D94 = "inf",10*MAX(relERT!$D$2:$O$97),relERT!D94)</f>
        <v>36690.322580645159</v>
      </c>
      <c r="E94" s="1">
        <f>IF(relERT!E94 = "inf",10*MAX(relERT!$D$2:$O$97),relERT!E94)</f>
        <v>73.837073893711619</v>
      </c>
      <c r="F94" s="1">
        <f>IF(relERT!F94 = "inf",10*MAX(relERT!$D$2:$O$97),relERT!F94)</f>
        <v>17.21451760886444</v>
      </c>
      <c r="G94" s="1">
        <f>IF(relERT!G94 = "inf",10*MAX(relERT!$D$2:$O$97),relERT!G94)</f>
        <v>2.3675629896252381</v>
      </c>
      <c r="H94" s="1">
        <f>IF(relERT!H94 = "inf",10*MAX(relERT!$D$2:$O$97),relERT!H94)</f>
        <v>2.8841837814948126</v>
      </c>
      <c r="I94" s="1">
        <f>IF(relERT!I94 = "inf",10*MAX(relERT!$D$2:$O$97),relERT!I94)</f>
        <v>106.07209400804572</v>
      </c>
      <c r="J94" s="1">
        <f>IF(relERT!J94 = "inf",10*MAX(relERT!$D$2:$O$97),relERT!J94)</f>
        <v>2.1873809019690871</v>
      </c>
      <c r="K94" s="1">
        <f>IF(relERT!K94 = "inf",10*MAX(relERT!$D$2:$O$97),relERT!K94)</f>
        <v>2.6873809019690875</v>
      </c>
      <c r="L94" s="1">
        <f>IF(relERT!L94 = "inf",10*MAX(relERT!$D$2:$O$97),relERT!L94)</f>
        <v>14.573364387042133</v>
      </c>
      <c r="M94" s="1">
        <f>IF(relERT!M94 = "inf",10*MAX(relERT!$D$2:$O$97),relERT!M94)</f>
        <v>1</v>
      </c>
      <c r="N94" s="1">
        <f>IF(relERT!N94 = "inf",10*MAX(relERT!$D$2:$O$97),relERT!N94)</f>
        <v>1.2249629472792716</v>
      </c>
      <c r="O94" s="1">
        <f>IF(relERT!O94 = "inf",10*MAX(relERT!$D$2:$O$97),relERT!O94)</f>
        <v>36690.322580645159</v>
      </c>
    </row>
    <row r="95" spans="1:15" s="1" customFormat="1" x14ac:dyDescent="0.25">
      <c r="A95" s="1" t="str">
        <f>ert_data[[#This Row],[dim]]</f>
        <v>10</v>
      </c>
      <c r="B95" s="1" t="str">
        <f>ert_data[[#This Row],[fid]]</f>
        <v>22</v>
      </c>
      <c r="C95" s="1" t="str">
        <f>ert_data[[#This Row],[repetition]]</f>
        <v>1</v>
      </c>
      <c r="D95" s="1">
        <f>IF(relERT!D95 = "inf",10*MAX(relERT!$D$2:$O$97),relERT!D95)</f>
        <v>36690.322580645159</v>
      </c>
      <c r="E95" s="1">
        <f>IF(relERT!E95 = "inf",10*MAX(relERT!$D$2:$O$97),relERT!E95)</f>
        <v>36690.322580645159</v>
      </c>
      <c r="F95" s="1">
        <f>IF(relERT!F95 = "inf",10*MAX(relERT!$D$2:$O$97),relERT!F95)</f>
        <v>36690.322580645159</v>
      </c>
      <c r="G95" s="1">
        <f>IF(relERT!G95 = "inf",10*MAX(relERT!$D$2:$O$97),relERT!G95)</f>
        <v>2.8275042184384107</v>
      </c>
      <c r="H95" s="1">
        <f>IF(relERT!H95 = "inf",10*MAX(relERT!$D$2:$O$97),relERT!H95)</f>
        <v>1.2661451142813316</v>
      </c>
      <c r="I95" s="1">
        <f>IF(relERT!I95 = "inf",10*MAX(relERT!$D$2:$O$97),relERT!I95)</f>
        <v>5.7050928056450383</v>
      </c>
      <c r="J95" s="1">
        <f>IF(relERT!J95 = "inf",10*MAX(relERT!$D$2:$O$97),relERT!J95)</f>
        <v>1.477124558981439</v>
      </c>
      <c r="K95" s="1">
        <f>IF(relERT!K95 = "inf",10*MAX(relERT!$D$2:$O$97),relERT!K95)</f>
        <v>36690.322580645159</v>
      </c>
      <c r="L95" s="1">
        <f>IF(relERT!L95 = "inf",10*MAX(relERT!$D$2:$O$97),relERT!L95)</f>
        <v>9.018637827887714</v>
      </c>
      <c r="M95" s="1">
        <f>IF(relERT!M95 = "inf",10*MAX(relERT!$D$2:$O$97),relERT!M95)</f>
        <v>1</v>
      </c>
      <c r="N95" s="1">
        <f>IF(relERT!N95 = "inf",10*MAX(relERT!$D$2:$O$97),relERT!N95)</f>
        <v>2.5570447921460349</v>
      </c>
      <c r="O95" s="1">
        <f>IF(relERT!O95 = "inf",10*MAX(relERT!$D$2:$O$97),relERT!O95)</f>
        <v>36690.322580645159</v>
      </c>
    </row>
    <row r="96" spans="1:15" s="1" customFormat="1" x14ac:dyDescent="0.25">
      <c r="A96" s="1" t="str">
        <f>ert_data[[#This Row],[dim]]</f>
        <v>10</v>
      </c>
      <c r="B96" s="1" t="str">
        <f>ert_data[[#This Row],[fid]]</f>
        <v>23</v>
      </c>
      <c r="C96" s="1" t="str">
        <f>ert_data[[#This Row],[repetition]]</f>
        <v>1</v>
      </c>
      <c r="D96" s="1">
        <f>IF(relERT!D96 = "inf",10*MAX(relERT!$D$2:$O$97),relERT!D96)</f>
        <v>36690.322580645159</v>
      </c>
      <c r="E96" s="1">
        <f>IF(relERT!E96 = "inf",10*MAX(relERT!$D$2:$O$97),relERT!E96)</f>
        <v>36690.322580645159</v>
      </c>
      <c r="F96" s="1">
        <f>IF(relERT!F96 = "inf",10*MAX(relERT!$D$2:$O$97),relERT!F96)</f>
        <v>29.384524187093167</v>
      </c>
      <c r="G96" s="1">
        <f>IF(relERT!G96 = "inf",10*MAX(relERT!$D$2:$O$97),relERT!G96)</f>
        <v>36690.322580645159</v>
      </c>
      <c r="H96" s="1">
        <f>IF(relERT!H96 = "inf",10*MAX(relERT!$D$2:$O$97),relERT!H96)</f>
        <v>36690.322580645159</v>
      </c>
      <c r="I96" s="1">
        <f>IF(relERT!I96 = "inf",10*MAX(relERT!$D$2:$O$97),relERT!I96)</f>
        <v>1</v>
      </c>
      <c r="J96" s="1">
        <f>IF(relERT!J96 = "inf",10*MAX(relERT!$D$2:$O$97),relERT!J96)</f>
        <v>36690.322580645159</v>
      </c>
      <c r="K96" s="1">
        <f>IF(relERT!K96 = "inf",10*MAX(relERT!$D$2:$O$97),relERT!K96)</f>
        <v>36690.322580645159</v>
      </c>
      <c r="L96" s="1">
        <f>IF(relERT!L96 = "inf",10*MAX(relERT!$D$2:$O$97),relERT!L96)</f>
        <v>36690.322580645159</v>
      </c>
      <c r="M96" s="1">
        <f>IF(relERT!M96 = "inf",10*MAX(relERT!$D$2:$O$97),relERT!M96)</f>
        <v>36690.322580645159</v>
      </c>
      <c r="N96" s="1">
        <f>IF(relERT!N96 = "inf",10*MAX(relERT!$D$2:$O$97),relERT!N96)</f>
        <v>36690.322580645159</v>
      </c>
      <c r="O96" s="1">
        <f>IF(relERT!O96 = "inf",10*MAX(relERT!$D$2:$O$97),relERT!O96)</f>
        <v>36690.322580645159</v>
      </c>
    </row>
    <row r="97" spans="1:15" s="1" customFormat="1" x14ac:dyDescent="0.25">
      <c r="A97" s="1" t="str">
        <f>ert_data[[#This Row],[dim]]</f>
        <v>10</v>
      </c>
      <c r="B97" s="1" t="str">
        <f>ert_data[[#This Row],[fid]]</f>
        <v>24</v>
      </c>
      <c r="C97" s="1" t="str">
        <f>ert_data[[#This Row],[repetition]]</f>
        <v>1</v>
      </c>
      <c r="D97" s="1">
        <f>IF(relERT!D97 = "inf",10*MAX(relERT!$D$2:$O$97),relERT!D97)</f>
        <v>36690.322580645159</v>
      </c>
      <c r="E97" s="1">
        <f>IF(relERT!E97 = "inf",10*MAX(relERT!$D$2:$O$97),relERT!E97)</f>
        <v>36690.322580645159</v>
      </c>
      <c r="F97" s="1">
        <f>IF(relERT!F97 = "inf",10*MAX(relERT!$D$2:$O$97),relERT!F97)</f>
        <v>36690.322580645159</v>
      </c>
      <c r="G97" s="1">
        <f>IF(relERT!G97 = "inf",10*MAX(relERT!$D$2:$O$97),relERT!G97)</f>
        <v>36690.322580645159</v>
      </c>
      <c r="H97" s="1">
        <f>IF(relERT!H97 = "inf",10*MAX(relERT!$D$2:$O$97),relERT!H97)</f>
        <v>36690.322580645159</v>
      </c>
      <c r="I97" s="1">
        <f>IF(relERT!I97 = "inf",10*MAX(relERT!$D$2:$O$97),relERT!I97)</f>
        <v>1</v>
      </c>
      <c r="J97" s="1">
        <f>IF(relERT!J97 = "inf",10*MAX(relERT!$D$2:$O$97),relERT!J97)</f>
        <v>36690.322580645159</v>
      </c>
      <c r="K97" s="1">
        <f>IF(relERT!K97 = "inf",10*MAX(relERT!$D$2:$O$97),relERT!K97)</f>
        <v>36690.322580645159</v>
      </c>
      <c r="L97" s="1">
        <f>IF(relERT!L97 = "inf",10*MAX(relERT!$D$2:$O$97),relERT!L97)</f>
        <v>36690.322580645159</v>
      </c>
      <c r="M97" s="1">
        <f>IF(relERT!M97 = "inf",10*MAX(relERT!$D$2:$O$97),relERT!M97)</f>
        <v>36690.322580645159</v>
      </c>
      <c r="N97" s="1">
        <f>IF(relERT!N97 = "inf",10*MAX(relERT!$D$2:$O$97),relERT!N97)</f>
        <v>36690.322580645159</v>
      </c>
      <c r="O97" s="1">
        <f>IF(relERT!O97 = "inf",10*MAX(relERT!$D$2:$O$97),relERT!O97)</f>
        <v>36690.322580645159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F A A B Q S w M E F A A C A A g A + H k j W G E F Q d u k A A A A 9 w A A A B I A H A B D b 2 5 m a W c v U G F j a 2 F n Z S 5 4 b W w g o h g A K K A U A A A A A A A A A A A A A A A A A A A A A A A A A A A A h Y + 9 D o I w G E V f h X S n f y y G f J R B 3 S Q x M T G u T a n Q C M X Q Y n k 3 B x / J V x C j q J v j P f c M 9 9 6 v N 8 j H t o k u u n e m s x l i m K J I W 9 W V x l Y Z G v w x X q B c w F a q k 6 x 0 N M n W p a M r M 1 R 7 f 0 4 J C S H g k O C u r w i n l J F D s d m p W r c S f W T z X 4 6 N d V 5 a p Z G A / W u M 4 J j x B D P K O a Z A Z g q F s V + D T 4 O f 7 Q + E 5 d D 4 o d e i 1 P F q D W S O Q N 4 n x A N Q S w M E F A A C A A g A + H k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h 5 I 1 g S a Y f P Y w I A A B Y J A A A T A B w A R m 9 y b X V s Y X M v U 2 V j d G l v b j E u b S C i G A A o o B Q A A A A A A A A A A A A A A A A A A A A A A A A A A A D t V d 1 u 2 j A U v k f i H a z 0 B q S A I G t 3 s S o X I d B S C Q p d 6 H Z R p s k k B 7 D k 2 M x 2 u n U V b 7 N n 2 A v 0 x e Y 2 N J g 0 o e z n c r m J 8 3 3 H J 5 / t z + d I C B X h D A X p u 3 1 a r V Q r c o k F R A i E + h x h h Z G L K K h q B e n n K g F K Q S O + v G 1 2 e Z j E w F T t j F B o + p w p / S F r l v 9 u e i 1 B y G k X M w I U 6 d d i B m I x 7 f K v j H I c y e n H i f O m 4 X l B I 4 C Y M C y m z z 9 r h v L W q t s 3 X a A k J g q E a 9 m W j X x O k 5 h J t 3 1 i o x 4 L e U T Y w m 0 7 J 4 6 t J X E F g b q j 4 G 6 H z U v O 4 F P d T l U f W f 2 H n 0 s Q a A F S J X M F q A 8 4 A m H p h U z w T I e P B Y / 1 3 B S W t X S Z N r r Z 4 B 6 l Q Y g p F t J V I j E T n 8 P D D 6 b n a K V o c r d C W j M 6 h x k B J W W 4 h B h v / z E R m M k 5 F 3 G 6 G B 0 N s l Y q z U b 3 9 1 Y n + E L 0 S O l Q x J J Y b + J 6 b S M L W O M 6 s H 5 D R P t V F a + v Y y N I i H 8 h y P l 7 Q e 1 U k T / 0 G n 7 g 5 U R p y p p r Z 4 W c l T A J C w u Y v k 5 X B A 8 H w a A A v x i P x s e t V r e A G v p B E V q c Z 3 R 1 O R g X 4 M H Q 8 x u d z q h z w J 7 3 h A T 1 X R v o D J b U 9 P Z 7 W F E c Q k 8 I L j 5 g m h y 2 v U 6 6 v R G J 9 a D d e v G k G 0 m i P a y A F S j y W F f 2 B G 0 s X k 4 / G a 6 M 3 p 5 + q c T M B f s i U j e U R W x c U U p v T r W M N 1 x S F p K 6 p Z T d n / / Z P W W 8 6 a K i m H W 9 W i G s z E d m S z i y s q Z Q c + r W / 8 5 w e G f 4 4 z 6 Q X c I L p t 4 e N x / D j b u X A 3 e u X I 4 z m 4 m C b 8 q 8 X 7 t g r q Z m e K 6 i 7 u B G P c 1 w s 5 p u Q b M G Z m i + k m a E U U e 3 W F G G n R q a o S 8 q 6 B O z 6 / j 8 S Z 3 + A l B L A Q I t A B Q A A g A I A P h 5 I 1 h h B U H b p A A A A P c A A A A S A A A A A A A A A A A A A A A A A A A A A A B D b 2 5 m a W c v U G F j a 2 F n Z S 5 4 b W x Q S w E C L Q A U A A I A C A D 4 e S N Y D 8 r p q 6 Q A A A D p A A A A E w A A A A A A A A A A A A A A A A D w A A A A W 0 N v b n R l b n R f V H l w Z X N d L n h t b F B L A Q I t A B Q A A g A I A P h 5 I 1 g S a Y f P Y w I A A B Y J A A A T A A A A A A A A A A A A A A A A A O E B A A B G b 3 J t d W x h c y 9 T Z W N 0 a W 9 u M S 5 t U E s F B g A A A A A D A A M A w g A A A J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i A A A A A A A A 7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y d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y d F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z V D E z O j U z O j A x L j A 5 N z I y M D N a I i A v P j x F b n R y e S B U e X B l P S J G a W x s Q 2 9 s d W 1 u V H l w Z X M i I F Z h b H V l P S J z Q m d Z R 0 J R V U Z C U V V G Q l F V R k J R V U Y i I C 8 + P E V u d H J 5 I F R 5 c G U 9 I k Z p b G x D b 2 x 1 b W 5 O Y W 1 l c y I g V m F s d W U 9 I n N b J n F 1 b 3 Q 7 Z G l t J n F 1 b 3 Q 7 L C Z x d W 9 0 O 2 Z p Z C Z x d W 9 0 O y w m c X V v d D t y Z X B l d G l 0 a W 9 u J n F 1 b 3 Q 7 L C Z x d W 9 0 O 0 J T c W k m c X V v d D s s J n F 1 b 3 Q 7 Q l N y c i Z x d W 9 0 O y w m c X V v d D t D T U E t Q 1 N B J n F 1 b 3 Q 7 L C Z x d W 9 0 O 2 Z t a W 5 j b 2 4 m c X V v d D s s J n F 1 b 3 Q 7 Z m 1 p b n V u Y y Z x d W 9 0 O y w m c X V v d D t I Q 0 1 B J n F 1 b 3 Q 7 L C Z x d W 9 0 O 0 h N T F N M J n F 1 b 3 Q 7 L C Z x d W 9 0 O 0 l Q T 1 A 0 M D B E J n F 1 b 3 Q 7 L C Z x d W 9 0 O 0 1 D U y Z x d W 9 0 O y w m c X V v d D t N T F N M J n F 1 b 3 Q 7 L C Z x d W 9 0 O 0 9 R T k x Q J n F 1 b 3 Q 7 L C Z x d W 9 0 O 1 N N Q U M t Q k J P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n R f Z G F 0 Y S 9 B d X R v U m V t b 3 Z l Z E N v b H V t b n M x L n t k a W 0 s M H 0 m c X V v d D s s J n F 1 b 3 Q 7 U 2 V j d G l v b j E v Z X J 0 X 2 R h d G E v Q X V 0 b 1 J l b W 9 2 Z W R D b 2 x 1 b W 5 z M S 5 7 Z m l k L D F 9 J n F 1 b 3 Q 7 L C Z x d W 9 0 O 1 N l Y 3 R p b 2 4 x L 2 V y d F 9 k Y X R h L 0 F 1 d G 9 S Z W 1 v d m V k Q 2 9 s d W 1 u c z E u e 3 J l c G V 0 a X R p b 2 4 s M n 0 m c X V v d D s s J n F 1 b 3 Q 7 U 2 V j d G l v b j E v Z X J 0 X 2 R h d G E v Q X V 0 b 1 J l b W 9 2 Z W R D b 2 x 1 b W 5 z M S 5 7 Q l N x a S w z f S Z x d W 9 0 O y w m c X V v d D t T Z W N 0 a W 9 u M S 9 l c n R f Z G F 0 Y S 9 B d X R v U m V t b 3 Z l Z E N v b H V t b n M x L n t C U 3 J y L D R 9 J n F 1 b 3 Q 7 L C Z x d W 9 0 O 1 N l Y 3 R p b 2 4 x L 2 V y d F 9 k Y X R h L 0 F 1 d G 9 S Z W 1 v d m V k Q 2 9 s d W 1 u c z E u e 0 N N Q S 1 D U 0 E s N X 0 m c X V v d D s s J n F 1 b 3 Q 7 U 2 V j d G l v b j E v Z X J 0 X 2 R h d G E v Q X V 0 b 1 J l b W 9 2 Z W R D b 2 x 1 b W 5 z M S 5 7 Z m 1 p b m N v b i w 2 f S Z x d W 9 0 O y w m c X V v d D t T Z W N 0 a W 9 u M S 9 l c n R f Z G F 0 Y S 9 B d X R v U m V t b 3 Z l Z E N v b H V t b n M x L n t m b W l u d W 5 j L D d 9 J n F 1 b 3 Q 7 L C Z x d W 9 0 O 1 N l Y 3 R p b 2 4 x L 2 V y d F 9 k Y X R h L 0 F 1 d G 9 S Z W 1 v d m V k Q 2 9 s d W 1 u c z E u e 0 h D T U E s O H 0 m c X V v d D s s J n F 1 b 3 Q 7 U 2 V j d G l v b j E v Z X J 0 X 2 R h d G E v Q X V 0 b 1 J l b W 9 2 Z W R D b 2 x 1 b W 5 z M S 5 7 S E 1 M U 0 w s O X 0 m c X V v d D s s J n F 1 b 3 Q 7 U 2 V j d G l v b j E v Z X J 0 X 2 R h d G E v Q X V 0 b 1 J l b W 9 2 Z W R D b 2 x 1 b W 5 z M S 5 7 S V B P U D Q w M E Q s M T B 9 J n F 1 b 3 Q 7 L C Z x d W 9 0 O 1 N l Y 3 R p b 2 4 x L 2 V y d F 9 k Y X R h L 0 F 1 d G 9 S Z W 1 v d m V k Q 2 9 s d W 1 u c z E u e 0 1 D U y w x M X 0 m c X V v d D s s J n F 1 b 3 Q 7 U 2 V j d G l v b j E v Z X J 0 X 2 R h d G E v Q X V 0 b 1 J l b W 9 2 Z W R D b 2 x 1 b W 5 z M S 5 7 T U x T T C w x M n 0 m c X V v d D s s J n F 1 b 3 Q 7 U 2 V j d G l v b j E v Z X J 0 X 2 R h d G E v Q X V 0 b 1 J l b W 9 2 Z W R D b 2 x 1 b W 5 z M S 5 7 T 1 F O T F A s M T N 9 J n F 1 b 3 Q 7 L C Z x d W 9 0 O 1 N l Y 3 R p b 2 4 x L 2 V y d F 9 k Y X R h L 0 F 1 d G 9 S Z W 1 v d m V k Q 2 9 s d W 1 u c z E u e 1 N N Q U M t Q k J P Q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V y d F 9 k Y X R h L 0 F 1 d G 9 S Z W 1 v d m V k Q 2 9 s d W 1 u c z E u e 2 R p b S w w f S Z x d W 9 0 O y w m c X V v d D t T Z W N 0 a W 9 u M S 9 l c n R f Z G F 0 Y S 9 B d X R v U m V t b 3 Z l Z E N v b H V t b n M x L n t m a W Q s M X 0 m c X V v d D s s J n F 1 b 3 Q 7 U 2 V j d G l v b j E v Z X J 0 X 2 R h d G E v Q X V 0 b 1 J l b W 9 2 Z W R D b 2 x 1 b W 5 z M S 5 7 c m V w Z X R p d G l v b i w y f S Z x d W 9 0 O y w m c X V v d D t T Z W N 0 a W 9 u M S 9 l c n R f Z G F 0 Y S 9 B d X R v U m V t b 3 Z l Z E N v b H V t b n M x L n t C U 3 F p L D N 9 J n F 1 b 3 Q 7 L C Z x d W 9 0 O 1 N l Y 3 R p b 2 4 x L 2 V y d F 9 k Y X R h L 0 F 1 d G 9 S Z W 1 v d m V k Q 2 9 s d W 1 u c z E u e 0 J T c n I s N H 0 m c X V v d D s s J n F 1 b 3 Q 7 U 2 V j d G l v b j E v Z X J 0 X 2 R h d G E v Q X V 0 b 1 J l b W 9 2 Z W R D b 2 x 1 b W 5 z M S 5 7 Q 0 1 B L U N T Q S w 1 f S Z x d W 9 0 O y w m c X V v d D t T Z W N 0 a W 9 u M S 9 l c n R f Z G F 0 Y S 9 B d X R v U m V t b 3 Z l Z E N v b H V t b n M x L n t m b W l u Y 2 9 u L D Z 9 J n F 1 b 3 Q 7 L C Z x d W 9 0 O 1 N l Y 3 R p b 2 4 x L 2 V y d F 9 k Y X R h L 0 F 1 d G 9 S Z W 1 v d m V k Q 2 9 s d W 1 u c z E u e 2 Z t a W 5 1 b m M s N 3 0 m c X V v d D s s J n F 1 b 3 Q 7 U 2 V j d G l v b j E v Z X J 0 X 2 R h d G E v Q X V 0 b 1 J l b W 9 2 Z W R D b 2 x 1 b W 5 z M S 5 7 S E N N Q S w 4 f S Z x d W 9 0 O y w m c X V v d D t T Z W N 0 a W 9 u M S 9 l c n R f Z G F 0 Y S 9 B d X R v U m V t b 3 Z l Z E N v b H V t b n M x L n t I T U x T T C w 5 f S Z x d W 9 0 O y w m c X V v d D t T Z W N 0 a W 9 u M S 9 l c n R f Z G F 0 Y S 9 B d X R v U m V t b 3 Z l Z E N v b H V t b n M x L n t J U E 9 Q N D A w R C w x M H 0 m c X V v d D s s J n F 1 b 3 Q 7 U 2 V j d G l v b j E v Z X J 0 X 2 R h d G E v Q X V 0 b 1 J l b W 9 2 Z W R D b 2 x 1 b W 5 z M S 5 7 T U N T L D E x f S Z x d W 9 0 O y w m c X V v d D t T Z W N 0 a W 9 u M S 9 l c n R f Z G F 0 Y S 9 B d X R v U m V t b 3 Z l Z E N v b H V t b n M x L n t N T F N M L D E y f S Z x d W 9 0 O y w m c X V v d D t T Z W N 0 a W 9 u M S 9 l c n R f Z G F 0 Y S 9 B d X R v U m V t b 3 Z l Z E N v b H V t b n M x L n t P U U 5 M U C w x M 3 0 m c X V v d D s s J n F 1 b 3 Q 7 U 2 V j d G l v b j E v Z X J 0 X 2 R h d G E v Q X V 0 b 1 J l b W 9 2 Z W R D b 2 x 1 b W 5 z M S 5 7 U 0 1 B Q y 1 C Q k 9 C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J 0 X 2 R h d G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0 X 2 R h d G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0 X 2 R h d G E v R 2 U l Q z M l Q T R u Z G V y d G V y J T I w V H l w J T I w b W l 0 J T I w R 2 V i a W V 0 c 3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d F 9 k Y X R h L 0 d l J U M z J U E 0 b m R l c n R l c i U y M F R 5 c C U y M G 1 p d C U y M E d l Y m l l d H N z Y 2 h l b W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0 X 2 R h d G E v R 2 U l Q z M l Q T R u Z G V y d G V y J T I w V H l w J T I w b W l 0 J T I w R 2 V i a W V 0 c 3 N j a G V t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R f Z G F 0 Y S 9 F c n N l d H p 0 Z S U y M E Z l a G x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d F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y d F 9 k Y X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z V D E 0 O j E 1 O j Q 4 L j g 4 O T Q 0 M D N a I i A v P j x F b n R y e S B U e X B l P S J G a W x s Q 2 9 s d W 1 u V H l w Z X M i I F Z h b H V l P S J z Q X d N R E J n W U d C Z 1 l H Q m d Z R 0 J n W U c i I C 8 + P E V u d H J 5 I F R 5 c G U 9 I k Z p b G x D b 2 x 1 b W 5 O Y W 1 l c y I g V m F s d W U 9 I n N b J n F 1 b 3 Q 7 Z G l t J n F 1 b 3 Q 7 L C Z x d W 9 0 O 2 Z p Z C Z x d W 9 0 O y w m c X V v d D t y Z X B l d G l 0 a W 9 u J n F 1 b 3 Q 7 L C Z x d W 9 0 O 0 J T c W k m c X V v d D s s J n F 1 b 3 Q 7 Q l N y c i Z x d W 9 0 O y w m c X V v d D t D T U E t Q 1 N B J n F 1 b 3 Q 7 L C Z x d W 9 0 O 2 Z t a W 5 j b 2 4 m c X V v d D s s J n F 1 b 3 Q 7 Z m 1 p b n V u Y y Z x d W 9 0 O y w m c X V v d D t I Q 0 1 B J n F 1 b 3 Q 7 L C Z x d W 9 0 O 0 h N T F N M J n F 1 b 3 Q 7 L C Z x d W 9 0 O 0 l Q T 1 A 0 M D B E J n F 1 b 3 Q 7 L C Z x d W 9 0 O 0 1 D U y Z x d W 9 0 O y w m c X V v d D t N T F N M J n F 1 b 3 Q 7 L C Z x d W 9 0 O 0 9 R T k x Q J n F 1 b 3 Q 7 L C Z x d W 9 0 O 1 N N Q U M t Q k J P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n R f Z G F 0 Y S A o M i k v Q X V 0 b 1 J l b W 9 2 Z W R D b 2 x 1 b W 5 z M S 5 7 Z G l t L D B 9 J n F 1 b 3 Q 7 L C Z x d W 9 0 O 1 N l Y 3 R p b 2 4 x L 2 V y d F 9 k Y X R h I C g y K S 9 B d X R v U m V t b 3 Z l Z E N v b H V t b n M x L n t m a W Q s M X 0 m c X V v d D s s J n F 1 b 3 Q 7 U 2 V j d G l v b j E v Z X J 0 X 2 R h d G E g K D I p L 0 F 1 d G 9 S Z W 1 v d m V k Q 2 9 s d W 1 u c z E u e 3 J l c G V 0 a X R p b 2 4 s M n 0 m c X V v d D s s J n F 1 b 3 Q 7 U 2 V j d G l v b j E v Z X J 0 X 2 R h d G E g K D I p L 0 F 1 d G 9 S Z W 1 v d m V k Q 2 9 s d W 1 u c z E u e 0 J T c W k s M 3 0 m c X V v d D s s J n F 1 b 3 Q 7 U 2 V j d G l v b j E v Z X J 0 X 2 R h d G E g K D I p L 0 F 1 d G 9 S Z W 1 v d m V k Q 2 9 s d W 1 u c z E u e 0 J T c n I s N H 0 m c X V v d D s s J n F 1 b 3 Q 7 U 2 V j d G l v b j E v Z X J 0 X 2 R h d G E g K D I p L 0 F 1 d G 9 S Z W 1 v d m V k Q 2 9 s d W 1 u c z E u e 0 N N Q S 1 D U 0 E s N X 0 m c X V v d D s s J n F 1 b 3 Q 7 U 2 V j d G l v b j E v Z X J 0 X 2 R h d G E g K D I p L 0 F 1 d G 9 S Z W 1 v d m V k Q 2 9 s d W 1 u c z E u e 2 Z t a W 5 j b 2 4 s N n 0 m c X V v d D s s J n F 1 b 3 Q 7 U 2 V j d G l v b j E v Z X J 0 X 2 R h d G E g K D I p L 0 F 1 d G 9 S Z W 1 v d m V k Q 2 9 s d W 1 u c z E u e 2 Z t a W 5 1 b m M s N 3 0 m c X V v d D s s J n F 1 b 3 Q 7 U 2 V j d G l v b j E v Z X J 0 X 2 R h d G E g K D I p L 0 F 1 d G 9 S Z W 1 v d m V k Q 2 9 s d W 1 u c z E u e 0 h D T U E s O H 0 m c X V v d D s s J n F 1 b 3 Q 7 U 2 V j d G l v b j E v Z X J 0 X 2 R h d G E g K D I p L 0 F 1 d G 9 S Z W 1 v d m V k Q 2 9 s d W 1 u c z E u e 0 h N T F N M L D l 9 J n F 1 b 3 Q 7 L C Z x d W 9 0 O 1 N l Y 3 R p b 2 4 x L 2 V y d F 9 k Y X R h I C g y K S 9 B d X R v U m V t b 3 Z l Z E N v b H V t b n M x L n t J U E 9 Q N D A w R C w x M H 0 m c X V v d D s s J n F 1 b 3 Q 7 U 2 V j d G l v b j E v Z X J 0 X 2 R h d G E g K D I p L 0 F 1 d G 9 S Z W 1 v d m V k Q 2 9 s d W 1 u c z E u e 0 1 D U y w x M X 0 m c X V v d D s s J n F 1 b 3 Q 7 U 2 V j d G l v b j E v Z X J 0 X 2 R h d G E g K D I p L 0 F 1 d G 9 S Z W 1 v d m V k Q 2 9 s d W 1 u c z E u e 0 1 M U 0 w s M T J 9 J n F 1 b 3 Q 7 L C Z x d W 9 0 O 1 N l Y 3 R p b 2 4 x L 2 V y d F 9 k Y X R h I C g y K S 9 B d X R v U m V t b 3 Z l Z E N v b H V t b n M x L n t P U U 5 M U C w x M 3 0 m c X V v d D s s J n F 1 b 3 Q 7 U 2 V j d G l v b j E v Z X J 0 X 2 R h d G E g K D I p L 0 F 1 d G 9 S Z W 1 v d m V k Q 2 9 s d W 1 u c z E u e 1 N N Q U M t Q k J P Q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V y d F 9 k Y X R h I C g y K S 9 B d X R v U m V t b 3 Z l Z E N v b H V t b n M x L n t k a W 0 s M H 0 m c X V v d D s s J n F 1 b 3 Q 7 U 2 V j d G l v b j E v Z X J 0 X 2 R h d G E g K D I p L 0 F 1 d G 9 S Z W 1 v d m V k Q 2 9 s d W 1 u c z E u e 2 Z p Z C w x f S Z x d W 9 0 O y w m c X V v d D t T Z W N 0 a W 9 u M S 9 l c n R f Z G F 0 Y S A o M i k v Q X V 0 b 1 J l b W 9 2 Z W R D b 2 x 1 b W 5 z M S 5 7 c m V w Z X R p d G l v b i w y f S Z x d W 9 0 O y w m c X V v d D t T Z W N 0 a W 9 u M S 9 l c n R f Z G F 0 Y S A o M i k v Q X V 0 b 1 J l b W 9 2 Z W R D b 2 x 1 b W 5 z M S 5 7 Q l N x a S w z f S Z x d W 9 0 O y w m c X V v d D t T Z W N 0 a W 9 u M S 9 l c n R f Z G F 0 Y S A o M i k v Q X V 0 b 1 J l b W 9 2 Z W R D b 2 x 1 b W 5 z M S 5 7 Q l N y c i w 0 f S Z x d W 9 0 O y w m c X V v d D t T Z W N 0 a W 9 u M S 9 l c n R f Z G F 0 Y S A o M i k v Q X V 0 b 1 J l b W 9 2 Z W R D b 2 x 1 b W 5 z M S 5 7 Q 0 1 B L U N T Q S w 1 f S Z x d W 9 0 O y w m c X V v d D t T Z W N 0 a W 9 u M S 9 l c n R f Z G F 0 Y S A o M i k v Q X V 0 b 1 J l b W 9 2 Z W R D b 2 x 1 b W 5 z M S 5 7 Z m 1 p b m N v b i w 2 f S Z x d W 9 0 O y w m c X V v d D t T Z W N 0 a W 9 u M S 9 l c n R f Z G F 0 Y S A o M i k v Q X V 0 b 1 J l b W 9 2 Z W R D b 2 x 1 b W 5 z M S 5 7 Z m 1 p b n V u Y y w 3 f S Z x d W 9 0 O y w m c X V v d D t T Z W N 0 a W 9 u M S 9 l c n R f Z G F 0 Y S A o M i k v Q X V 0 b 1 J l b W 9 2 Z W R D b 2 x 1 b W 5 z M S 5 7 S E N N Q S w 4 f S Z x d W 9 0 O y w m c X V v d D t T Z W N 0 a W 9 u M S 9 l c n R f Z G F 0 Y S A o M i k v Q X V 0 b 1 J l b W 9 2 Z W R D b 2 x 1 b W 5 z M S 5 7 S E 1 M U 0 w s O X 0 m c X V v d D s s J n F 1 b 3 Q 7 U 2 V j d G l v b j E v Z X J 0 X 2 R h d G E g K D I p L 0 F 1 d G 9 S Z W 1 v d m V k Q 2 9 s d W 1 u c z E u e 0 l Q T 1 A 0 M D B E L D E w f S Z x d W 9 0 O y w m c X V v d D t T Z W N 0 a W 9 u M S 9 l c n R f Z G F 0 Y S A o M i k v Q X V 0 b 1 J l b W 9 2 Z W R D b 2 x 1 b W 5 z M S 5 7 T U N T L D E x f S Z x d W 9 0 O y w m c X V v d D t T Z W N 0 a W 9 u M S 9 l c n R f Z G F 0 Y S A o M i k v Q X V 0 b 1 J l b W 9 2 Z W R D b 2 x 1 b W 5 z M S 5 7 T U x T T C w x M n 0 m c X V v d D s s J n F 1 b 3 Q 7 U 2 V j d G l v b j E v Z X J 0 X 2 R h d G E g K D I p L 0 F 1 d G 9 S Z W 1 v d m V k Q 2 9 s d W 1 u c z E u e 0 9 R T k x Q L D E z f S Z x d W 9 0 O y w m c X V v d D t T Z W N 0 a W 9 u M S 9 l c n R f Z G F 0 Y S A o M i k v Q X V 0 b 1 J l b W 9 2 Z W R D b 2 x 1 b W 5 z M S 5 7 U 0 1 B Q y 1 C Q k 9 C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J 0 X 2 R h d G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0 X 2 R h d G E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0 X 2 R h d G E l M j A o M i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w Y z E h w E B h D h n w p Y I f G q n 4 A A A A A A g A A A A A A E G Y A A A A B A A A g A A A A 2 7 n Q j E B 5 A j 7 y U l v r / N w O I C f 0 I 3 y d y V g G f o 3 W f f f p e 7 E A A A A A D o A A A A A C A A A g A A A A 2 d w Y H Y o 7 O G B i F L I E q K Q d d U p X s q R 4 o X 0 T o S R g w t J x N K l Q A A A A x Y y L J 1 D q 5 H p 9 0 T R P N W 9 p I H v / s B L F x u v W W T c i D a p d E z 7 K 7 u k d 1 w L 4 o j d s l g L y p 3 D E X p 5 r U E Z Y d i C e m k E P t y N S z w 6 2 I G m T 2 u z 5 r f b e C h 8 N H q F A A A A A S y 2 m / y u V c G G d T z Y X S x j v O t 4 A J q Y P A P a t v C d 1 n W E R Z 6 K D 6 q V K i S y 7 F U d L r A P n n g n F 0 g s i c M U t a D k n d 1 4 f L K R U C A = = < / D a t a M a s h u p > 
</file>

<file path=customXml/itemProps1.xml><?xml version="1.0" encoding="utf-8"?>
<ds:datastoreItem xmlns:ds="http://schemas.openxmlformats.org/officeDocument/2006/customXml" ds:itemID="{173F5C82-6F13-4A33-9A83-5FAD48F2B8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ert_data (Text)</vt:lpstr>
      <vt:lpstr>ert_data (Type cast)</vt:lpstr>
      <vt:lpstr>relERT</vt:lpstr>
      <vt:lpstr>PAR10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Dangberg</dc:creator>
  <cp:lastModifiedBy>Daniel Dangberg</cp:lastModifiedBy>
  <dcterms:created xsi:type="dcterms:W3CDTF">2024-01-03T13:46:44Z</dcterms:created>
  <dcterms:modified xsi:type="dcterms:W3CDTF">2024-01-03T14:29:45Z</dcterms:modified>
</cp:coreProperties>
</file>