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049_student_hcmus_edu_vn/Documents/NMCNTT/20120049-03(4)/"/>
    </mc:Choice>
  </mc:AlternateContent>
  <xr:revisionPtr revIDLastSave="215" documentId="8_{8E073C75-2A40-439F-84FF-773112970B30}" xr6:coauthVersionLast="45" xr6:coauthVersionMax="45" xr10:uidLastSave="{284CDE6F-4CEB-454F-9AD5-3C6B47B2CC17}"/>
  <bookViews>
    <workbookView xWindow="-108" yWindow="-108" windowWidth="23256" windowHeight="12720" xr2:uid="{DE61ADB4-9CF9-47D1-B4BB-58E2F1712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5" i="1"/>
  <c r="F6" i="1"/>
  <c r="F7" i="1"/>
  <c r="F8" i="1"/>
  <c r="K12" i="1" l="1"/>
  <c r="K11" i="1"/>
  <c r="K10" i="1"/>
  <c r="K9" i="1"/>
  <c r="K8" i="1"/>
  <c r="K7" i="1"/>
  <c r="K6" i="1"/>
  <c r="K5" i="1"/>
  <c r="H8" i="1" l="1"/>
  <c r="H5" i="1"/>
  <c r="H6" i="1"/>
  <c r="H7" i="1"/>
  <c r="H9" i="1"/>
  <c r="H11" i="1"/>
  <c r="H12" i="1"/>
  <c r="H10" i="1"/>
  <c r="I11" i="1" l="1"/>
  <c r="I10" i="1"/>
  <c r="I9" i="1"/>
  <c r="I7" i="1"/>
  <c r="I6" i="1"/>
  <c r="I5" i="1"/>
  <c r="I8" i="1"/>
  <c r="I12" i="1"/>
  <c r="G11" i="1"/>
  <c r="G10" i="1"/>
  <c r="G9" i="1"/>
  <c r="G7" i="1"/>
  <c r="G6" i="1"/>
  <c r="G5" i="1"/>
  <c r="G8" i="1"/>
  <c r="G12" i="1"/>
  <c r="J12" i="1" l="1"/>
  <c r="L12" i="1" s="1"/>
  <c r="J5" i="1"/>
  <c r="L5" i="1" s="1"/>
  <c r="J6" i="1"/>
  <c r="L6" i="1" s="1"/>
  <c r="J7" i="1"/>
  <c r="L7" i="1" s="1"/>
  <c r="J9" i="1"/>
  <c r="J11" i="1"/>
  <c r="L11" i="1" s="1"/>
  <c r="J10" i="1"/>
  <c r="L10" i="1" s="1"/>
  <c r="J8" i="1"/>
  <c r="L9" i="1" l="1"/>
  <c r="L8" i="1"/>
</calcChain>
</file>

<file path=xl/sharedStrings.xml><?xml version="1.0" encoding="utf-8"?>
<sst xmlns="http://schemas.openxmlformats.org/spreadsheetml/2006/main" count="47" uniqueCount="40">
  <si>
    <t>Bảng lương nhân viên hàng tháng của công ty</t>
  </si>
  <si>
    <t>STT</t>
  </si>
  <si>
    <t>Mã số</t>
  </si>
  <si>
    <t>Tên NV</t>
  </si>
  <si>
    <t>LCB</t>
  </si>
  <si>
    <t>Ngày công</t>
  </si>
  <si>
    <t>Xếp loại</t>
  </si>
  <si>
    <t>Số tiền lãnh</t>
  </si>
  <si>
    <t>Phụ cấp</t>
  </si>
  <si>
    <t>Lương</t>
  </si>
  <si>
    <t>Thưởng</t>
  </si>
  <si>
    <t>Thu nhập</t>
  </si>
  <si>
    <t>Thuế</t>
  </si>
  <si>
    <t>Thực lãnh</t>
  </si>
  <si>
    <t>A001</t>
  </si>
  <si>
    <t>Lan</t>
  </si>
  <si>
    <t>B002</t>
  </si>
  <si>
    <t>C003</t>
  </si>
  <si>
    <t>D004</t>
  </si>
  <si>
    <t>E001</t>
  </si>
  <si>
    <t>D002</t>
  </si>
  <si>
    <t>E002</t>
  </si>
  <si>
    <t>B003</t>
  </si>
  <si>
    <t>Hoa</t>
  </si>
  <si>
    <t>Hong</t>
  </si>
  <si>
    <t>Son</t>
  </si>
  <si>
    <t>Thuy</t>
  </si>
  <si>
    <t>Hung</t>
  </si>
  <si>
    <t>Duyen</t>
  </si>
  <si>
    <t>An</t>
  </si>
  <si>
    <t>Bảng phụ cấp</t>
  </si>
  <si>
    <t>A</t>
  </si>
  <si>
    <t>B</t>
  </si>
  <si>
    <t>C</t>
  </si>
  <si>
    <t>D</t>
  </si>
  <si>
    <t>E</t>
  </si>
  <si>
    <t>PCCV</t>
  </si>
  <si>
    <t>Bảng tiền thưởng</t>
  </si>
  <si>
    <t>Loại</t>
  </si>
  <si>
    <t>Thuế thu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</si>
</sst>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4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E848-DF0D-46BE-AF4B-E5CB603B4253}">
  <dimension ref="A2:L20"/>
  <sheetViews>
    <sheetView tabSelected="1" workbookViewId="0">
      <selection activeCell="L10" sqref="L10"/>
    </sheetView>
  </sheetViews>
  <sheetFormatPr defaultRowHeight="14.4" x14ac:dyDescent="0.3"/>
  <cols>
    <col min="5" max="5" width="9.44140625" bestFit="1" customWidth="1"/>
  </cols>
  <sheetData>
    <row r="2" spans="1:12" x14ac:dyDescent="0.3">
      <c r="A2" s="1" t="s">
        <v>0</v>
      </c>
    </row>
    <row r="3" spans="1:12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5" t="s">
        <v>7</v>
      </c>
      <c r="H3" s="15"/>
      <c r="I3" s="15"/>
      <c r="J3" s="10" t="s">
        <v>11</v>
      </c>
      <c r="K3" s="10" t="s">
        <v>12</v>
      </c>
      <c r="L3" s="10" t="s">
        <v>13</v>
      </c>
    </row>
    <row r="4" spans="1:12" x14ac:dyDescent="0.3">
      <c r="A4" s="11"/>
      <c r="B4" s="11"/>
      <c r="C4" s="11"/>
      <c r="D4" s="11"/>
      <c r="E4" s="11"/>
      <c r="F4" s="11"/>
      <c r="G4" s="3" t="s">
        <v>8</v>
      </c>
      <c r="H4" s="3" t="s">
        <v>9</v>
      </c>
      <c r="I4" s="3" t="s">
        <v>10</v>
      </c>
      <c r="J4" s="11"/>
      <c r="K4" s="11"/>
      <c r="L4" s="11"/>
    </row>
    <row r="5" spans="1:12" x14ac:dyDescent="0.3">
      <c r="A5" s="4">
        <v>1</v>
      </c>
      <c r="B5" s="4" t="s">
        <v>21</v>
      </c>
      <c r="C5" s="4" t="s">
        <v>28</v>
      </c>
      <c r="D5" s="4">
        <v>370</v>
      </c>
      <c r="E5" s="4">
        <v>24</v>
      </c>
      <c r="F5" s="5" t="str">
        <f t="shared" ref="F5:F11" si="0">IF(E5&gt;=27,"A",IF(E5&gt;=26,"B",IF(E5&gt;=25,"C","D")))</f>
        <v>D</v>
      </c>
      <c r="G5" s="4">
        <f t="shared" ref="G5:G12" si="1">VLOOKUP(LEFT(B5,1),$B$16:$C$20,2,0)</f>
        <v>80</v>
      </c>
      <c r="H5" s="4">
        <f t="shared" ref="H5:H12" si="2">IF(E5&lt;=25,D5*E5,25*D5+2*(E5-25)*D5)</f>
        <v>8880</v>
      </c>
      <c r="I5" s="4">
        <f t="shared" ref="I5:I12" si="3">IF(OR(LEFT(B5,1)=$E$17,LEFT(B5,1)=$E$18,LEFT(B5,1)=$E$19),VLOOKUP(LEFT(B5,1),$E$17:$F$19,2,0)*H5,0)</f>
        <v>0</v>
      </c>
      <c r="J5" s="4">
        <f t="shared" ref="J5:J12" si="4">SUM(G5:I5)</f>
        <v>8960</v>
      </c>
      <c r="K5" s="4">
        <f>J5*IFERROR(VLOOKUP(J5,$H$17:$I$20,2,1),0)</f>
        <v>0</v>
      </c>
      <c r="L5" s="4">
        <f t="shared" ref="L5:L12" si="5">ROUND(J5-K5,0)</f>
        <v>8960</v>
      </c>
    </row>
    <row r="6" spans="1:12" x14ac:dyDescent="0.3">
      <c r="A6" s="5">
        <v>2</v>
      </c>
      <c r="B6" s="5" t="s">
        <v>20</v>
      </c>
      <c r="C6" s="5" t="s">
        <v>27</v>
      </c>
      <c r="D6" s="5">
        <v>350</v>
      </c>
      <c r="E6" s="5">
        <v>26</v>
      </c>
      <c r="F6" s="5" t="str">
        <f t="shared" si="0"/>
        <v>B</v>
      </c>
      <c r="G6" s="5">
        <f t="shared" si="1"/>
        <v>90</v>
      </c>
      <c r="H6" s="5">
        <f t="shared" si="2"/>
        <v>9450</v>
      </c>
      <c r="I6" s="5">
        <f t="shared" si="3"/>
        <v>0</v>
      </c>
      <c r="J6" s="5">
        <f t="shared" si="4"/>
        <v>9540</v>
      </c>
      <c r="K6" s="5">
        <f t="shared" ref="K6:K12" si="6">J6*IFERROR(VLOOKUP(J6,$H$17:$I$20,2,1),0)</f>
        <v>190.8</v>
      </c>
      <c r="L6" s="5">
        <f t="shared" si="5"/>
        <v>9349</v>
      </c>
    </row>
    <row r="7" spans="1:12" x14ac:dyDescent="0.3">
      <c r="A7" s="5">
        <v>3</v>
      </c>
      <c r="B7" s="5" t="s">
        <v>19</v>
      </c>
      <c r="C7" s="5" t="s">
        <v>26</v>
      </c>
      <c r="D7" s="5">
        <v>360</v>
      </c>
      <c r="E7" s="5">
        <v>26</v>
      </c>
      <c r="F7" s="5" t="str">
        <f t="shared" si="0"/>
        <v>B</v>
      </c>
      <c r="G7" s="5">
        <f t="shared" si="1"/>
        <v>80</v>
      </c>
      <c r="H7" s="5">
        <f t="shared" si="2"/>
        <v>9720</v>
      </c>
      <c r="I7" s="5">
        <f t="shared" si="3"/>
        <v>0</v>
      </c>
      <c r="J7" s="5">
        <f t="shared" si="4"/>
        <v>9800</v>
      </c>
      <c r="K7" s="5">
        <f t="shared" si="6"/>
        <v>196</v>
      </c>
      <c r="L7" s="5">
        <f t="shared" si="5"/>
        <v>9604</v>
      </c>
    </row>
    <row r="8" spans="1:12" x14ac:dyDescent="0.3">
      <c r="A8" s="5">
        <v>4</v>
      </c>
      <c r="B8" s="5" t="s">
        <v>22</v>
      </c>
      <c r="C8" s="5" t="s">
        <v>29</v>
      </c>
      <c r="D8" s="5">
        <v>320</v>
      </c>
      <c r="E8" s="5">
        <v>28</v>
      </c>
      <c r="F8" s="5" t="str">
        <f>IF(E8&gt;=27,"A",IF(E8&gt;=26,"B",IF(E8&gt;=25,"C","D")))</f>
        <v>A</v>
      </c>
      <c r="G8" s="5">
        <f t="shared" si="1"/>
        <v>120</v>
      </c>
      <c r="H8" s="5">
        <f t="shared" si="2"/>
        <v>9920</v>
      </c>
      <c r="I8" s="5">
        <f t="shared" si="3"/>
        <v>1984</v>
      </c>
      <c r="J8" s="5">
        <f t="shared" si="4"/>
        <v>12024</v>
      </c>
      <c r="K8" s="5">
        <f t="shared" si="6"/>
        <v>841.68000000000006</v>
      </c>
      <c r="L8" s="5">
        <f t="shared" si="5"/>
        <v>11182</v>
      </c>
    </row>
    <row r="9" spans="1:12" x14ac:dyDescent="0.3">
      <c r="A9" s="5">
        <v>5</v>
      </c>
      <c r="B9" s="5" t="s">
        <v>18</v>
      </c>
      <c r="C9" s="5" t="s">
        <v>25</v>
      </c>
      <c r="D9" s="5">
        <v>490</v>
      </c>
      <c r="E9" s="5">
        <v>25</v>
      </c>
      <c r="F9" s="5" t="str">
        <f t="shared" si="0"/>
        <v>C</v>
      </c>
      <c r="G9" s="5">
        <f t="shared" si="1"/>
        <v>90</v>
      </c>
      <c r="H9" s="5">
        <f t="shared" si="2"/>
        <v>12250</v>
      </c>
      <c r="I9" s="5">
        <f t="shared" si="3"/>
        <v>0</v>
      </c>
      <c r="J9" s="5">
        <f t="shared" si="4"/>
        <v>12340</v>
      </c>
      <c r="K9" s="5">
        <f t="shared" si="6"/>
        <v>863.80000000000007</v>
      </c>
      <c r="L9" s="5">
        <f t="shared" si="5"/>
        <v>11476</v>
      </c>
    </row>
    <row r="10" spans="1:12" x14ac:dyDescent="0.3">
      <c r="A10" s="5">
        <v>6</v>
      </c>
      <c r="B10" s="5" t="s">
        <v>17</v>
      </c>
      <c r="C10" s="5" t="s">
        <v>24</v>
      </c>
      <c r="D10" s="5">
        <v>390</v>
      </c>
      <c r="E10" s="5">
        <v>27</v>
      </c>
      <c r="F10" s="5" t="str">
        <f t="shared" si="0"/>
        <v>A</v>
      </c>
      <c r="G10" s="5">
        <f t="shared" si="1"/>
        <v>110</v>
      </c>
      <c r="H10" s="5">
        <f t="shared" si="2"/>
        <v>11310</v>
      </c>
      <c r="I10" s="5">
        <f t="shared" si="3"/>
        <v>1131</v>
      </c>
      <c r="J10" s="5">
        <f t="shared" si="4"/>
        <v>12551</v>
      </c>
      <c r="K10" s="5">
        <f t="shared" si="6"/>
        <v>878.57</v>
      </c>
      <c r="L10" s="5">
        <f t="shared" si="5"/>
        <v>11672</v>
      </c>
    </row>
    <row r="11" spans="1:12" x14ac:dyDescent="0.3">
      <c r="A11" s="5">
        <v>7</v>
      </c>
      <c r="B11" s="5" t="s">
        <v>16</v>
      </c>
      <c r="C11" s="5" t="s">
        <v>23</v>
      </c>
      <c r="D11" s="5">
        <v>450</v>
      </c>
      <c r="E11" s="5">
        <v>26</v>
      </c>
      <c r="F11" s="5" t="str">
        <f t="shared" si="0"/>
        <v>B</v>
      </c>
      <c r="G11" s="5">
        <f t="shared" si="1"/>
        <v>120</v>
      </c>
      <c r="H11" s="5">
        <f t="shared" si="2"/>
        <v>12150</v>
      </c>
      <c r="I11" s="5">
        <f t="shared" si="3"/>
        <v>2430</v>
      </c>
      <c r="J11" s="5">
        <f t="shared" si="4"/>
        <v>14700</v>
      </c>
      <c r="K11" s="5">
        <f t="shared" si="6"/>
        <v>1323</v>
      </c>
      <c r="L11" s="5">
        <f t="shared" si="5"/>
        <v>13377</v>
      </c>
    </row>
    <row r="12" spans="1:12" x14ac:dyDescent="0.3">
      <c r="A12" s="6">
        <v>8</v>
      </c>
      <c r="B12" s="6" t="s">
        <v>14</v>
      </c>
      <c r="C12" s="6" t="s">
        <v>15</v>
      </c>
      <c r="D12" s="6">
        <v>480</v>
      </c>
      <c r="E12" s="6">
        <v>25</v>
      </c>
      <c r="F12" s="6" t="str">
        <f>IF(E12&gt;=27,"A",IF(E12&gt;=26,"B",IF(E12&gt;=25,"C","D")))</f>
        <v>C</v>
      </c>
      <c r="G12" s="6">
        <f t="shared" si="1"/>
        <v>150</v>
      </c>
      <c r="H12" s="6">
        <f t="shared" si="2"/>
        <v>12000</v>
      </c>
      <c r="I12" s="6">
        <f t="shared" si="3"/>
        <v>3600</v>
      </c>
      <c r="J12" s="6">
        <f t="shared" si="4"/>
        <v>15750</v>
      </c>
      <c r="K12" s="6">
        <f t="shared" si="6"/>
        <v>1417.5</v>
      </c>
      <c r="L12" s="6">
        <f t="shared" si="5"/>
        <v>14333</v>
      </c>
    </row>
    <row r="14" spans="1:12" x14ac:dyDescent="0.3">
      <c r="A14" s="12" t="s">
        <v>30</v>
      </c>
      <c r="B14" s="13"/>
      <c r="C14" s="14"/>
    </row>
    <row r="15" spans="1:12" x14ac:dyDescent="0.3">
      <c r="A15" s="3"/>
      <c r="B15" s="3" t="s">
        <v>2</v>
      </c>
      <c r="C15" s="3" t="s">
        <v>36</v>
      </c>
      <c r="E15" s="12" t="s">
        <v>37</v>
      </c>
      <c r="F15" s="14"/>
      <c r="H15" s="15" t="s">
        <v>39</v>
      </c>
      <c r="I15" s="15"/>
    </row>
    <row r="16" spans="1:12" x14ac:dyDescent="0.3">
      <c r="A16" s="4"/>
      <c r="B16" s="4" t="s">
        <v>31</v>
      </c>
      <c r="C16" s="4">
        <v>150</v>
      </c>
      <c r="E16" s="3" t="s">
        <v>38</v>
      </c>
      <c r="F16" s="3" t="s">
        <v>10</v>
      </c>
      <c r="H16" s="3" t="s">
        <v>11</v>
      </c>
      <c r="I16" s="3" t="s">
        <v>12</v>
      </c>
    </row>
    <row r="17" spans="1:9" x14ac:dyDescent="0.3">
      <c r="A17" s="5"/>
      <c r="B17" s="5" t="s">
        <v>32</v>
      </c>
      <c r="C17" s="5">
        <v>120</v>
      </c>
      <c r="E17" s="4" t="s">
        <v>31</v>
      </c>
      <c r="F17" s="7">
        <v>0.3</v>
      </c>
      <c r="H17" s="4">
        <v>9000</v>
      </c>
      <c r="I17" s="7">
        <v>0.02</v>
      </c>
    </row>
    <row r="18" spans="1:9" x14ac:dyDescent="0.3">
      <c r="A18" s="5"/>
      <c r="B18" s="5" t="s">
        <v>33</v>
      </c>
      <c r="C18" s="5">
        <v>110</v>
      </c>
      <c r="E18" s="5" t="s">
        <v>32</v>
      </c>
      <c r="F18" s="8">
        <v>0.2</v>
      </c>
      <c r="H18" s="5">
        <v>10000</v>
      </c>
      <c r="I18" s="8">
        <v>0.04</v>
      </c>
    </row>
    <row r="19" spans="1:9" x14ac:dyDescent="0.3">
      <c r="A19" s="5"/>
      <c r="B19" s="5" t="s">
        <v>34</v>
      </c>
      <c r="C19" s="5">
        <v>90</v>
      </c>
      <c r="E19" s="6" t="s">
        <v>33</v>
      </c>
      <c r="F19" s="9">
        <v>0.1</v>
      </c>
      <c r="H19" s="5">
        <v>12000</v>
      </c>
      <c r="I19" s="8">
        <v>7.0000000000000007E-2</v>
      </c>
    </row>
    <row r="20" spans="1:9" x14ac:dyDescent="0.3">
      <c r="A20" s="6"/>
      <c r="B20" s="6" t="s">
        <v>35</v>
      </c>
      <c r="C20" s="6">
        <v>80</v>
      </c>
      <c r="F20" s="2"/>
      <c r="H20" s="6">
        <v>14000</v>
      </c>
      <c r="I20" s="9">
        <v>0.09</v>
      </c>
    </row>
  </sheetData>
  <sortState xmlns:xlrd2="http://schemas.microsoft.com/office/spreadsheetml/2017/richdata2" ref="A5:L12">
    <sortCondition ref="L5:L12"/>
  </sortState>
  <mergeCells count="13">
    <mergeCell ref="J3:J4"/>
    <mergeCell ref="K3:K4"/>
    <mergeCell ref="L3:L4"/>
    <mergeCell ref="A14:C14"/>
    <mergeCell ref="E15:F15"/>
    <mergeCell ref="H15:I15"/>
    <mergeCell ref="G3:I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BD13F80A0DB4DB90BF6175649CEA2" ma:contentTypeVersion="11" ma:contentTypeDescription="Create a new document." ma:contentTypeScope="" ma:versionID="78dfc15954808fb1f88339488666784c">
  <xsd:schema xmlns:xsd="http://www.w3.org/2001/XMLSchema" xmlns:xs="http://www.w3.org/2001/XMLSchema" xmlns:p="http://schemas.microsoft.com/office/2006/metadata/properties" xmlns:ns3="035f8cb0-4459-423c-9bca-1238d95d96b9" xmlns:ns4="9b0a323f-75ed-4f78-af90-222986272190" targetNamespace="http://schemas.microsoft.com/office/2006/metadata/properties" ma:root="true" ma:fieldsID="eefc89ecfebcc8296d5fae2a0729ad6c" ns3:_="" ns4:_="">
    <xsd:import namespace="035f8cb0-4459-423c-9bca-1238d95d96b9"/>
    <xsd:import namespace="9b0a323f-75ed-4f78-af90-2229862721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f8cb0-4459-423c-9bca-1238d95d96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a323f-75ed-4f78-af90-2229862721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1CDE65-70F3-4AA6-BD1D-6CB9AF56F0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1E4684-E2F5-44CF-96A5-5987E32E385A}">
  <ds:schemaRefs>
    <ds:schemaRef ds:uri="http://schemas.microsoft.com/office/infopath/2007/PartnerControls"/>
    <ds:schemaRef ds:uri="http://www.w3.org/XML/1998/namespace"/>
    <ds:schemaRef ds:uri="035f8cb0-4459-423c-9bca-1238d95d96b9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9b0a323f-75ed-4f78-af90-222986272190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9A8FA26-9DD7-4168-B9E6-71A67CAC4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f8cb0-4459-423c-9bca-1238d95d96b9"/>
    <ds:schemaRef ds:uri="9b0a323f-75ed-4f78-af90-2229862721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DANG</dc:creator>
  <cp:lastModifiedBy>Đăng Nguyễn Hải</cp:lastModifiedBy>
  <dcterms:created xsi:type="dcterms:W3CDTF">2020-12-16T01:19:21Z</dcterms:created>
  <dcterms:modified xsi:type="dcterms:W3CDTF">2020-12-21T14:51:26Z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0x0101000D3BD13F80A0DB4DB90BF6175649CEA2</vt:lpwstr>
  </property>
</Properties>
</file>