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原始数据" sheetId="3" r:id="rId1"/>
    <sheet name="角磨机分析" sheetId="2" r:id="rId2"/>
  </sheets>
  <definedNames>
    <definedName name="_xlnm._FilterDatabase" localSheetId="0" hidden="1">原始数据!$B$1:$K$105</definedName>
    <definedName name="维修记录" localSheetId="0">原始数据!$A$1:$K$105</definedName>
  </definedNames>
  <calcPr calcId="152511"/>
</workbook>
</file>

<file path=xl/calcChain.xml><?xml version="1.0" encoding="utf-8"?>
<calcChain xmlns="http://schemas.openxmlformats.org/spreadsheetml/2006/main">
  <c r="C19" i="2" l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B29" i="2"/>
  <c r="B28" i="2"/>
  <c r="B27" i="2"/>
  <c r="B26" i="2"/>
  <c r="B25" i="2"/>
  <c r="B24" i="2"/>
  <c r="B23" i="2"/>
  <c r="B22" i="2"/>
  <c r="B21" i="2"/>
  <c r="B20" i="2"/>
  <c r="B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B18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B14" i="2"/>
  <c r="C2" i="2"/>
  <c r="D2" i="2"/>
  <c r="D32" i="2" s="1"/>
  <c r="E2" i="2"/>
  <c r="E32" i="2" s="1"/>
  <c r="F2" i="2"/>
  <c r="F32" i="2" s="1"/>
  <c r="G2" i="2"/>
  <c r="G32" i="2" s="1"/>
  <c r="H2" i="2"/>
  <c r="H32" i="2" s="1"/>
  <c r="I2" i="2"/>
  <c r="I32" i="2" s="1"/>
  <c r="J2" i="2"/>
  <c r="J32" i="2" s="1"/>
  <c r="K2" i="2"/>
  <c r="K32" i="2" s="1"/>
  <c r="L2" i="2"/>
  <c r="L32" i="2" s="1"/>
  <c r="M2" i="2"/>
  <c r="M32" i="2" s="1"/>
  <c r="N2" i="2"/>
  <c r="N32" i="2" s="1"/>
  <c r="O2" i="2"/>
  <c r="O32" i="2" s="1"/>
  <c r="P2" i="2"/>
  <c r="P32" i="2" s="1"/>
  <c r="Q2" i="2"/>
  <c r="Q32" i="2" s="1"/>
  <c r="C3" i="2"/>
  <c r="D3" i="2"/>
  <c r="D33" i="2" s="1"/>
  <c r="E3" i="2"/>
  <c r="E33" i="2" s="1"/>
  <c r="F3" i="2"/>
  <c r="F33" i="2" s="1"/>
  <c r="G3" i="2"/>
  <c r="G33" i="2" s="1"/>
  <c r="H3" i="2"/>
  <c r="H33" i="2" s="1"/>
  <c r="I3" i="2"/>
  <c r="I33" i="2" s="1"/>
  <c r="J3" i="2"/>
  <c r="J33" i="2" s="1"/>
  <c r="K3" i="2"/>
  <c r="K33" i="2" s="1"/>
  <c r="L3" i="2"/>
  <c r="L33" i="2" s="1"/>
  <c r="M3" i="2"/>
  <c r="M33" i="2" s="1"/>
  <c r="N3" i="2"/>
  <c r="N33" i="2" s="1"/>
  <c r="O3" i="2"/>
  <c r="O33" i="2" s="1"/>
  <c r="P3" i="2"/>
  <c r="P33" i="2" s="1"/>
  <c r="Q3" i="2"/>
  <c r="Q33" i="2" s="1"/>
  <c r="C4" i="2"/>
  <c r="D4" i="2"/>
  <c r="D34" i="2" s="1"/>
  <c r="E4" i="2"/>
  <c r="E34" i="2" s="1"/>
  <c r="F4" i="2"/>
  <c r="F34" i="2" s="1"/>
  <c r="G4" i="2"/>
  <c r="G34" i="2" s="1"/>
  <c r="H4" i="2"/>
  <c r="H34" i="2" s="1"/>
  <c r="I4" i="2"/>
  <c r="I34" i="2" s="1"/>
  <c r="J4" i="2"/>
  <c r="J34" i="2" s="1"/>
  <c r="K4" i="2"/>
  <c r="K34" i="2" s="1"/>
  <c r="L4" i="2"/>
  <c r="L34" i="2" s="1"/>
  <c r="M4" i="2"/>
  <c r="M34" i="2" s="1"/>
  <c r="N4" i="2"/>
  <c r="N34" i="2" s="1"/>
  <c r="O4" i="2"/>
  <c r="O34" i="2" s="1"/>
  <c r="P4" i="2"/>
  <c r="P34" i="2" s="1"/>
  <c r="Q4" i="2"/>
  <c r="Q34" i="2" s="1"/>
  <c r="C5" i="2"/>
  <c r="D5" i="2"/>
  <c r="D35" i="2" s="1"/>
  <c r="E5" i="2"/>
  <c r="E35" i="2" s="1"/>
  <c r="F5" i="2"/>
  <c r="F35" i="2" s="1"/>
  <c r="G5" i="2"/>
  <c r="G35" i="2" s="1"/>
  <c r="H5" i="2"/>
  <c r="H35" i="2" s="1"/>
  <c r="I5" i="2"/>
  <c r="I35" i="2" s="1"/>
  <c r="J5" i="2"/>
  <c r="J35" i="2" s="1"/>
  <c r="K5" i="2"/>
  <c r="K35" i="2" s="1"/>
  <c r="L5" i="2"/>
  <c r="L35" i="2" s="1"/>
  <c r="M5" i="2"/>
  <c r="M35" i="2" s="1"/>
  <c r="N5" i="2"/>
  <c r="N35" i="2" s="1"/>
  <c r="O5" i="2"/>
  <c r="O35" i="2" s="1"/>
  <c r="P5" i="2"/>
  <c r="P35" i="2" s="1"/>
  <c r="Q5" i="2"/>
  <c r="Q35" i="2" s="1"/>
  <c r="C6" i="2"/>
  <c r="D6" i="2"/>
  <c r="D36" i="2" s="1"/>
  <c r="E6" i="2"/>
  <c r="E36" i="2" s="1"/>
  <c r="F6" i="2"/>
  <c r="F36" i="2" s="1"/>
  <c r="G6" i="2"/>
  <c r="G36" i="2" s="1"/>
  <c r="H6" i="2"/>
  <c r="H36" i="2" s="1"/>
  <c r="I6" i="2"/>
  <c r="I36" i="2" s="1"/>
  <c r="J6" i="2"/>
  <c r="J36" i="2" s="1"/>
  <c r="K6" i="2"/>
  <c r="K36" i="2" s="1"/>
  <c r="L6" i="2"/>
  <c r="L36" i="2" s="1"/>
  <c r="M6" i="2"/>
  <c r="M36" i="2" s="1"/>
  <c r="N6" i="2"/>
  <c r="N36" i="2" s="1"/>
  <c r="O6" i="2"/>
  <c r="O36" i="2" s="1"/>
  <c r="P6" i="2"/>
  <c r="P36" i="2" s="1"/>
  <c r="Q6" i="2"/>
  <c r="Q36" i="2" s="1"/>
  <c r="C7" i="2"/>
  <c r="D7" i="2"/>
  <c r="D37" i="2" s="1"/>
  <c r="E7" i="2"/>
  <c r="E37" i="2" s="1"/>
  <c r="F7" i="2"/>
  <c r="F37" i="2" s="1"/>
  <c r="G7" i="2"/>
  <c r="G37" i="2" s="1"/>
  <c r="H7" i="2"/>
  <c r="H37" i="2" s="1"/>
  <c r="I7" i="2"/>
  <c r="I37" i="2" s="1"/>
  <c r="J7" i="2"/>
  <c r="J37" i="2" s="1"/>
  <c r="K7" i="2"/>
  <c r="K37" i="2" s="1"/>
  <c r="L7" i="2"/>
  <c r="L37" i="2" s="1"/>
  <c r="M7" i="2"/>
  <c r="M37" i="2" s="1"/>
  <c r="N7" i="2"/>
  <c r="N37" i="2" s="1"/>
  <c r="O7" i="2"/>
  <c r="O37" i="2" s="1"/>
  <c r="P7" i="2"/>
  <c r="P37" i="2" s="1"/>
  <c r="Q7" i="2"/>
  <c r="Q37" i="2" s="1"/>
  <c r="C8" i="2"/>
  <c r="D8" i="2"/>
  <c r="D38" i="2" s="1"/>
  <c r="E8" i="2"/>
  <c r="E38" i="2" s="1"/>
  <c r="F8" i="2"/>
  <c r="F38" i="2" s="1"/>
  <c r="G8" i="2"/>
  <c r="G38" i="2" s="1"/>
  <c r="H8" i="2"/>
  <c r="H38" i="2" s="1"/>
  <c r="I8" i="2"/>
  <c r="I38" i="2" s="1"/>
  <c r="J8" i="2"/>
  <c r="J38" i="2" s="1"/>
  <c r="K8" i="2"/>
  <c r="K38" i="2" s="1"/>
  <c r="L8" i="2"/>
  <c r="L38" i="2" s="1"/>
  <c r="M8" i="2"/>
  <c r="M38" i="2" s="1"/>
  <c r="N8" i="2"/>
  <c r="N38" i="2" s="1"/>
  <c r="O8" i="2"/>
  <c r="O38" i="2" s="1"/>
  <c r="P8" i="2"/>
  <c r="P38" i="2" s="1"/>
  <c r="Q8" i="2"/>
  <c r="Q38" i="2" s="1"/>
  <c r="C9" i="2"/>
  <c r="D9" i="2"/>
  <c r="D39" i="2" s="1"/>
  <c r="E9" i="2"/>
  <c r="E39" i="2" s="1"/>
  <c r="F9" i="2"/>
  <c r="F39" i="2" s="1"/>
  <c r="G9" i="2"/>
  <c r="G39" i="2" s="1"/>
  <c r="H9" i="2"/>
  <c r="H39" i="2" s="1"/>
  <c r="I9" i="2"/>
  <c r="I39" i="2" s="1"/>
  <c r="J9" i="2"/>
  <c r="J39" i="2" s="1"/>
  <c r="K9" i="2"/>
  <c r="K39" i="2" s="1"/>
  <c r="L9" i="2"/>
  <c r="L39" i="2" s="1"/>
  <c r="M9" i="2"/>
  <c r="M39" i="2" s="1"/>
  <c r="N9" i="2"/>
  <c r="N39" i="2" s="1"/>
  <c r="O9" i="2"/>
  <c r="O39" i="2" s="1"/>
  <c r="P9" i="2"/>
  <c r="P39" i="2" s="1"/>
  <c r="Q9" i="2"/>
  <c r="Q39" i="2" s="1"/>
  <c r="C10" i="2"/>
  <c r="D10" i="2"/>
  <c r="D40" i="2" s="1"/>
  <c r="E10" i="2"/>
  <c r="E40" i="2" s="1"/>
  <c r="F10" i="2"/>
  <c r="F40" i="2" s="1"/>
  <c r="G10" i="2"/>
  <c r="G40" i="2" s="1"/>
  <c r="H10" i="2"/>
  <c r="H40" i="2" s="1"/>
  <c r="I10" i="2"/>
  <c r="I40" i="2" s="1"/>
  <c r="J10" i="2"/>
  <c r="J40" i="2" s="1"/>
  <c r="K10" i="2"/>
  <c r="K40" i="2" s="1"/>
  <c r="L10" i="2"/>
  <c r="L40" i="2" s="1"/>
  <c r="M10" i="2"/>
  <c r="M40" i="2" s="1"/>
  <c r="N10" i="2"/>
  <c r="N40" i="2" s="1"/>
  <c r="O10" i="2"/>
  <c r="O40" i="2" s="1"/>
  <c r="P10" i="2"/>
  <c r="P40" i="2" s="1"/>
  <c r="Q10" i="2"/>
  <c r="Q40" i="2" s="1"/>
  <c r="C11" i="2"/>
  <c r="D11" i="2"/>
  <c r="D41" i="2" s="1"/>
  <c r="E11" i="2"/>
  <c r="E41" i="2" s="1"/>
  <c r="F11" i="2"/>
  <c r="F41" i="2" s="1"/>
  <c r="G11" i="2"/>
  <c r="G41" i="2" s="1"/>
  <c r="H11" i="2"/>
  <c r="H41" i="2" s="1"/>
  <c r="I11" i="2"/>
  <c r="I41" i="2" s="1"/>
  <c r="J11" i="2"/>
  <c r="J41" i="2" s="1"/>
  <c r="K11" i="2"/>
  <c r="K41" i="2" s="1"/>
  <c r="L11" i="2"/>
  <c r="L41" i="2" s="1"/>
  <c r="M11" i="2"/>
  <c r="M41" i="2" s="1"/>
  <c r="N11" i="2"/>
  <c r="N41" i="2" s="1"/>
  <c r="O11" i="2"/>
  <c r="O41" i="2" s="1"/>
  <c r="P11" i="2"/>
  <c r="P41" i="2" s="1"/>
  <c r="Q11" i="2"/>
  <c r="Q41" i="2" s="1"/>
  <c r="C12" i="2"/>
  <c r="D12" i="2"/>
  <c r="D42" i="2" s="1"/>
  <c r="E12" i="2"/>
  <c r="E42" i="2" s="1"/>
  <c r="F12" i="2"/>
  <c r="F42" i="2" s="1"/>
  <c r="G12" i="2"/>
  <c r="G42" i="2" s="1"/>
  <c r="H12" i="2"/>
  <c r="H42" i="2" s="1"/>
  <c r="I12" i="2"/>
  <c r="I42" i="2" s="1"/>
  <c r="J12" i="2"/>
  <c r="J42" i="2" s="1"/>
  <c r="K12" i="2"/>
  <c r="K42" i="2" s="1"/>
  <c r="L12" i="2"/>
  <c r="L42" i="2" s="1"/>
  <c r="M12" i="2"/>
  <c r="M42" i="2" s="1"/>
  <c r="N12" i="2"/>
  <c r="N42" i="2" s="1"/>
  <c r="O12" i="2"/>
  <c r="O42" i="2" s="1"/>
  <c r="P12" i="2"/>
  <c r="P42" i="2" s="1"/>
  <c r="Q12" i="2"/>
  <c r="Q42" i="2" s="1"/>
  <c r="C13" i="2"/>
  <c r="C15" i="2" s="1"/>
  <c r="D13" i="2"/>
  <c r="D15" i="2" s="1"/>
  <c r="E13" i="2"/>
  <c r="E15" i="2" s="1"/>
  <c r="F13" i="2"/>
  <c r="G13" i="2"/>
  <c r="G15" i="2" s="1"/>
  <c r="H13" i="2"/>
  <c r="H15" i="2" s="1"/>
  <c r="I13" i="2"/>
  <c r="I15" i="2" s="1"/>
  <c r="J13" i="2"/>
  <c r="K13" i="2"/>
  <c r="K15" i="2" s="1"/>
  <c r="L13" i="2"/>
  <c r="L15" i="2" s="1"/>
  <c r="M13" i="2"/>
  <c r="M15" i="2" s="1"/>
  <c r="N13" i="2"/>
  <c r="O13" i="2"/>
  <c r="O15" i="2" s="1"/>
  <c r="P13" i="2"/>
  <c r="P15" i="2" s="1"/>
  <c r="Q13" i="2"/>
  <c r="Q15" i="2" s="1"/>
  <c r="B12" i="2"/>
  <c r="B11" i="2"/>
  <c r="B10" i="2"/>
  <c r="B9" i="2"/>
  <c r="B8" i="2"/>
  <c r="B7" i="2"/>
  <c r="B6" i="2"/>
  <c r="B5" i="2"/>
  <c r="B4" i="2"/>
  <c r="B3" i="2"/>
  <c r="B2" i="2"/>
  <c r="P43" i="2" l="1"/>
  <c r="L43" i="2"/>
  <c r="H43" i="2"/>
  <c r="D43" i="2"/>
  <c r="O43" i="2"/>
  <c r="K43" i="2"/>
  <c r="G43" i="2"/>
  <c r="N43" i="2"/>
  <c r="J43" i="2"/>
  <c r="F43" i="2"/>
  <c r="Q43" i="2"/>
  <c r="M43" i="2"/>
  <c r="I43" i="2"/>
  <c r="E43" i="2"/>
  <c r="B15" i="2"/>
  <c r="N15" i="2"/>
  <c r="J15" i="2"/>
  <c r="F15" i="2"/>
</calcChain>
</file>

<file path=xl/connections.xml><?xml version="1.0" encoding="utf-8"?>
<connections xmlns="http://schemas.openxmlformats.org/spreadsheetml/2006/main">
  <connection id="1" name="维修记录" type="6" refreshedVersion="5" background="1" refreshOnLoad="1" saveData="1">
    <textPr codePage="65001" sourceFile="C:\Users\asus\Desktop\角磨机维修文件\维修记录.csv" delimiter=",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<sst xmlns="http://schemas.openxmlformats.org/spreadsheetml/2006/main" count="828" uniqueCount="252">
  <si>
    <t>BarCode</t>
  </si>
  <si>
    <t>ProductName</t>
  </si>
  <si>
    <t>ProductPrice</t>
  </si>
  <si>
    <t>Remarks</t>
  </si>
  <si>
    <t>_id</t>
  </si>
  <si>
    <t>_openid</t>
  </si>
  <si>
    <t>num</t>
  </si>
  <si>
    <t>placenamefrom</t>
  </si>
  <si>
    <t>placenameto</t>
  </si>
  <si>
    <t>time</t>
  </si>
  <si>
    <t>帆布手套</t>
  </si>
  <si>
    <t>蔡登鸿</t>
  </si>
  <si>
    <t>d38a536e5ead9a71004e0c5e194d6613</t>
  </si>
  <si>
    <t>o6qzt0D7YqGGfC_2kXodXHG25RaY</t>
  </si>
  <si>
    <t>物资部</t>
  </si>
  <si>
    <t>MAWA现场</t>
  </si>
  <si>
    <t>2020\/05\/02 22:06:07</t>
  </si>
  <si>
    <t>2b9232795ead9aa300397b43569d5a06</t>
  </si>
  <si>
    <t>第二套公路板架设</t>
  </si>
  <si>
    <t>2020\/05\/02 22:06:57</t>
  </si>
  <si>
    <t>da5f6ae65eae2cc7003ef93d0e15b3bc</t>
  </si>
  <si>
    <t>MAWA梁场</t>
  </si>
  <si>
    <t>2020\/05\/03 08:30:30</t>
  </si>
  <si>
    <t>e2297d935eaeab200000709f70dffba0</t>
  </si>
  <si>
    <t>钢梁班组</t>
  </si>
  <si>
    <t>2020\/05\/03 17:29:34</t>
  </si>
  <si>
    <t>5e847ab25eb3cbc400499d1d20ed3061</t>
  </si>
  <si>
    <t>J岸现场</t>
  </si>
  <si>
    <t>2020\/05\/07 14:50:09</t>
  </si>
  <si>
    <t>5e847ab25eb62e9000745c930abc6bb6</t>
  </si>
  <si>
    <t>J岸梁场</t>
  </si>
  <si>
    <t>2020\/05\/09 10:16:13</t>
  </si>
  <si>
    <t>角磨机</t>
  </si>
  <si>
    <t>saruar</t>
  </si>
  <si>
    <t>05f2c36f5ebe214b00dcfd2c3c573ea5</t>
  </si>
  <si>
    <t>o6qzt0AWoeiAihsg_xPVj0DYjvtE</t>
  </si>
  <si>
    <t>2020\/05\/15 10:57:46</t>
  </si>
  <si>
    <t>电镐</t>
  </si>
  <si>
    <t>aa9f906d5ebe214b00d427e42a8fdc65</t>
  </si>
  <si>
    <t>37e26adb5ebe53d900cab79d0984b0c2</t>
  </si>
  <si>
    <t>2020\/05\/15 14:33:28</t>
  </si>
  <si>
    <t>5e847ab25ebf76d3010cb9fb18f9048f</t>
  </si>
  <si>
    <t>2020\/05\/16 11:14:57</t>
  </si>
  <si>
    <t>6af880a55ec0b62b00eab421744f7189</t>
  </si>
  <si>
    <t>2020\/05\/17 09:57:28</t>
  </si>
  <si>
    <t>982133855ec20b7100ea6bfd2a98ac83</t>
  </si>
  <si>
    <t>供应商malek</t>
  </si>
  <si>
    <t>2020\/05\/18 10:13:35</t>
  </si>
  <si>
    <t>曲线锯</t>
  </si>
  <si>
    <t>982133855ec20b7100ea6bfe301343c8</t>
  </si>
  <si>
    <t>电焊机</t>
  </si>
  <si>
    <t>a9bfcffc5ec20b7100c233b4009d4768</t>
  </si>
  <si>
    <t>05f2c36f5ec20b710108944b7cf0e7ba</t>
  </si>
  <si>
    <t>混凝土振动棒电机</t>
  </si>
  <si>
    <t>37e26adb5ec20b7100eef35d3358ced8</t>
  </si>
  <si>
    <t>热熔枪</t>
  </si>
  <si>
    <t>05f2c36f5ec20b7201089455211fae7d</t>
  </si>
  <si>
    <t>手提式电锯</t>
  </si>
  <si>
    <t>05f2c36f5ec20b740108946b07126ba1</t>
  </si>
  <si>
    <t>直磨机</t>
  </si>
  <si>
    <t>a9bfcffc5ec20b7400c233d62d9f686e</t>
  </si>
  <si>
    <t>赵尚俊</t>
  </si>
  <si>
    <t>6845298b5ec4a3cd0006f40f6538cc8e</t>
  </si>
  <si>
    <t>2020\/05\/20 09:28:11</t>
  </si>
  <si>
    <t>工业吹风机</t>
  </si>
  <si>
    <t>6845298b5ec4a3cd0006f41053cd95cb</t>
  </si>
  <si>
    <t>附着式震动器</t>
  </si>
  <si>
    <t>聂军</t>
  </si>
  <si>
    <t>b05d218a5ec8b58e0013d52b0ff8b018</t>
  </si>
  <si>
    <t>o6qzt0DmfRv1tVclu651yJnqRoh8</t>
  </si>
  <si>
    <t>2020\/05\/23 11:34:09</t>
  </si>
  <si>
    <t>0bdd6b5e5ec8b58e00182f2a6021586f</t>
  </si>
  <si>
    <t>331568005ec8b58e0017e6707646b108</t>
  </si>
  <si>
    <t>0bdd6b5e5ec8b58e00182f2c442ac1ec</t>
  </si>
  <si>
    <t>王银峰</t>
  </si>
  <si>
    <t>d721728a5ec9f74f00242dd4581514d4</t>
  </si>
  <si>
    <t>电工班组</t>
  </si>
  <si>
    <t>2020\/05\/24 10:25:49</t>
  </si>
  <si>
    <t>989f4e215ecaa14a002dca865d33713a</t>
  </si>
  <si>
    <t>2020\/05\/24 22:31:02</t>
  </si>
  <si>
    <t>b05d218a5eccd50e0031d39960f6d722</t>
  </si>
  <si>
    <t>2020\/05\/26 14:36:28</t>
  </si>
  <si>
    <t>彭聪诚</t>
  </si>
  <si>
    <t>54bac78c5ecf3a1500683c0f6aadaf3f</t>
  </si>
  <si>
    <t>o6qzt0BWNiSshD20HApfyOj3H_pI</t>
  </si>
  <si>
    <t>2020\/05\/28 10:12:05</t>
  </si>
  <si>
    <t>虞新杰</t>
  </si>
  <si>
    <t>4c5846c75ed0e2bf000193052fc14773</t>
  </si>
  <si>
    <t>2020\/05\/29 16:23:57</t>
  </si>
  <si>
    <t>4d5a19345ed1daac0006e0f008997765</t>
  </si>
  <si>
    <t>2020\/05\/30 10:02:57</t>
  </si>
  <si>
    <t>38d78ca75ed1daac000918cc170ef75a</t>
  </si>
  <si>
    <t>5a93cec95ed1daac00080ce321749b24</t>
  </si>
  <si>
    <t>5a93cec95ed1daac00080ce431f57c1d</t>
  </si>
  <si>
    <t>4d5a19345ed1daac0006e0f24b4bfed7</t>
  </si>
  <si>
    <t>安全帽</t>
  </si>
  <si>
    <t>新发扣钱</t>
  </si>
  <si>
    <t>75777da85ed21aa60009f6fa5acf2728</t>
  </si>
  <si>
    <t>第一套公路板架设</t>
  </si>
  <si>
    <t>2020\/05\/30 14:34:43</t>
  </si>
  <si>
    <t>8abc3c855ed21cac000876c26083302c</t>
  </si>
  <si>
    <t>2020\/05\/30 14:43:21</t>
  </si>
  <si>
    <t>baada3ac5ed21d65000ce5946a6d295a</t>
  </si>
  <si>
    <t>2020\/05\/30 14:46:27</t>
  </si>
  <si>
    <t>baada3ac5ed3138400144dff5cab59e0</t>
  </si>
  <si>
    <t>2020\/05\/31 08:16:35</t>
  </si>
  <si>
    <t>4d5a19345ed5d8fa001f6202641655ca</t>
  </si>
  <si>
    <t>2020\/06\/02 10:43:36</t>
  </si>
  <si>
    <t>f2a60d815ed767ef0035606d5ac60c62</t>
  </si>
  <si>
    <t>J岸搅拌站</t>
  </si>
  <si>
    <t>2020\/06\/03 15:05:49</t>
  </si>
  <si>
    <t>8abc3c855ed7684800297d74622815cc</t>
  </si>
  <si>
    <t>2020\/06\/03 15:07:18</t>
  </si>
  <si>
    <t>baada3ac5ed856700046858b11495ca3</t>
  </si>
  <si>
    <t>2020\/06\/04 08:03:27</t>
  </si>
  <si>
    <t>对讲机</t>
  </si>
  <si>
    <t>杨正伟</t>
  </si>
  <si>
    <t>4c5846c75ed8ad8d003ddb0838befab0</t>
  </si>
  <si>
    <t>2020\/06\/04 14:15:07</t>
  </si>
  <si>
    <t>汤东海</t>
  </si>
  <si>
    <t>f2a60d815ed8cb0400402c9865c7aad0</t>
  </si>
  <si>
    <t>2020\/06\/04 16:20:50</t>
  </si>
  <si>
    <t>发汤东海</t>
  </si>
  <si>
    <t>f2a60d815ed8cb3700402e6e52464428</t>
  </si>
  <si>
    <t>2020\/06\/04 16:21:41</t>
  </si>
  <si>
    <t>欧阳</t>
  </si>
  <si>
    <t>38d78ca75ed90c560046864405b64c7f</t>
  </si>
  <si>
    <t>2020\/06\/04 20:59:33</t>
  </si>
  <si>
    <t>38d78ca75ed9b7ad004aa16712b9ca8c</t>
  </si>
  <si>
    <t>2020\/06\/05 09:11:47</t>
  </si>
  <si>
    <t>75777da85ed9b7ad0041a37a50694848</t>
  </si>
  <si>
    <t>4d5a19345ed9b7ad003a0f2c7a6a8e4a</t>
  </si>
  <si>
    <t>baada3ac5ed9b7ad0053c3ff1caee84e</t>
  </si>
  <si>
    <t>王子阳</t>
  </si>
  <si>
    <t>4d5a19345ed9ba3a003a2229761098b2</t>
  </si>
  <si>
    <t>2020\/06\/05 09:22:40</t>
  </si>
  <si>
    <t>高湘赣</t>
  </si>
  <si>
    <t>baada3ac5eda06f0005725c01bbb31c6</t>
  </si>
  <si>
    <t>o6qzt0CCTEv-Mxism-BmOLvZ3mZE</t>
  </si>
  <si>
    <t>2020\/06\/05 14:48:45</t>
  </si>
  <si>
    <t>冲击钻</t>
  </si>
  <si>
    <t>刘翔宇</t>
  </si>
  <si>
    <t>38d78ca75eda37b0004f969c02ed7313</t>
  </si>
  <si>
    <t>2020\/06\/05 18:16:47</t>
  </si>
  <si>
    <t>baada3ac5ee0687c008d1d3e0cb8eeb1</t>
  </si>
  <si>
    <t>2020\/06\/10 10:58:34</t>
  </si>
  <si>
    <t>d9c416965ee341c900011cdd42e3a08a</t>
  </si>
  <si>
    <t>2020\/06\/12 14:50:16</t>
  </si>
  <si>
    <t>0492aafc5ee34aa1000144fc7c10abbb</t>
  </si>
  <si>
    <t>2020\/06\/12 15:27:59</t>
  </si>
  <si>
    <t>邵池</t>
  </si>
  <si>
    <t>751ea0735ee34ae800010600589e228c</t>
  </si>
  <si>
    <t>2020\/06\/12 15:29:10</t>
  </si>
  <si>
    <t>戴云</t>
  </si>
  <si>
    <t>0492aafc5ee34b12000148b462163f58</t>
  </si>
  <si>
    <t>2020\/06\/12 15:29:52</t>
  </si>
  <si>
    <t>e984b69a5ee44a610007d69e37d5f2ef</t>
  </si>
  <si>
    <t>2020\/06\/13 09:40:23</t>
  </si>
  <si>
    <t>b960af395ee591e4000f926772ca953b</t>
  </si>
  <si>
    <t>2020\/06\/14 08:56:34</t>
  </si>
  <si>
    <t>ab79f8175ee591e4000d287a08e4d604</t>
  </si>
  <si>
    <t>ee99daee5ee591e4000ddc6b09e58769</t>
  </si>
  <si>
    <t>b06604d45ee591e4000d03d03d0d6a60</t>
  </si>
  <si>
    <t>d9c416965ee591e40012400e7a79d3bb</t>
  </si>
  <si>
    <t>b960af395ee591e4000f92686d46f158</t>
  </si>
  <si>
    <t>e984b69a5ee591e4000fef874299e4cf</t>
  </si>
  <si>
    <t>0492aafc5ee594a3000fd3352e0c3370</t>
  </si>
  <si>
    <t>2020\/06\/14 09:08:17</t>
  </si>
  <si>
    <t>b960af395ee594a3000fa9f6506e6075</t>
  </si>
  <si>
    <t>b06604d45ee594a3000d170a51d094c8</t>
  </si>
  <si>
    <t>ab79f8175ee594a3000d3c966b35e028</t>
  </si>
  <si>
    <t>b960af395ee594a3000fa9f702846212</t>
  </si>
  <si>
    <t>751ea0735ee594a3000c93202ce19616</t>
  </si>
  <si>
    <t>d9c416965ee594a300125c3c283daa3b</t>
  </si>
  <si>
    <t>d9c416965ee5950f001260460f51a1fa</t>
  </si>
  <si>
    <t>物资机具未修好</t>
  </si>
  <si>
    <t>2020\/06\/14 09:10:05</t>
  </si>
  <si>
    <t>d9c416965ee5950f001260472d0df0b3</t>
  </si>
  <si>
    <t>b960af395ee5950f000fadb001ec8f43</t>
  </si>
  <si>
    <t>e984b69a5ee5950f001009ef48d7b4cb</t>
  </si>
  <si>
    <t>朱浔桥</t>
  </si>
  <si>
    <t>d9c416965ee5b4ed001376563d830415</t>
  </si>
  <si>
    <t>2020\/06\/14 11:26:02</t>
  </si>
  <si>
    <t>胡余林</t>
  </si>
  <si>
    <t>0492aafc5ee5b5040010c92832b7bccd</t>
  </si>
  <si>
    <t>2020\/06\/14 11:26:25</t>
  </si>
  <si>
    <t>姜孟斌</t>
  </si>
  <si>
    <t>751ea0735ee5b528000d532b7f8baa07</t>
  </si>
  <si>
    <t>2020\/06\/14 11:27:01</t>
  </si>
  <si>
    <t>欧阳明</t>
  </si>
  <si>
    <t>d9c416965ee5b5fb0013804f7b68888b</t>
  </si>
  <si>
    <t>2020\/06\/14 13:30:31</t>
  </si>
  <si>
    <t>b06604d45ee5b61c000dea1f0cb0f6d0</t>
  </si>
  <si>
    <t>2020\/06\/14 13:31:03</t>
  </si>
  <si>
    <t>张元彪</t>
  </si>
  <si>
    <t>e984b69a5ee5b643001109497eb30012</t>
  </si>
  <si>
    <t>2020\/06\/14 13:31:38</t>
  </si>
  <si>
    <t>0492aafc5ee5b8b10010e37a6461ac0b</t>
  </si>
  <si>
    <t>2020\/06\/14 11:42:06</t>
  </si>
  <si>
    <t>ee99daee5ee5b8b1000edfa57d0c6224</t>
  </si>
  <si>
    <t>ab79f8175ee5b8b1000e203c11a900be</t>
  </si>
  <si>
    <t>e984b69a5ee5b8b100111a0c0b680ef4</t>
  </si>
  <si>
    <t>b06604d45ee5b8b1000df8cc7999b341</t>
  </si>
  <si>
    <t>db9f2d6c5ee9eb970004602d2f138efd</t>
  </si>
  <si>
    <t>2020\/06\/17 16:08:22</t>
  </si>
  <si>
    <t>梁永华</t>
  </si>
  <si>
    <t>362458465eea007e0003bcee62e509e6</t>
  </si>
  <si>
    <t>o6qzt0KUfwTDUSMkR59sWtMv4b2s</t>
  </si>
  <si>
    <t>2020\/06\/17 17:37:32</t>
  </si>
  <si>
    <t>c1d8f6ae5eeb47e2000c6c722f843dc8</t>
  </si>
  <si>
    <t>2020\/06\/18 16:54:25</t>
  </si>
  <si>
    <t>5535aeeb5eec8721001353575817b7f5</t>
  </si>
  <si>
    <t>2020\/06\/19 15:36:31</t>
  </si>
  <si>
    <t>5efaaa445eeec2dc0026e6c625c49476</t>
  </si>
  <si>
    <t>2020\/06\/21 08:15:51</t>
  </si>
  <si>
    <t>db9f2d6c5ef0294100378559217780ca</t>
  </si>
  <si>
    <t>o6qzt0EpFIXGdpkKpENrhkUkBsI8</t>
  </si>
  <si>
    <t>2020\/06\/22 09:45:05</t>
  </si>
  <si>
    <t>e6a3b07d5ef33a48004858ef1dd073d2</t>
  </si>
  <si>
    <t>2020\/06\/24 17:34:30</t>
  </si>
  <si>
    <t>周招利</t>
  </si>
  <si>
    <t>a3e75f055ef407980040beec2833b81b</t>
  </si>
  <si>
    <t>机械部</t>
  </si>
  <si>
    <t>2020\/06\/25 08:10:30</t>
  </si>
  <si>
    <t>樊帅</t>
  </si>
  <si>
    <t>db9f2d6c5ef47c6b005debc3776e801b</t>
  </si>
  <si>
    <t>o6qzt0O_6BqxYHQ8buKWgaLlOhrs</t>
  </si>
  <si>
    <t>2020\/06\/25 16:28:57</t>
  </si>
  <si>
    <t>5efaaa445ef48076005264ba46400746</t>
  </si>
  <si>
    <t>2020\/06\/25 16:46:12</t>
  </si>
  <si>
    <t>王银锋</t>
  </si>
  <si>
    <t>a3e75f055ef5653e0048b75169174902</t>
  </si>
  <si>
    <t>o6qzt0DEkFEkO9vxqp39v3EET7Oo</t>
  </si>
  <si>
    <t>2020\/06\/26 09:02:21</t>
  </si>
  <si>
    <t>e6a3b07d5ef5c367005a05e04160656c</t>
  </si>
  <si>
    <t>2020\/06\/26 15:44:05</t>
  </si>
  <si>
    <t>搅拌器</t>
  </si>
  <si>
    <t>手电钻</t>
  </si>
  <si>
    <t>实验室</t>
  </si>
  <si>
    <t>修好比率</t>
    <phoneticPr fontId="1" type="noConversion"/>
  </si>
  <si>
    <t>混凝土振动棒电机</t>
    <phoneticPr fontId="1" type="noConversion"/>
  </si>
  <si>
    <t>物资机具未修好</t>
    <phoneticPr fontId="1" type="noConversion"/>
  </si>
  <si>
    <t>物资发</t>
    <phoneticPr fontId="1" type="noConversion"/>
  </si>
  <si>
    <t>工地返回</t>
    <phoneticPr fontId="1" type="noConversion"/>
  </si>
  <si>
    <t>物资未发</t>
    <phoneticPr fontId="1" type="noConversion"/>
  </si>
  <si>
    <t>e6a3b07d5ef6e09b00617255169156b5</t>
  </si>
  <si>
    <t>2020\/06\/27 12:00:57</t>
  </si>
  <si>
    <t>1229caae5ef702f50060a0876c435d43</t>
  </si>
  <si>
    <t>2020\/06\/27 14:27:31</t>
  </si>
  <si>
    <t>e6a3b07d5ef703f600628df467a96653</t>
  </si>
  <si>
    <t>2020\/06\/27 14:31:48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</si>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</sst>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9" fontId="0" fillId="2" borderId="0" xfId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维修记录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79" zoomScale="70" zoomScaleNormal="70" workbookViewId="0">
      <selection activeCell="I13" sqref="I13"/>
    </sheetView>
  </sheetViews>
  <sheetFormatPr defaultRowHeight="13.5" x14ac:dyDescent="0.15"/>
  <cols>
    <col min="1" max="1" width="4.75" style="1" bestFit="1" customWidth="1"/>
    <col min="2" max="2" width="14" style="1" bestFit="1" customWidth="1"/>
    <col min="3" max="3" width="18" style="1" bestFit="1" customWidth="1"/>
    <col min="4" max="4" width="19" style="1" bestFit="1" customWidth="1"/>
    <col min="5" max="5" width="14" style="1" bestFit="1" customWidth="1"/>
    <col min="6" max="6" width="36.125" style="1" bestFit="1" customWidth="1"/>
    <col min="7" max="7" width="31.625" style="1" bestFit="1" customWidth="1"/>
    <col min="8" max="8" width="10.5" style="1" bestFit="1" customWidth="1"/>
    <col min="9" max="9" width="20.125" style="1" bestFit="1" customWidth="1"/>
    <col min="10" max="10" width="18" style="1" bestFit="1" customWidth="1"/>
    <col min="11" max="11" width="23.875" style="1" bestFit="1" customWidth="1"/>
  </cols>
  <sheetData>
    <row r="1" spans="1: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15">
      <c r="A2" s="1">
        <v>0</v>
      </c>
      <c r="B2" s="1">
        <v>2</v>
      </c>
      <c r="C2" s="1" t="s">
        <v>10</v>
      </c>
      <c r="D2" s="1">
        <v>25</v>
      </c>
      <c r="E2" s="1" t="s">
        <v>11</v>
      </c>
      <c r="F2" s="1" t="s">
        <v>12</v>
      </c>
      <c r="G2" s="1" t="s">
        <v>13</v>
      </c>
      <c r="H2" s="1">
        <v>188</v>
      </c>
      <c r="I2" s="1" t="s">
        <v>14</v>
      </c>
      <c r="J2" s="1" t="s">
        <v>15</v>
      </c>
      <c r="K2" s="1" t="s">
        <v>16</v>
      </c>
    </row>
    <row r="3" spans="1:11" x14ac:dyDescent="0.15">
      <c r="A3" s="1">
        <v>1</v>
      </c>
      <c r="B3" s="1">
        <v>2</v>
      </c>
      <c r="C3" s="1" t="s">
        <v>10</v>
      </c>
      <c r="D3" s="1">
        <v>25</v>
      </c>
      <c r="E3" s="1" t="s">
        <v>11</v>
      </c>
      <c r="F3" s="1" t="s">
        <v>17</v>
      </c>
      <c r="G3" s="1" t="s">
        <v>13</v>
      </c>
      <c r="H3" s="1">
        <v>100</v>
      </c>
      <c r="I3" s="1" t="s">
        <v>14</v>
      </c>
      <c r="J3" s="1" t="s">
        <v>18</v>
      </c>
      <c r="K3" s="1" t="s">
        <v>19</v>
      </c>
    </row>
    <row r="4" spans="1:11" x14ac:dyDescent="0.15">
      <c r="A4" s="1">
        <v>2</v>
      </c>
      <c r="B4" s="1">
        <v>2</v>
      </c>
      <c r="C4" s="1" t="s">
        <v>10</v>
      </c>
      <c r="D4" s="1">
        <v>25</v>
      </c>
      <c r="E4" s="1" t="s">
        <v>11</v>
      </c>
      <c r="F4" s="1" t="s">
        <v>20</v>
      </c>
      <c r="G4" s="1" t="s">
        <v>13</v>
      </c>
      <c r="H4" s="1">
        <v>310</v>
      </c>
      <c r="I4" s="1" t="s">
        <v>14</v>
      </c>
      <c r="J4" s="1" t="s">
        <v>21</v>
      </c>
      <c r="K4" s="1" t="s">
        <v>22</v>
      </c>
    </row>
    <row r="5" spans="1:11" x14ac:dyDescent="0.15">
      <c r="A5" s="1">
        <v>3</v>
      </c>
      <c r="B5" s="1">
        <v>2</v>
      </c>
      <c r="C5" s="1" t="s">
        <v>10</v>
      </c>
      <c r="D5" s="1">
        <v>25</v>
      </c>
      <c r="E5" s="1" t="s">
        <v>11</v>
      </c>
      <c r="F5" s="1" t="s">
        <v>23</v>
      </c>
      <c r="G5" s="1" t="s">
        <v>13</v>
      </c>
      <c r="H5" s="1">
        <v>153</v>
      </c>
      <c r="I5" s="1" t="s">
        <v>14</v>
      </c>
      <c r="J5" s="1" t="s">
        <v>24</v>
      </c>
      <c r="K5" s="1" t="s">
        <v>25</v>
      </c>
    </row>
    <row r="6" spans="1:11" x14ac:dyDescent="0.15">
      <c r="A6" s="1">
        <v>4</v>
      </c>
      <c r="B6" s="1">
        <v>2</v>
      </c>
      <c r="C6" s="1" t="s">
        <v>10</v>
      </c>
      <c r="D6" s="1">
        <v>25</v>
      </c>
      <c r="E6" s="1" t="s">
        <v>11</v>
      </c>
      <c r="F6" s="1" t="s">
        <v>26</v>
      </c>
      <c r="G6" s="1" t="s">
        <v>13</v>
      </c>
      <c r="H6" s="1">
        <v>124</v>
      </c>
      <c r="I6" s="1" t="s">
        <v>14</v>
      </c>
      <c r="J6" s="1" t="s">
        <v>27</v>
      </c>
      <c r="K6" s="1" t="s">
        <v>28</v>
      </c>
    </row>
    <row r="7" spans="1:11" x14ac:dyDescent="0.15">
      <c r="A7" s="1">
        <v>5</v>
      </c>
      <c r="B7" s="1">
        <v>2</v>
      </c>
      <c r="C7" s="1" t="s">
        <v>10</v>
      </c>
      <c r="D7" s="1">
        <v>25</v>
      </c>
      <c r="E7" s="1" t="s">
        <v>11</v>
      </c>
      <c r="F7" s="1" t="s">
        <v>29</v>
      </c>
      <c r="G7" s="1" t="s">
        <v>13</v>
      </c>
      <c r="H7" s="1">
        <v>593</v>
      </c>
      <c r="I7" s="1" t="s">
        <v>14</v>
      </c>
      <c r="J7" s="1" t="s">
        <v>30</v>
      </c>
      <c r="K7" s="1" t="s">
        <v>31</v>
      </c>
    </row>
    <row r="8" spans="1:11" x14ac:dyDescent="0.15">
      <c r="A8" s="1">
        <v>6</v>
      </c>
      <c r="B8" s="1">
        <v>1</v>
      </c>
      <c r="C8" s="1" t="s">
        <v>32</v>
      </c>
      <c r="D8" s="1">
        <v>1350</v>
      </c>
      <c r="E8" s="1" t="s">
        <v>33</v>
      </c>
      <c r="F8" s="1" t="s">
        <v>34</v>
      </c>
      <c r="G8" s="1" t="s">
        <v>35</v>
      </c>
      <c r="H8" s="1">
        <v>13</v>
      </c>
      <c r="I8" s="1" t="s">
        <v>14</v>
      </c>
      <c r="J8" s="1" t="s">
        <v>30</v>
      </c>
      <c r="K8" s="1" t="s">
        <v>36</v>
      </c>
    </row>
    <row r="9" spans="1:11" x14ac:dyDescent="0.15">
      <c r="A9" s="1">
        <v>7</v>
      </c>
      <c r="B9" s="1">
        <v>7</v>
      </c>
      <c r="C9" s="1" t="s">
        <v>37</v>
      </c>
      <c r="D9" s="1">
        <v>2150</v>
      </c>
      <c r="E9" s="1" t="s">
        <v>33</v>
      </c>
      <c r="F9" s="1" t="s">
        <v>38</v>
      </c>
      <c r="G9" s="1" t="s">
        <v>35</v>
      </c>
      <c r="H9" s="1">
        <v>2</v>
      </c>
      <c r="I9" s="1" t="s">
        <v>14</v>
      </c>
      <c r="J9" s="1" t="s">
        <v>30</v>
      </c>
      <c r="K9" s="1" t="s">
        <v>36</v>
      </c>
    </row>
    <row r="10" spans="1:11" x14ac:dyDescent="0.15">
      <c r="A10" s="1">
        <v>8</v>
      </c>
      <c r="B10" s="1">
        <v>2</v>
      </c>
      <c r="C10" s="1" t="s">
        <v>10</v>
      </c>
      <c r="D10" s="1">
        <v>20</v>
      </c>
      <c r="E10" s="1" t="s">
        <v>11</v>
      </c>
      <c r="F10" s="1" t="s">
        <v>39</v>
      </c>
      <c r="G10" s="1" t="s">
        <v>13</v>
      </c>
      <c r="H10" s="1">
        <v>188</v>
      </c>
      <c r="I10" s="1" t="s">
        <v>14</v>
      </c>
      <c r="J10" s="1" t="s">
        <v>15</v>
      </c>
      <c r="K10" s="1" t="s">
        <v>40</v>
      </c>
    </row>
    <row r="11" spans="1:11" x14ac:dyDescent="0.15">
      <c r="A11" s="1">
        <v>9</v>
      </c>
      <c r="B11" s="1">
        <v>2</v>
      </c>
      <c r="C11" s="1" t="s">
        <v>10</v>
      </c>
      <c r="D11" s="1">
        <v>20</v>
      </c>
      <c r="E11" s="1" t="s">
        <v>11</v>
      </c>
      <c r="F11" s="1" t="s">
        <v>41</v>
      </c>
      <c r="G11" s="1" t="s">
        <v>13</v>
      </c>
      <c r="H11" s="1">
        <v>100</v>
      </c>
      <c r="I11" s="1" t="s">
        <v>14</v>
      </c>
      <c r="J11" s="1" t="s">
        <v>18</v>
      </c>
      <c r="K11" s="1" t="s">
        <v>42</v>
      </c>
    </row>
    <row r="12" spans="1:11" x14ac:dyDescent="0.15">
      <c r="A12" s="1">
        <v>10</v>
      </c>
      <c r="B12" s="1">
        <v>2</v>
      </c>
      <c r="C12" s="1" t="s">
        <v>10</v>
      </c>
      <c r="D12" s="1">
        <v>20</v>
      </c>
      <c r="E12" s="1" t="s">
        <v>11</v>
      </c>
      <c r="F12" s="1" t="s">
        <v>43</v>
      </c>
      <c r="G12" s="1" t="s">
        <v>13</v>
      </c>
      <c r="H12" s="1">
        <v>310</v>
      </c>
      <c r="I12" s="1" t="s">
        <v>14</v>
      </c>
      <c r="J12" s="1" t="s">
        <v>21</v>
      </c>
      <c r="K12" s="1" t="s">
        <v>44</v>
      </c>
    </row>
    <row r="13" spans="1:11" x14ac:dyDescent="0.15">
      <c r="A13" s="1">
        <v>11</v>
      </c>
      <c r="B13" s="1">
        <v>1</v>
      </c>
      <c r="C13" s="1" t="s">
        <v>32</v>
      </c>
      <c r="D13" s="1">
        <v>1350</v>
      </c>
      <c r="E13" s="1" t="s">
        <v>11</v>
      </c>
      <c r="F13" s="1" t="s">
        <v>45</v>
      </c>
      <c r="G13" s="1" t="s">
        <v>13</v>
      </c>
      <c r="H13" s="1">
        <v>34</v>
      </c>
      <c r="I13" s="1" t="s">
        <v>14</v>
      </c>
      <c r="J13" s="1" t="s">
        <v>46</v>
      </c>
      <c r="K13" s="1" t="s">
        <v>47</v>
      </c>
    </row>
    <row r="14" spans="1:11" x14ac:dyDescent="0.15">
      <c r="A14" s="1">
        <v>12</v>
      </c>
      <c r="B14" s="1">
        <v>10</v>
      </c>
      <c r="C14" s="1" t="s">
        <v>48</v>
      </c>
      <c r="D14" s="1">
        <v>1300</v>
      </c>
      <c r="E14" s="1" t="s">
        <v>11</v>
      </c>
      <c r="F14" s="1" t="s">
        <v>49</v>
      </c>
      <c r="G14" s="1" t="s">
        <v>13</v>
      </c>
      <c r="H14" s="1">
        <v>1</v>
      </c>
      <c r="I14" s="1" t="s">
        <v>14</v>
      </c>
      <c r="J14" s="1" t="s">
        <v>46</v>
      </c>
      <c r="K14" s="1" t="s">
        <v>47</v>
      </c>
    </row>
    <row r="15" spans="1:11" x14ac:dyDescent="0.15">
      <c r="A15" s="1">
        <v>13</v>
      </c>
      <c r="B15" s="1">
        <v>3</v>
      </c>
      <c r="C15" s="1" t="s">
        <v>50</v>
      </c>
      <c r="D15" s="1">
        <v>4500</v>
      </c>
      <c r="E15" s="1" t="s">
        <v>11</v>
      </c>
      <c r="F15" s="1" t="s">
        <v>51</v>
      </c>
      <c r="G15" s="1" t="s">
        <v>13</v>
      </c>
      <c r="H15" s="1">
        <v>8</v>
      </c>
      <c r="I15" s="1" t="s">
        <v>14</v>
      </c>
      <c r="J15" s="1" t="s">
        <v>46</v>
      </c>
      <c r="K15" s="1" t="s">
        <v>47</v>
      </c>
    </row>
    <row r="16" spans="1:11" x14ac:dyDescent="0.15">
      <c r="A16" s="1">
        <v>14</v>
      </c>
      <c r="B16" s="1">
        <v>7</v>
      </c>
      <c r="C16" s="1" t="s">
        <v>37</v>
      </c>
      <c r="D16" s="1">
        <v>2150</v>
      </c>
      <c r="E16" s="1" t="s">
        <v>11</v>
      </c>
      <c r="F16" s="1" t="s">
        <v>52</v>
      </c>
      <c r="G16" s="1" t="s">
        <v>13</v>
      </c>
      <c r="H16" s="1">
        <v>4</v>
      </c>
      <c r="I16" s="1" t="s">
        <v>14</v>
      </c>
      <c r="J16" s="1" t="s">
        <v>46</v>
      </c>
      <c r="K16" s="1" t="s">
        <v>47</v>
      </c>
    </row>
    <row r="17" spans="1:11" x14ac:dyDescent="0.15">
      <c r="A17" s="1">
        <v>15</v>
      </c>
      <c r="B17" s="1">
        <v>9</v>
      </c>
      <c r="C17" s="1" t="s">
        <v>53</v>
      </c>
      <c r="D17" s="1">
        <v>4500</v>
      </c>
      <c r="E17" s="1" t="s">
        <v>11</v>
      </c>
      <c r="F17" s="1" t="s">
        <v>54</v>
      </c>
      <c r="G17" s="1" t="s">
        <v>13</v>
      </c>
      <c r="H17" s="1">
        <v>10</v>
      </c>
      <c r="I17" s="1" t="s">
        <v>14</v>
      </c>
      <c r="J17" s="1" t="s">
        <v>46</v>
      </c>
      <c r="K17" s="1" t="s">
        <v>47</v>
      </c>
    </row>
    <row r="18" spans="1:11" x14ac:dyDescent="0.15">
      <c r="A18" s="1">
        <v>16</v>
      </c>
      <c r="B18" s="1">
        <v>12</v>
      </c>
      <c r="C18" s="1" t="s">
        <v>55</v>
      </c>
      <c r="D18" s="1">
        <v>1100</v>
      </c>
      <c r="E18" s="1" t="s">
        <v>11</v>
      </c>
      <c r="F18" s="1" t="s">
        <v>56</v>
      </c>
      <c r="G18" s="1" t="s">
        <v>13</v>
      </c>
      <c r="H18" s="1">
        <v>11</v>
      </c>
      <c r="I18" s="1" t="s">
        <v>14</v>
      </c>
      <c r="J18" s="1" t="s">
        <v>46</v>
      </c>
      <c r="K18" s="1" t="s">
        <v>47</v>
      </c>
    </row>
    <row r="19" spans="1:11" x14ac:dyDescent="0.15">
      <c r="A19" s="1">
        <v>17</v>
      </c>
      <c r="B19" s="1">
        <v>6</v>
      </c>
      <c r="C19" s="1" t="s">
        <v>57</v>
      </c>
      <c r="D19" s="1">
        <v>1100</v>
      </c>
      <c r="E19" s="1" t="s">
        <v>11</v>
      </c>
      <c r="F19" s="1" t="s">
        <v>58</v>
      </c>
      <c r="G19" s="1" t="s">
        <v>13</v>
      </c>
      <c r="H19" s="1">
        <v>1</v>
      </c>
      <c r="I19" s="1" t="s">
        <v>14</v>
      </c>
      <c r="J19" s="1" t="s">
        <v>46</v>
      </c>
      <c r="K19" s="1" t="s">
        <v>47</v>
      </c>
    </row>
    <row r="20" spans="1:11" x14ac:dyDescent="0.15">
      <c r="A20" s="1">
        <v>18</v>
      </c>
      <c r="B20" s="1">
        <v>8</v>
      </c>
      <c r="C20" s="1" t="s">
        <v>59</v>
      </c>
      <c r="D20" s="1">
        <v>1300</v>
      </c>
      <c r="E20" s="1" t="s">
        <v>11</v>
      </c>
      <c r="F20" s="1" t="s">
        <v>60</v>
      </c>
      <c r="G20" s="1" t="s">
        <v>13</v>
      </c>
      <c r="H20" s="1">
        <v>1</v>
      </c>
      <c r="I20" s="1" t="s">
        <v>14</v>
      </c>
      <c r="J20" s="1" t="s">
        <v>46</v>
      </c>
      <c r="K20" s="1" t="s">
        <v>47</v>
      </c>
    </row>
    <row r="21" spans="1:11" x14ac:dyDescent="0.15">
      <c r="A21" s="1">
        <v>19</v>
      </c>
      <c r="B21" s="1">
        <v>1</v>
      </c>
      <c r="C21" s="1" t="s">
        <v>32</v>
      </c>
      <c r="D21" s="1">
        <v>1350</v>
      </c>
      <c r="E21" s="1" t="s">
        <v>61</v>
      </c>
      <c r="F21" s="1" t="s">
        <v>62</v>
      </c>
      <c r="G21" s="1" t="s">
        <v>13</v>
      </c>
      <c r="H21" s="1">
        <v>4</v>
      </c>
      <c r="I21" s="1" t="s">
        <v>24</v>
      </c>
      <c r="J21" s="1" t="s">
        <v>14</v>
      </c>
      <c r="K21" s="1" t="s">
        <v>63</v>
      </c>
    </row>
    <row r="22" spans="1:11" x14ac:dyDescent="0.15">
      <c r="A22" s="1">
        <v>20</v>
      </c>
      <c r="B22" s="1">
        <v>4</v>
      </c>
      <c r="C22" s="1" t="s">
        <v>64</v>
      </c>
      <c r="D22" s="1">
        <v>1100</v>
      </c>
      <c r="E22" s="1" t="s">
        <v>61</v>
      </c>
      <c r="F22" s="1" t="s">
        <v>65</v>
      </c>
      <c r="G22" s="1" t="s">
        <v>13</v>
      </c>
      <c r="H22" s="1">
        <v>1</v>
      </c>
      <c r="I22" s="1" t="s">
        <v>24</v>
      </c>
      <c r="J22" s="1" t="s">
        <v>14</v>
      </c>
      <c r="K22" s="1" t="s">
        <v>63</v>
      </c>
    </row>
    <row r="23" spans="1:11" x14ac:dyDescent="0.15">
      <c r="A23" s="1">
        <v>21</v>
      </c>
      <c r="B23" s="1">
        <v>13</v>
      </c>
      <c r="C23" s="1" t="s">
        <v>66</v>
      </c>
      <c r="D23" s="1">
        <v>1300</v>
      </c>
      <c r="E23" s="1" t="s">
        <v>67</v>
      </c>
      <c r="F23" s="1" t="s">
        <v>68</v>
      </c>
      <c r="G23" s="1" t="s">
        <v>69</v>
      </c>
      <c r="H23" s="1">
        <v>3</v>
      </c>
      <c r="I23" s="1" t="s">
        <v>30</v>
      </c>
      <c r="J23" s="1" t="s">
        <v>14</v>
      </c>
      <c r="K23" s="1" t="s">
        <v>70</v>
      </c>
    </row>
    <row r="24" spans="1:11" x14ac:dyDescent="0.15">
      <c r="A24" s="1">
        <v>22</v>
      </c>
      <c r="B24" s="1">
        <v>7</v>
      </c>
      <c r="C24" s="1" t="s">
        <v>37</v>
      </c>
      <c r="D24" s="1">
        <v>2150</v>
      </c>
      <c r="E24" s="1" t="s">
        <v>67</v>
      </c>
      <c r="F24" s="1" t="s">
        <v>71</v>
      </c>
      <c r="G24" s="1" t="s">
        <v>69</v>
      </c>
      <c r="H24" s="1">
        <v>2</v>
      </c>
      <c r="I24" s="1" t="s">
        <v>30</v>
      </c>
      <c r="J24" s="1" t="s">
        <v>14</v>
      </c>
      <c r="K24" s="1" t="s">
        <v>70</v>
      </c>
    </row>
    <row r="25" spans="1:11" x14ac:dyDescent="0.15">
      <c r="A25" s="1">
        <v>23</v>
      </c>
      <c r="B25" s="1">
        <v>9</v>
      </c>
      <c r="C25" s="1" t="s">
        <v>53</v>
      </c>
      <c r="D25" s="1">
        <v>4500</v>
      </c>
      <c r="E25" s="1" t="s">
        <v>67</v>
      </c>
      <c r="F25" s="1" t="s">
        <v>72</v>
      </c>
      <c r="G25" s="1" t="s">
        <v>69</v>
      </c>
      <c r="H25" s="1">
        <v>3</v>
      </c>
      <c r="I25" s="1" t="s">
        <v>30</v>
      </c>
      <c r="J25" s="1" t="s">
        <v>14</v>
      </c>
      <c r="K25" s="1" t="s">
        <v>70</v>
      </c>
    </row>
    <row r="26" spans="1:11" x14ac:dyDescent="0.15">
      <c r="A26" s="1">
        <v>24</v>
      </c>
      <c r="B26" s="1">
        <v>1</v>
      </c>
      <c r="C26" s="1" t="s">
        <v>32</v>
      </c>
      <c r="D26" s="1">
        <v>1350</v>
      </c>
      <c r="E26" s="1" t="s">
        <v>67</v>
      </c>
      <c r="F26" s="1" t="s">
        <v>73</v>
      </c>
      <c r="G26" s="1" t="s">
        <v>69</v>
      </c>
      <c r="H26" s="1">
        <v>5</v>
      </c>
      <c r="I26" s="1" t="s">
        <v>30</v>
      </c>
      <c r="J26" s="1" t="s">
        <v>14</v>
      </c>
      <c r="K26" s="1" t="s">
        <v>70</v>
      </c>
    </row>
    <row r="27" spans="1:11" x14ac:dyDescent="0.15">
      <c r="A27" s="1">
        <v>25</v>
      </c>
      <c r="B27" s="1">
        <v>3</v>
      </c>
      <c r="C27" s="1" t="s">
        <v>50</v>
      </c>
      <c r="D27" s="1">
        <v>4500</v>
      </c>
      <c r="E27" s="1" t="s">
        <v>74</v>
      </c>
      <c r="F27" s="1" t="s">
        <v>75</v>
      </c>
      <c r="G27" s="1" t="s">
        <v>13</v>
      </c>
      <c r="H27" s="1">
        <v>10</v>
      </c>
      <c r="I27" s="1" t="s">
        <v>76</v>
      </c>
      <c r="J27" s="1" t="s">
        <v>14</v>
      </c>
      <c r="K27" s="1" t="s">
        <v>77</v>
      </c>
    </row>
    <row r="28" spans="1:11" x14ac:dyDescent="0.15">
      <c r="A28" s="1">
        <v>26</v>
      </c>
      <c r="B28" s="1">
        <v>1</v>
      </c>
      <c r="C28" s="1" t="s">
        <v>32</v>
      </c>
      <c r="D28" s="1">
        <v>1350</v>
      </c>
      <c r="E28" s="1" t="s">
        <v>67</v>
      </c>
      <c r="F28" s="1" t="s">
        <v>78</v>
      </c>
      <c r="G28" s="1" t="s">
        <v>13</v>
      </c>
      <c r="H28" s="1">
        <v>8</v>
      </c>
      <c r="I28" s="1" t="s">
        <v>30</v>
      </c>
      <c r="J28" s="1" t="s">
        <v>14</v>
      </c>
      <c r="K28" s="1" t="s">
        <v>79</v>
      </c>
    </row>
    <row r="29" spans="1:11" x14ac:dyDescent="0.15">
      <c r="A29" s="1">
        <v>27</v>
      </c>
      <c r="B29" s="1">
        <v>2</v>
      </c>
      <c r="C29" s="1" t="s">
        <v>10</v>
      </c>
      <c r="D29" s="1">
        <v>20</v>
      </c>
      <c r="E29" s="1" t="s">
        <v>11</v>
      </c>
      <c r="F29" s="1" t="s">
        <v>80</v>
      </c>
      <c r="G29" s="1" t="s">
        <v>13</v>
      </c>
      <c r="H29" s="1">
        <v>77</v>
      </c>
      <c r="I29" s="1" t="s">
        <v>14</v>
      </c>
      <c r="J29" s="1" t="s">
        <v>27</v>
      </c>
      <c r="K29" s="1" t="s">
        <v>81</v>
      </c>
    </row>
    <row r="30" spans="1:11" x14ac:dyDescent="0.15">
      <c r="A30" s="1">
        <v>28</v>
      </c>
      <c r="B30" s="1">
        <v>3</v>
      </c>
      <c r="C30" s="1" t="s">
        <v>50</v>
      </c>
      <c r="D30" s="1">
        <v>4500</v>
      </c>
      <c r="E30" s="1" t="s">
        <v>82</v>
      </c>
      <c r="F30" s="1" t="s">
        <v>83</v>
      </c>
      <c r="G30" s="1" t="s">
        <v>84</v>
      </c>
      <c r="H30" s="1">
        <v>4</v>
      </c>
      <c r="I30" s="1" t="s">
        <v>21</v>
      </c>
      <c r="J30" s="1" t="s">
        <v>14</v>
      </c>
      <c r="K30" s="1" t="s">
        <v>85</v>
      </c>
    </row>
    <row r="31" spans="1:11" x14ac:dyDescent="0.15">
      <c r="A31" s="1">
        <v>29</v>
      </c>
      <c r="B31" s="1">
        <v>2</v>
      </c>
      <c r="C31" s="1" t="s">
        <v>10</v>
      </c>
      <c r="D31" s="1">
        <v>20</v>
      </c>
      <c r="E31" s="1" t="s">
        <v>86</v>
      </c>
      <c r="F31" s="1" t="s">
        <v>87</v>
      </c>
      <c r="G31" s="1" t="s">
        <v>13</v>
      </c>
      <c r="H31" s="1">
        <v>100</v>
      </c>
      <c r="I31" s="1" t="s">
        <v>14</v>
      </c>
      <c r="J31" s="1" t="s">
        <v>18</v>
      </c>
      <c r="K31" s="1" t="s">
        <v>88</v>
      </c>
    </row>
    <row r="32" spans="1:11" x14ac:dyDescent="0.15">
      <c r="A32" s="1">
        <v>30</v>
      </c>
      <c r="B32" s="1">
        <v>3</v>
      </c>
      <c r="C32" s="1" t="s">
        <v>50</v>
      </c>
      <c r="D32" s="1">
        <v>4500</v>
      </c>
      <c r="E32" s="1" t="s">
        <v>67</v>
      </c>
      <c r="F32" s="1" t="s">
        <v>89</v>
      </c>
      <c r="G32" s="1" t="s">
        <v>69</v>
      </c>
      <c r="H32" s="1">
        <v>2</v>
      </c>
      <c r="I32" s="1" t="s">
        <v>30</v>
      </c>
      <c r="J32" s="1" t="s">
        <v>14</v>
      </c>
      <c r="K32" s="1" t="s">
        <v>90</v>
      </c>
    </row>
    <row r="33" spans="1:11" x14ac:dyDescent="0.15">
      <c r="A33" s="1">
        <v>31</v>
      </c>
      <c r="B33" s="1">
        <v>9</v>
      </c>
      <c r="C33" s="1" t="s">
        <v>53</v>
      </c>
      <c r="D33" s="1">
        <v>4500</v>
      </c>
      <c r="E33" s="1" t="s">
        <v>67</v>
      </c>
      <c r="F33" s="1" t="s">
        <v>91</v>
      </c>
      <c r="G33" s="1" t="s">
        <v>69</v>
      </c>
      <c r="H33" s="1">
        <v>1</v>
      </c>
      <c r="I33" s="1" t="s">
        <v>30</v>
      </c>
      <c r="J33" s="1" t="s">
        <v>14</v>
      </c>
      <c r="K33" s="1" t="s">
        <v>90</v>
      </c>
    </row>
    <row r="34" spans="1:11" x14ac:dyDescent="0.15">
      <c r="A34" s="1">
        <v>32</v>
      </c>
      <c r="B34" s="1">
        <v>12</v>
      </c>
      <c r="C34" s="1" t="s">
        <v>55</v>
      </c>
      <c r="D34" s="1">
        <v>1100</v>
      </c>
      <c r="E34" s="1" t="s">
        <v>67</v>
      </c>
      <c r="F34" s="1" t="s">
        <v>92</v>
      </c>
      <c r="G34" s="1" t="s">
        <v>69</v>
      </c>
      <c r="H34" s="1">
        <v>3</v>
      </c>
      <c r="I34" s="1" t="s">
        <v>30</v>
      </c>
      <c r="J34" s="1" t="s">
        <v>14</v>
      </c>
      <c r="K34" s="1" t="s">
        <v>90</v>
      </c>
    </row>
    <row r="35" spans="1:11" x14ac:dyDescent="0.15">
      <c r="A35" s="1">
        <v>33</v>
      </c>
      <c r="B35" s="1">
        <v>7</v>
      </c>
      <c r="C35" s="1" t="s">
        <v>37</v>
      </c>
      <c r="D35" s="1">
        <v>2150</v>
      </c>
      <c r="E35" s="1" t="s">
        <v>67</v>
      </c>
      <c r="F35" s="1" t="s">
        <v>93</v>
      </c>
      <c r="G35" s="1" t="s">
        <v>69</v>
      </c>
      <c r="H35" s="1">
        <v>1</v>
      </c>
      <c r="I35" s="1" t="s">
        <v>30</v>
      </c>
      <c r="J35" s="1" t="s">
        <v>14</v>
      </c>
      <c r="K35" s="1" t="s">
        <v>90</v>
      </c>
    </row>
    <row r="36" spans="1:11" x14ac:dyDescent="0.15">
      <c r="A36" s="1">
        <v>34</v>
      </c>
      <c r="B36" s="1">
        <v>1</v>
      </c>
      <c r="C36" s="1" t="s">
        <v>32</v>
      </c>
      <c r="D36" s="1">
        <v>1350</v>
      </c>
      <c r="E36" s="1" t="s">
        <v>67</v>
      </c>
      <c r="F36" s="1" t="s">
        <v>94</v>
      </c>
      <c r="G36" s="1" t="s">
        <v>69</v>
      </c>
      <c r="H36" s="1">
        <v>3</v>
      </c>
      <c r="I36" s="1" t="s">
        <v>30</v>
      </c>
      <c r="J36" s="1" t="s">
        <v>14</v>
      </c>
      <c r="K36" s="1" t="s">
        <v>90</v>
      </c>
    </row>
    <row r="37" spans="1:11" x14ac:dyDescent="0.15">
      <c r="A37" s="1">
        <v>35</v>
      </c>
      <c r="B37" s="1">
        <v>15</v>
      </c>
      <c r="C37" s="1" t="s">
        <v>95</v>
      </c>
      <c r="D37" s="1">
        <v>230</v>
      </c>
      <c r="E37" s="1" t="s">
        <v>96</v>
      </c>
      <c r="F37" s="1" t="s">
        <v>97</v>
      </c>
      <c r="G37" s="1" t="s">
        <v>13</v>
      </c>
      <c r="H37" s="1">
        <v>12</v>
      </c>
      <c r="I37" s="1" t="s">
        <v>14</v>
      </c>
      <c r="J37" s="1" t="s">
        <v>98</v>
      </c>
      <c r="K37" s="1" t="s">
        <v>99</v>
      </c>
    </row>
    <row r="38" spans="1:11" x14ac:dyDescent="0.15">
      <c r="A38" s="1">
        <v>36</v>
      </c>
      <c r="B38" s="1">
        <v>15</v>
      </c>
      <c r="C38" s="1" t="s">
        <v>95</v>
      </c>
      <c r="D38" s="1">
        <v>230</v>
      </c>
      <c r="E38" s="1" t="s">
        <v>96</v>
      </c>
      <c r="F38" s="1" t="s">
        <v>100</v>
      </c>
      <c r="G38" s="1" t="s">
        <v>13</v>
      </c>
      <c r="H38" s="1">
        <v>5</v>
      </c>
      <c r="I38" s="1" t="s">
        <v>14</v>
      </c>
      <c r="J38" s="1" t="s">
        <v>30</v>
      </c>
      <c r="K38" s="1" t="s">
        <v>101</v>
      </c>
    </row>
    <row r="39" spans="1:11" x14ac:dyDescent="0.15">
      <c r="A39" s="1">
        <v>37</v>
      </c>
      <c r="B39" s="1">
        <v>2</v>
      </c>
      <c r="C39" s="1" t="s">
        <v>10</v>
      </c>
      <c r="D39" s="1">
        <v>20</v>
      </c>
      <c r="E39" s="1" t="s">
        <v>11</v>
      </c>
      <c r="F39" s="1" t="s">
        <v>102</v>
      </c>
      <c r="G39" s="1" t="s">
        <v>13</v>
      </c>
      <c r="H39" s="1">
        <v>290</v>
      </c>
      <c r="I39" s="1" t="s">
        <v>14</v>
      </c>
      <c r="J39" s="1" t="s">
        <v>30</v>
      </c>
      <c r="K39" s="1" t="s">
        <v>103</v>
      </c>
    </row>
    <row r="40" spans="1:11" x14ac:dyDescent="0.15">
      <c r="A40" s="1">
        <v>38</v>
      </c>
      <c r="B40" s="1">
        <v>2</v>
      </c>
      <c r="C40" s="1" t="s">
        <v>10</v>
      </c>
      <c r="D40" s="1">
        <v>20</v>
      </c>
      <c r="E40" s="1" t="s">
        <v>11</v>
      </c>
      <c r="F40" s="1" t="s">
        <v>104</v>
      </c>
      <c r="G40" s="1" t="s">
        <v>13</v>
      </c>
      <c r="H40" s="1">
        <v>80</v>
      </c>
      <c r="I40" s="1" t="s">
        <v>14</v>
      </c>
      <c r="J40" s="1" t="s">
        <v>24</v>
      </c>
      <c r="K40" s="1" t="s">
        <v>105</v>
      </c>
    </row>
    <row r="41" spans="1:11" x14ac:dyDescent="0.15">
      <c r="A41" s="1">
        <v>39</v>
      </c>
      <c r="B41" s="1">
        <v>1</v>
      </c>
      <c r="C41" s="1" t="s">
        <v>32</v>
      </c>
      <c r="D41" s="1">
        <v>1350</v>
      </c>
      <c r="E41" s="1" t="s">
        <v>61</v>
      </c>
      <c r="F41" s="1" t="s">
        <v>106</v>
      </c>
      <c r="G41" s="1" t="s">
        <v>13</v>
      </c>
      <c r="H41" s="1">
        <v>2</v>
      </c>
      <c r="I41" s="1" t="s">
        <v>24</v>
      </c>
      <c r="J41" s="1" t="s">
        <v>14</v>
      </c>
      <c r="K41" s="1" t="s">
        <v>107</v>
      </c>
    </row>
    <row r="42" spans="1:11" x14ac:dyDescent="0.15">
      <c r="A42" s="1">
        <v>40</v>
      </c>
      <c r="B42" s="1">
        <v>2</v>
      </c>
      <c r="C42" s="1" t="s">
        <v>10</v>
      </c>
      <c r="D42" s="1">
        <v>20</v>
      </c>
      <c r="E42" s="1" t="s">
        <v>11</v>
      </c>
      <c r="F42" s="1" t="s">
        <v>108</v>
      </c>
      <c r="G42" s="1" t="s">
        <v>13</v>
      </c>
      <c r="H42" s="1">
        <v>46</v>
      </c>
      <c r="I42" s="1" t="s">
        <v>14</v>
      </c>
      <c r="J42" s="1" t="s">
        <v>109</v>
      </c>
      <c r="K42" s="1" t="s">
        <v>110</v>
      </c>
    </row>
    <row r="43" spans="1:11" x14ac:dyDescent="0.15">
      <c r="A43" s="1">
        <v>41</v>
      </c>
      <c r="B43" s="1">
        <v>2</v>
      </c>
      <c r="C43" s="1" t="s">
        <v>10</v>
      </c>
      <c r="D43" s="1">
        <v>20</v>
      </c>
      <c r="E43" s="1" t="s">
        <v>11</v>
      </c>
      <c r="F43" s="1" t="s">
        <v>111</v>
      </c>
      <c r="G43" s="1" t="s">
        <v>13</v>
      </c>
      <c r="H43" s="1">
        <v>77</v>
      </c>
      <c r="I43" s="1" t="s">
        <v>14</v>
      </c>
      <c r="J43" s="1" t="s">
        <v>27</v>
      </c>
      <c r="K43" s="1" t="s">
        <v>112</v>
      </c>
    </row>
    <row r="44" spans="1:11" x14ac:dyDescent="0.15">
      <c r="A44" s="1">
        <v>42</v>
      </c>
      <c r="B44" s="1">
        <v>2</v>
      </c>
      <c r="C44" s="1" t="s">
        <v>10</v>
      </c>
      <c r="D44" s="1">
        <v>20</v>
      </c>
      <c r="E44" s="1" t="s">
        <v>11</v>
      </c>
      <c r="F44" s="1" t="s">
        <v>113</v>
      </c>
      <c r="G44" s="1" t="s">
        <v>13</v>
      </c>
      <c r="H44" s="1">
        <v>300</v>
      </c>
      <c r="I44" s="1" t="s">
        <v>14</v>
      </c>
      <c r="J44" s="1" t="s">
        <v>21</v>
      </c>
      <c r="K44" s="1" t="s">
        <v>114</v>
      </c>
    </row>
    <row r="45" spans="1:11" x14ac:dyDescent="0.15">
      <c r="A45" s="1">
        <v>43</v>
      </c>
      <c r="B45" s="1">
        <v>14</v>
      </c>
      <c r="C45" s="1" t="s">
        <v>115</v>
      </c>
      <c r="D45" s="1">
        <v>6000</v>
      </c>
      <c r="E45" s="1" t="s">
        <v>116</v>
      </c>
      <c r="F45" s="1" t="s">
        <v>117</v>
      </c>
      <c r="G45" s="1" t="s">
        <v>13</v>
      </c>
      <c r="H45" s="1">
        <v>2</v>
      </c>
      <c r="I45" s="1" t="s">
        <v>98</v>
      </c>
      <c r="J45" s="1" t="s">
        <v>14</v>
      </c>
      <c r="K45" s="1" t="s">
        <v>118</v>
      </c>
    </row>
    <row r="46" spans="1:11" x14ac:dyDescent="0.15">
      <c r="A46" s="1">
        <v>44</v>
      </c>
      <c r="B46" s="1">
        <v>14</v>
      </c>
      <c r="C46" s="1" t="s">
        <v>115</v>
      </c>
      <c r="D46" s="1">
        <v>6000</v>
      </c>
      <c r="E46" s="1" t="s">
        <v>119</v>
      </c>
      <c r="F46" s="1" t="s">
        <v>120</v>
      </c>
      <c r="G46" s="1" t="s">
        <v>13</v>
      </c>
      <c r="H46" s="1">
        <v>1</v>
      </c>
      <c r="I46" s="1" t="s">
        <v>18</v>
      </c>
      <c r="J46" s="1" t="s">
        <v>14</v>
      </c>
      <c r="K46" s="1" t="s">
        <v>121</v>
      </c>
    </row>
    <row r="47" spans="1:11" x14ac:dyDescent="0.15">
      <c r="A47" s="1">
        <v>45</v>
      </c>
      <c r="B47" s="1">
        <v>14</v>
      </c>
      <c r="C47" s="1" t="s">
        <v>115</v>
      </c>
      <c r="D47" s="1">
        <v>6000</v>
      </c>
      <c r="E47" s="1" t="s">
        <v>122</v>
      </c>
      <c r="F47" s="1" t="s">
        <v>123</v>
      </c>
      <c r="G47" s="1" t="s">
        <v>13</v>
      </c>
      <c r="H47" s="1">
        <v>1</v>
      </c>
      <c r="I47" s="1" t="s">
        <v>14</v>
      </c>
      <c r="J47" s="1" t="s">
        <v>18</v>
      </c>
      <c r="K47" s="1" t="s">
        <v>124</v>
      </c>
    </row>
    <row r="48" spans="1:11" x14ac:dyDescent="0.15">
      <c r="A48" s="1">
        <v>46</v>
      </c>
      <c r="B48" s="1">
        <v>14</v>
      </c>
      <c r="C48" s="1" t="s">
        <v>115</v>
      </c>
      <c r="D48" s="1">
        <v>6000</v>
      </c>
      <c r="E48" s="1" t="s">
        <v>125</v>
      </c>
      <c r="F48" s="1" t="s">
        <v>126</v>
      </c>
      <c r="G48" s="1" t="s">
        <v>13</v>
      </c>
      <c r="H48" s="1">
        <v>1</v>
      </c>
      <c r="I48" s="1" t="s">
        <v>14</v>
      </c>
      <c r="J48" s="1" t="s">
        <v>98</v>
      </c>
      <c r="K48" s="1" t="s">
        <v>127</v>
      </c>
    </row>
    <row r="49" spans="1:11" x14ac:dyDescent="0.15">
      <c r="A49" s="1">
        <v>47</v>
      </c>
      <c r="B49" s="1">
        <v>1</v>
      </c>
      <c r="C49" s="1" t="s">
        <v>32</v>
      </c>
      <c r="D49" s="1">
        <v>1350</v>
      </c>
      <c r="E49" s="1" t="s">
        <v>67</v>
      </c>
      <c r="F49" s="1" t="s">
        <v>128</v>
      </c>
      <c r="G49" s="1" t="s">
        <v>69</v>
      </c>
      <c r="H49" s="1">
        <v>6</v>
      </c>
      <c r="I49" s="1" t="s">
        <v>30</v>
      </c>
      <c r="J49" s="1" t="s">
        <v>14</v>
      </c>
      <c r="K49" s="1" t="s">
        <v>129</v>
      </c>
    </row>
    <row r="50" spans="1:11" x14ac:dyDescent="0.15">
      <c r="A50" s="1">
        <v>48</v>
      </c>
      <c r="B50" s="1">
        <v>9</v>
      </c>
      <c r="C50" s="1" t="s">
        <v>53</v>
      </c>
      <c r="D50" s="1">
        <v>4500</v>
      </c>
      <c r="E50" s="1" t="s">
        <v>67</v>
      </c>
      <c r="F50" s="1" t="s">
        <v>130</v>
      </c>
      <c r="G50" s="1" t="s">
        <v>69</v>
      </c>
      <c r="H50" s="1">
        <v>6</v>
      </c>
      <c r="I50" s="1" t="s">
        <v>30</v>
      </c>
      <c r="J50" s="1" t="s">
        <v>14</v>
      </c>
      <c r="K50" s="1" t="s">
        <v>129</v>
      </c>
    </row>
    <row r="51" spans="1:11" x14ac:dyDescent="0.15">
      <c r="A51" s="1">
        <v>49</v>
      </c>
      <c r="B51" s="1">
        <v>7</v>
      </c>
      <c r="C51" s="1" t="s">
        <v>37</v>
      </c>
      <c r="D51" s="1">
        <v>2150</v>
      </c>
      <c r="E51" s="1" t="s">
        <v>67</v>
      </c>
      <c r="F51" s="1" t="s">
        <v>131</v>
      </c>
      <c r="G51" s="1" t="s">
        <v>69</v>
      </c>
      <c r="H51" s="1">
        <v>4</v>
      </c>
      <c r="I51" s="1" t="s">
        <v>30</v>
      </c>
      <c r="J51" s="1" t="s">
        <v>14</v>
      </c>
      <c r="K51" s="1" t="s">
        <v>129</v>
      </c>
    </row>
    <row r="52" spans="1:11" x14ac:dyDescent="0.15">
      <c r="A52" s="1">
        <v>50</v>
      </c>
      <c r="B52" s="1">
        <v>13</v>
      </c>
      <c r="C52" s="1" t="s">
        <v>66</v>
      </c>
      <c r="D52" s="1">
        <v>4500</v>
      </c>
      <c r="E52" s="1" t="s">
        <v>67</v>
      </c>
      <c r="F52" s="1" t="s">
        <v>132</v>
      </c>
      <c r="G52" s="1" t="s">
        <v>69</v>
      </c>
      <c r="H52" s="1">
        <v>9</v>
      </c>
      <c r="I52" s="1" t="s">
        <v>30</v>
      </c>
      <c r="J52" s="1" t="s">
        <v>14</v>
      </c>
      <c r="K52" s="1" t="s">
        <v>129</v>
      </c>
    </row>
    <row r="53" spans="1:11" x14ac:dyDescent="0.15">
      <c r="A53" s="1">
        <v>51</v>
      </c>
      <c r="B53" s="1">
        <v>14</v>
      </c>
      <c r="C53" s="1" t="s">
        <v>115</v>
      </c>
      <c r="D53" s="1">
        <v>6000</v>
      </c>
      <c r="E53" s="1" t="s">
        <v>133</v>
      </c>
      <c r="F53" s="1" t="s">
        <v>134</v>
      </c>
      <c r="G53" s="1" t="s">
        <v>69</v>
      </c>
      <c r="H53" s="1">
        <v>1</v>
      </c>
      <c r="I53" s="1" t="s">
        <v>14</v>
      </c>
      <c r="J53" s="1" t="s">
        <v>98</v>
      </c>
      <c r="K53" s="1" t="s">
        <v>135</v>
      </c>
    </row>
    <row r="54" spans="1:11" x14ac:dyDescent="0.15">
      <c r="A54" s="1">
        <v>52</v>
      </c>
      <c r="B54" s="1">
        <v>2</v>
      </c>
      <c r="C54" s="1" t="s">
        <v>10</v>
      </c>
      <c r="D54" s="1">
        <v>20</v>
      </c>
      <c r="E54" s="1" t="s">
        <v>136</v>
      </c>
      <c r="F54" s="1" t="s">
        <v>137</v>
      </c>
      <c r="G54" s="1" t="s">
        <v>138</v>
      </c>
      <c r="H54" s="1">
        <v>130</v>
      </c>
      <c r="I54" s="1" t="s">
        <v>14</v>
      </c>
      <c r="J54" s="1" t="s">
        <v>15</v>
      </c>
      <c r="K54" s="1" t="s">
        <v>139</v>
      </c>
    </row>
    <row r="55" spans="1:11" x14ac:dyDescent="0.15">
      <c r="A55" s="1">
        <v>53</v>
      </c>
      <c r="B55" s="1">
        <v>15</v>
      </c>
      <c r="C55" s="1" t="s">
        <v>140</v>
      </c>
      <c r="D55" s="1">
        <v>4500</v>
      </c>
      <c r="E55" s="1" t="s">
        <v>141</v>
      </c>
      <c r="F55" s="1" t="s">
        <v>142</v>
      </c>
      <c r="G55" s="1" t="s">
        <v>13</v>
      </c>
      <c r="H55" s="1">
        <v>2</v>
      </c>
      <c r="I55" s="1" t="s">
        <v>15</v>
      </c>
      <c r="J55" s="1" t="s">
        <v>14</v>
      </c>
      <c r="K55" s="1" t="s">
        <v>143</v>
      </c>
    </row>
    <row r="56" spans="1:11" x14ac:dyDescent="0.15">
      <c r="A56" s="1">
        <v>54</v>
      </c>
      <c r="B56" s="1">
        <v>15</v>
      </c>
      <c r="C56" s="1" t="s">
        <v>95</v>
      </c>
      <c r="D56" s="1">
        <v>230</v>
      </c>
      <c r="E56" s="1" t="s">
        <v>96</v>
      </c>
      <c r="F56" s="1" t="s">
        <v>144</v>
      </c>
      <c r="G56" s="1" t="s">
        <v>13</v>
      </c>
      <c r="H56" s="1">
        <v>20</v>
      </c>
      <c r="I56" s="1" t="s">
        <v>14</v>
      </c>
      <c r="J56" s="1" t="s">
        <v>18</v>
      </c>
      <c r="K56" s="1" t="s">
        <v>145</v>
      </c>
    </row>
    <row r="57" spans="1:11" x14ac:dyDescent="0.15">
      <c r="A57" s="1">
        <v>55</v>
      </c>
      <c r="B57" s="1">
        <v>2</v>
      </c>
      <c r="C57" s="1" t="s">
        <v>10</v>
      </c>
      <c r="D57" s="1">
        <v>20</v>
      </c>
      <c r="E57" s="1" t="s">
        <v>11</v>
      </c>
      <c r="F57" s="1" t="s">
        <v>146</v>
      </c>
      <c r="G57" s="1" t="s">
        <v>13</v>
      </c>
      <c r="H57" s="1">
        <v>160</v>
      </c>
      <c r="I57" s="1" t="s">
        <v>14</v>
      </c>
      <c r="J57" s="1" t="s">
        <v>98</v>
      </c>
      <c r="K57" s="1" t="s">
        <v>147</v>
      </c>
    </row>
    <row r="58" spans="1:11" x14ac:dyDescent="0.15">
      <c r="A58" s="1">
        <v>56</v>
      </c>
      <c r="B58" s="1">
        <v>14</v>
      </c>
      <c r="C58" s="1" t="s">
        <v>115</v>
      </c>
      <c r="D58" s="1">
        <v>6000</v>
      </c>
      <c r="E58" s="1" t="s">
        <v>67</v>
      </c>
      <c r="F58" s="1" t="s">
        <v>148</v>
      </c>
      <c r="G58" s="1" t="s">
        <v>13</v>
      </c>
      <c r="H58" s="1">
        <v>6</v>
      </c>
      <c r="I58" s="1" t="s">
        <v>27</v>
      </c>
      <c r="J58" s="1" t="s">
        <v>14</v>
      </c>
      <c r="K58" s="1" t="s">
        <v>149</v>
      </c>
    </row>
    <row r="59" spans="1:11" x14ac:dyDescent="0.15">
      <c r="A59" s="1">
        <v>57</v>
      </c>
      <c r="B59" s="1">
        <v>14</v>
      </c>
      <c r="C59" s="1" t="s">
        <v>115</v>
      </c>
      <c r="D59" s="1">
        <v>6000</v>
      </c>
      <c r="E59" s="1" t="s">
        <v>150</v>
      </c>
      <c r="F59" s="1" t="s">
        <v>151</v>
      </c>
      <c r="G59" s="1" t="s">
        <v>13</v>
      </c>
      <c r="H59" s="1">
        <v>1</v>
      </c>
      <c r="I59" s="1" t="s">
        <v>14</v>
      </c>
      <c r="J59" s="1" t="s">
        <v>27</v>
      </c>
      <c r="K59" s="1" t="s">
        <v>152</v>
      </c>
    </row>
    <row r="60" spans="1:11" x14ac:dyDescent="0.15">
      <c r="A60" s="1">
        <v>58</v>
      </c>
      <c r="B60" s="1">
        <v>14</v>
      </c>
      <c r="C60" s="1" t="s">
        <v>115</v>
      </c>
      <c r="D60" s="1">
        <v>6000</v>
      </c>
      <c r="E60" s="1" t="s">
        <v>153</v>
      </c>
      <c r="F60" s="1" t="s">
        <v>154</v>
      </c>
      <c r="G60" s="1" t="s">
        <v>13</v>
      </c>
      <c r="H60" s="1">
        <v>1</v>
      </c>
      <c r="I60" s="1" t="s">
        <v>14</v>
      </c>
      <c r="J60" s="1" t="s">
        <v>27</v>
      </c>
      <c r="K60" s="1" t="s">
        <v>155</v>
      </c>
    </row>
    <row r="61" spans="1:11" x14ac:dyDescent="0.15">
      <c r="A61" s="1">
        <v>59</v>
      </c>
      <c r="B61" s="1">
        <v>14</v>
      </c>
      <c r="C61" s="1" t="s">
        <v>115</v>
      </c>
      <c r="D61" s="1">
        <v>6000</v>
      </c>
      <c r="E61" s="1" t="s">
        <v>67</v>
      </c>
      <c r="F61" s="1" t="s">
        <v>156</v>
      </c>
      <c r="G61" s="1" t="s">
        <v>69</v>
      </c>
      <c r="H61" s="1">
        <v>3</v>
      </c>
      <c r="I61" s="1" t="s">
        <v>98</v>
      </c>
      <c r="J61" s="1" t="s">
        <v>14</v>
      </c>
      <c r="K61" s="1" t="s">
        <v>157</v>
      </c>
    </row>
    <row r="62" spans="1:11" x14ac:dyDescent="0.15">
      <c r="A62" s="1">
        <v>60</v>
      </c>
      <c r="B62" s="1">
        <v>13</v>
      </c>
      <c r="C62" s="1" t="s">
        <v>66</v>
      </c>
      <c r="D62" s="1">
        <v>4500</v>
      </c>
      <c r="E62" s="1" t="s">
        <v>11</v>
      </c>
      <c r="F62" s="1" t="s">
        <v>158</v>
      </c>
      <c r="G62" s="1" t="s">
        <v>13</v>
      </c>
      <c r="H62" s="1">
        <v>12</v>
      </c>
      <c r="I62" s="1" t="s">
        <v>14</v>
      </c>
      <c r="J62" s="1" t="s">
        <v>46</v>
      </c>
      <c r="K62" s="1" t="s">
        <v>159</v>
      </c>
    </row>
    <row r="63" spans="1:11" x14ac:dyDescent="0.15">
      <c r="A63" s="1">
        <v>61</v>
      </c>
      <c r="B63" s="1">
        <v>3</v>
      </c>
      <c r="C63" s="1" t="s">
        <v>50</v>
      </c>
      <c r="D63" s="1">
        <v>4500</v>
      </c>
      <c r="E63" s="1" t="s">
        <v>11</v>
      </c>
      <c r="F63" s="1" t="s">
        <v>160</v>
      </c>
      <c r="G63" s="1" t="s">
        <v>13</v>
      </c>
      <c r="H63" s="1">
        <v>16</v>
      </c>
      <c r="I63" s="1" t="s">
        <v>14</v>
      </c>
      <c r="J63" s="1" t="s">
        <v>46</v>
      </c>
      <c r="K63" s="1" t="s">
        <v>159</v>
      </c>
    </row>
    <row r="64" spans="1:11" x14ac:dyDescent="0.15">
      <c r="A64" s="1">
        <v>62</v>
      </c>
      <c r="B64" s="1">
        <v>9</v>
      </c>
      <c r="C64" s="1" t="s">
        <v>53</v>
      </c>
      <c r="D64" s="1">
        <v>4500</v>
      </c>
      <c r="E64" s="1" t="s">
        <v>11</v>
      </c>
      <c r="F64" s="1" t="s">
        <v>161</v>
      </c>
      <c r="G64" s="1" t="s">
        <v>13</v>
      </c>
      <c r="H64" s="1">
        <v>10</v>
      </c>
      <c r="I64" s="1" t="s">
        <v>14</v>
      </c>
      <c r="J64" s="1" t="s">
        <v>46</v>
      </c>
      <c r="K64" s="1" t="s">
        <v>159</v>
      </c>
    </row>
    <row r="65" spans="1:11" x14ac:dyDescent="0.15">
      <c r="A65" s="1">
        <v>63</v>
      </c>
      <c r="B65" s="1">
        <v>7</v>
      </c>
      <c r="C65" s="1" t="s">
        <v>37</v>
      </c>
      <c r="D65" s="1">
        <v>2150</v>
      </c>
      <c r="E65" s="1" t="s">
        <v>11</v>
      </c>
      <c r="F65" s="1" t="s">
        <v>162</v>
      </c>
      <c r="G65" s="1" t="s">
        <v>13</v>
      </c>
      <c r="H65" s="1">
        <v>7</v>
      </c>
      <c r="I65" s="1" t="s">
        <v>14</v>
      </c>
      <c r="J65" s="1" t="s">
        <v>46</v>
      </c>
      <c r="K65" s="1" t="s">
        <v>159</v>
      </c>
    </row>
    <row r="66" spans="1:11" x14ac:dyDescent="0.15">
      <c r="A66" s="1">
        <v>64</v>
      </c>
      <c r="B66" s="1">
        <v>16</v>
      </c>
      <c r="C66" s="1" t="s">
        <v>140</v>
      </c>
      <c r="D66" s="1">
        <v>4500</v>
      </c>
      <c r="E66" s="1" t="s">
        <v>11</v>
      </c>
      <c r="F66" s="1" t="s">
        <v>163</v>
      </c>
      <c r="G66" s="1" t="s">
        <v>13</v>
      </c>
      <c r="H66" s="1">
        <v>2</v>
      </c>
      <c r="I66" s="1" t="s">
        <v>14</v>
      </c>
      <c r="J66" s="1" t="s">
        <v>46</v>
      </c>
      <c r="K66" s="1" t="s">
        <v>159</v>
      </c>
    </row>
    <row r="67" spans="1:11" x14ac:dyDescent="0.15">
      <c r="A67" s="1">
        <v>65</v>
      </c>
      <c r="B67" s="1">
        <v>1</v>
      </c>
      <c r="C67" s="1" t="s">
        <v>32</v>
      </c>
      <c r="D67" s="1">
        <v>1350</v>
      </c>
      <c r="E67" s="1" t="s">
        <v>11</v>
      </c>
      <c r="F67" s="1" t="s">
        <v>164</v>
      </c>
      <c r="G67" s="1" t="s">
        <v>13</v>
      </c>
      <c r="H67" s="1">
        <v>20</v>
      </c>
      <c r="I67" s="1" t="s">
        <v>14</v>
      </c>
      <c r="J67" s="1" t="s">
        <v>46</v>
      </c>
      <c r="K67" s="1" t="s">
        <v>159</v>
      </c>
    </row>
    <row r="68" spans="1:11" x14ac:dyDescent="0.15">
      <c r="A68" s="1">
        <v>66</v>
      </c>
      <c r="B68" s="1">
        <v>12</v>
      </c>
      <c r="C68" s="1" t="s">
        <v>55</v>
      </c>
      <c r="D68" s="1">
        <v>1100</v>
      </c>
      <c r="E68" s="1" t="s">
        <v>11</v>
      </c>
      <c r="F68" s="1" t="s">
        <v>165</v>
      </c>
      <c r="G68" s="1" t="s">
        <v>13</v>
      </c>
      <c r="H68" s="1">
        <v>3</v>
      </c>
      <c r="I68" s="1" t="s">
        <v>14</v>
      </c>
      <c r="J68" s="1" t="s">
        <v>46</v>
      </c>
      <c r="K68" s="1" t="s">
        <v>159</v>
      </c>
    </row>
    <row r="69" spans="1:11" x14ac:dyDescent="0.15">
      <c r="A69" s="1">
        <v>67</v>
      </c>
      <c r="B69" s="1">
        <v>3</v>
      </c>
      <c r="C69" s="1" t="s">
        <v>50</v>
      </c>
      <c r="D69" s="1">
        <v>4500</v>
      </c>
      <c r="E69" s="1" t="s">
        <v>11</v>
      </c>
      <c r="F69" s="1" t="s">
        <v>166</v>
      </c>
      <c r="G69" s="1" t="s">
        <v>13</v>
      </c>
      <c r="H69" s="1">
        <v>6</v>
      </c>
      <c r="I69" s="1" t="s">
        <v>46</v>
      </c>
      <c r="J69" s="1" t="s">
        <v>14</v>
      </c>
      <c r="K69" s="1" t="s">
        <v>167</v>
      </c>
    </row>
    <row r="70" spans="1:11" x14ac:dyDescent="0.15">
      <c r="A70" s="1">
        <v>68</v>
      </c>
      <c r="B70" s="1">
        <v>7</v>
      </c>
      <c r="C70" s="1" t="s">
        <v>37</v>
      </c>
      <c r="D70" s="1">
        <v>2150</v>
      </c>
      <c r="E70" s="1" t="s">
        <v>11</v>
      </c>
      <c r="F70" s="1" t="s">
        <v>168</v>
      </c>
      <c r="G70" s="1" t="s">
        <v>13</v>
      </c>
      <c r="H70" s="1">
        <v>4</v>
      </c>
      <c r="I70" s="1" t="s">
        <v>46</v>
      </c>
      <c r="J70" s="1" t="s">
        <v>14</v>
      </c>
      <c r="K70" s="1" t="s">
        <v>167</v>
      </c>
    </row>
    <row r="71" spans="1:11" x14ac:dyDescent="0.15">
      <c r="A71" s="1">
        <v>69</v>
      </c>
      <c r="B71" s="1">
        <v>1</v>
      </c>
      <c r="C71" s="1" t="s">
        <v>32</v>
      </c>
      <c r="D71" s="1">
        <v>1350</v>
      </c>
      <c r="E71" s="1" t="s">
        <v>11</v>
      </c>
      <c r="F71" s="1" t="s">
        <v>169</v>
      </c>
      <c r="G71" s="1" t="s">
        <v>13</v>
      </c>
      <c r="H71" s="1">
        <v>24</v>
      </c>
      <c r="I71" s="1" t="s">
        <v>46</v>
      </c>
      <c r="J71" s="1" t="s">
        <v>14</v>
      </c>
      <c r="K71" s="1" t="s">
        <v>167</v>
      </c>
    </row>
    <row r="72" spans="1:11" x14ac:dyDescent="0.15">
      <c r="A72" s="1">
        <v>70</v>
      </c>
      <c r="B72" s="1">
        <v>12</v>
      </c>
      <c r="C72" s="1" t="s">
        <v>55</v>
      </c>
      <c r="D72" s="1">
        <v>1100</v>
      </c>
      <c r="E72" s="1" t="s">
        <v>11</v>
      </c>
      <c r="F72" s="1" t="s">
        <v>170</v>
      </c>
      <c r="G72" s="1" t="s">
        <v>13</v>
      </c>
      <c r="H72" s="1">
        <v>8</v>
      </c>
      <c r="I72" s="1" t="s">
        <v>46</v>
      </c>
      <c r="J72" s="1" t="s">
        <v>14</v>
      </c>
      <c r="K72" s="1" t="s">
        <v>167</v>
      </c>
    </row>
    <row r="73" spans="1:11" x14ac:dyDescent="0.15">
      <c r="A73" s="1">
        <v>71</v>
      </c>
      <c r="B73" s="1">
        <v>9</v>
      </c>
      <c r="C73" s="1" t="s">
        <v>53</v>
      </c>
      <c r="D73" s="1">
        <v>4500</v>
      </c>
      <c r="E73" s="1" t="s">
        <v>11</v>
      </c>
      <c r="F73" s="1" t="s">
        <v>171</v>
      </c>
      <c r="G73" s="1" t="s">
        <v>13</v>
      </c>
      <c r="H73" s="1">
        <v>10</v>
      </c>
      <c r="I73" s="1" t="s">
        <v>46</v>
      </c>
      <c r="J73" s="1" t="s">
        <v>14</v>
      </c>
      <c r="K73" s="1" t="s">
        <v>167</v>
      </c>
    </row>
    <row r="74" spans="1:11" x14ac:dyDescent="0.15">
      <c r="A74" s="1">
        <v>72</v>
      </c>
      <c r="B74" s="1">
        <v>6</v>
      </c>
      <c r="C74" s="1" t="s">
        <v>57</v>
      </c>
      <c r="D74" s="1">
        <v>1100</v>
      </c>
      <c r="E74" s="1" t="s">
        <v>11</v>
      </c>
      <c r="F74" s="1" t="s">
        <v>172</v>
      </c>
      <c r="G74" s="1" t="s">
        <v>13</v>
      </c>
      <c r="H74" s="1">
        <v>1</v>
      </c>
      <c r="I74" s="1" t="s">
        <v>46</v>
      </c>
      <c r="J74" s="1" t="s">
        <v>14</v>
      </c>
      <c r="K74" s="1" t="s">
        <v>167</v>
      </c>
    </row>
    <row r="75" spans="1:11" x14ac:dyDescent="0.15">
      <c r="A75" s="1">
        <v>73</v>
      </c>
      <c r="B75" s="1">
        <v>10</v>
      </c>
      <c r="C75" s="1" t="s">
        <v>48</v>
      </c>
      <c r="D75" s="1">
        <v>1300</v>
      </c>
      <c r="E75" s="1" t="s">
        <v>11</v>
      </c>
      <c r="F75" s="1" t="s">
        <v>173</v>
      </c>
      <c r="G75" s="1" t="s">
        <v>13</v>
      </c>
      <c r="H75" s="1">
        <v>1</v>
      </c>
      <c r="I75" s="1" t="s">
        <v>46</v>
      </c>
      <c r="J75" s="1" t="s">
        <v>14</v>
      </c>
      <c r="K75" s="1" t="s">
        <v>167</v>
      </c>
    </row>
    <row r="76" spans="1:11" x14ac:dyDescent="0.15">
      <c r="A76" s="1">
        <v>74</v>
      </c>
      <c r="B76" s="1">
        <v>12</v>
      </c>
      <c r="C76" s="1" t="s">
        <v>55</v>
      </c>
      <c r="D76" s="1">
        <v>1100</v>
      </c>
      <c r="E76" s="1" t="s">
        <v>11</v>
      </c>
      <c r="F76" s="1" t="s">
        <v>174</v>
      </c>
      <c r="G76" s="1" t="s">
        <v>13</v>
      </c>
      <c r="H76" s="1">
        <v>3</v>
      </c>
      <c r="I76" s="1" t="s">
        <v>46</v>
      </c>
      <c r="J76" s="1" t="s">
        <v>175</v>
      </c>
      <c r="K76" s="1" t="s">
        <v>176</v>
      </c>
    </row>
    <row r="77" spans="1:11" x14ac:dyDescent="0.15">
      <c r="A77" s="1">
        <v>75</v>
      </c>
      <c r="B77" s="1">
        <v>8</v>
      </c>
      <c r="C77" s="1" t="s">
        <v>59</v>
      </c>
      <c r="D77" s="1">
        <v>1350</v>
      </c>
      <c r="E77" s="1" t="s">
        <v>11</v>
      </c>
      <c r="F77" s="1" t="s">
        <v>177</v>
      </c>
      <c r="G77" s="1" t="s">
        <v>13</v>
      </c>
      <c r="H77" s="1">
        <v>1</v>
      </c>
      <c r="I77" s="1" t="s">
        <v>46</v>
      </c>
      <c r="J77" s="1" t="s">
        <v>175</v>
      </c>
      <c r="K77" s="1" t="s">
        <v>176</v>
      </c>
    </row>
    <row r="78" spans="1:11" x14ac:dyDescent="0.15">
      <c r="A78" s="1">
        <v>76</v>
      </c>
      <c r="B78" s="1">
        <v>1</v>
      </c>
      <c r="C78" s="1" t="s">
        <v>32</v>
      </c>
      <c r="D78" s="1">
        <v>1350</v>
      </c>
      <c r="E78" s="1" t="s">
        <v>11</v>
      </c>
      <c r="F78" s="1" t="s">
        <v>178</v>
      </c>
      <c r="G78" s="1" t="s">
        <v>13</v>
      </c>
      <c r="H78" s="1">
        <v>10</v>
      </c>
      <c r="I78" s="1" t="s">
        <v>46</v>
      </c>
      <c r="J78" s="1" t="s">
        <v>175</v>
      </c>
      <c r="K78" s="1" t="s">
        <v>176</v>
      </c>
    </row>
    <row r="79" spans="1:11" x14ac:dyDescent="0.15">
      <c r="A79" s="1">
        <v>77</v>
      </c>
      <c r="B79" s="1">
        <v>3</v>
      </c>
      <c r="C79" s="1" t="s">
        <v>50</v>
      </c>
      <c r="D79" s="1">
        <v>4500</v>
      </c>
      <c r="E79" s="1" t="s">
        <v>11</v>
      </c>
      <c r="F79" s="1" t="s">
        <v>179</v>
      </c>
      <c r="G79" s="1" t="s">
        <v>13</v>
      </c>
      <c r="H79" s="1">
        <v>2</v>
      </c>
      <c r="I79" s="1" t="s">
        <v>46</v>
      </c>
      <c r="J79" s="1" t="s">
        <v>175</v>
      </c>
      <c r="K79" s="1" t="s">
        <v>176</v>
      </c>
    </row>
    <row r="80" spans="1:11" x14ac:dyDescent="0.15">
      <c r="A80" s="1">
        <v>78</v>
      </c>
      <c r="B80" s="1">
        <v>14</v>
      </c>
      <c r="C80" s="1" t="s">
        <v>115</v>
      </c>
      <c r="D80" s="1">
        <v>6000</v>
      </c>
      <c r="E80" s="1" t="s">
        <v>180</v>
      </c>
      <c r="F80" s="1" t="s">
        <v>181</v>
      </c>
      <c r="G80" s="1" t="s">
        <v>13</v>
      </c>
      <c r="H80" s="1">
        <v>1</v>
      </c>
      <c r="I80" s="1" t="s">
        <v>14</v>
      </c>
      <c r="J80" s="1" t="s">
        <v>27</v>
      </c>
      <c r="K80" s="1" t="s">
        <v>182</v>
      </c>
    </row>
    <row r="81" spans="1:11" x14ac:dyDescent="0.15">
      <c r="A81" s="1">
        <v>79</v>
      </c>
      <c r="B81" s="1">
        <v>14</v>
      </c>
      <c r="C81" s="1" t="s">
        <v>115</v>
      </c>
      <c r="D81" s="1">
        <v>6000</v>
      </c>
      <c r="E81" s="1" t="s">
        <v>183</v>
      </c>
      <c r="F81" s="1" t="s">
        <v>184</v>
      </c>
      <c r="G81" s="1" t="s">
        <v>13</v>
      </c>
      <c r="H81" s="1">
        <v>1</v>
      </c>
      <c r="I81" s="1" t="s">
        <v>14</v>
      </c>
      <c r="J81" s="1" t="s">
        <v>27</v>
      </c>
      <c r="K81" s="1" t="s">
        <v>185</v>
      </c>
    </row>
    <row r="82" spans="1:11" x14ac:dyDescent="0.15">
      <c r="A82" s="1">
        <v>80</v>
      </c>
      <c r="B82" s="1">
        <v>14</v>
      </c>
      <c r="C82" s="1" t="s">
        <v>115</v>
      </c>
      <c r="D82" s="1">
        <v>6000</v>
      </c>
      <c r="E82" s="1" t="s">
        <v>186</v>
      </c>
      <c r="F82" s="1" t="s">
        <v>187</v>
      </c>
      <c r="G82" s="1" t="s">
        <v>13</v>
      </c>
      <c r="H82" s="1">
        <v>1</v>
      </c>
      <c r="I82" s="1" t="s">
        <v>14</v>
      </c>
      <c r="J82" s="1" t="s">
        <v>27</v>
      </c>
      <c r="K82" s="1" t="s">
        <v>188</v>
      </c>
    </row>
    <row r="83" spans="1:11" x14ac:dyDescent="0.15">
      <c r="A83" s="1">
        <v>81</v>
      </c>
      <c r="B83" s="1">
        <v>14</v>
      </c>
      <c r="C83" s="1" t="s">
        <v>115</v>
      </c>
      <c r="D83" s="1">
        <v>6000</v>
      </c>
      <c r="E83" s="1" t="s">
        <v>189</v>
      </c>
      <c r="F83" s="1" t="s">
        <v>190</v>
      </c>
      <c r="G83" s="1" t="s">
        <v>13</v>
      </c>
      <c r="H83" s="1">
        <v>1</v>
      </c>
      <c r="I83" s="1" t="s">
        <v>14</v>
      </c>
      <c r="J83" s="1" t="s">
        <v>98</v>
      </c>
      <c r="K83" s="1" t="s">
        <v>191</v>
      </c>
    </row>
    <row r="84" spans="1:11" x14ac:dyDescent="0.15">
      <c r="A84" s="1">
        <v>82</v>
      </c>
      <c r="B84" s="1">
        <v>14</v>
      </c>
      <c r="C84" s="1" t="s">
        <v>115</v>
      </c>
      <c r="D84" s="1">
        <v>6000</v>
      </c>
      <c r="E84" s="1" t="s">
        <v>133</v>
      </c>
      <c r="F84" s="1" t="s">
        <v>192</v>
      </c>
      <c r="G84" s="1" t="s">
        <v>13</v>
      </c>
      <c r="H84" s="1">
        <v>1</v>
      </c>
      <c r="I84" s="1" t="s">
        <v>14</v>
      </c>
      <c r="J84" s="1" t="s">
        <v>98</v>
      </c>
      <c r="K84" s="1" t="s">
        <v>193</v>
      </c>
    </row>
    <row r="85" spans="1:11" x14ac:dyDescent="0.15">
      <c r="A85" s="1">
        <v>83</v>
      </c>
      <c r="B85" s="1">
        <v>14</v>
      </c>
      <c r="C85" s="1" t="s">
        <v>115</v>
      </c>
      <c r="D85" s="1">
        <v>6000</v>
      </c>
      <c r="E85" s="1" t="s">
        <v>194</v>
      </c>
      <c r="F85" s="1" t="s">
        <v>195</v>
      </c>
      <c r="G85" s="1" t="s">
        <v>13</v>
      </c>
      <c r="H85" s="1">
        <v>1</v>
      </c>
      <c r="I85" s="1" t="s">
        <v>14</v>
      </c>
      <c r="J85" s="1" t="s">
        <v>98</v>
      </c>
      <c r="K85" s="1" t="s">
        <v>196</v>
      </c>
    </row>
    <row r="86" spans="1:11" x14ac:dyDescent="0.15">
      <c r="A86" s="1">
        <v>84</v>
      </c>
      <c r="B86" s="1">
        <v>3</v>
      </c>
      <c r="C86" s="1" t="s">
        <v>50</v>
      </c>
      <c r="D86" s="1">
        <v>4500</v>
      </c>
      <c r="E86" s="1" t="s">
        <v>67</v>
      </c>
      <c r="F86" s="1" t="s">
        <v>197</v>
      </c>
      <c r="G86" s="1" t="s">
        <v>13</v>
      </c>
      <c r="H86" s="1">
        <v>2</v>
      </c>
      <c r="I86" s="1" t="s">
        <v>14</v>
      </c>
      <c r="J86" s="1" t="s">
        <v>30</v>
      </c>
      <c r="K86" s="1" t="s">
        <v>198</v>
      </c>
    </row>
    <row r="87" spans="1:11" x14ac:dyDescent="0.15">
      <c r="A87" s="1">
        <v>85</v>
      </c>
      <c r="B87" s="1">
        <v>7</v>
      </c>
      <c r="C87" s="1" t="s">
        <v>37</v>
      </c>
      <c r="D87" s="1">
        <v>2150</v>
      </c>
      <c r="E87" s="1" t="s">
        <v>67</v>
      </c>
      <c r="F87" s="1" t="s">
        <v>199</v>
      </c>
      <c r="G87" s="1" t="s">
        <v>13</v>
      </c>
      <c r="H87" s="1">
        <v>4</v>
      </c>
      <c r="I87" s="1" t="s">
        <v>14</v>
      </c>
      <c r="J87" s="1" t="s">
        <v>30</v>
      </c>
      <c r="K87" s="1" t="s">
        <v>198</v>
      </c>
    </row>
    <row r="88" spans="1:11" x14ac:dyDescent="0.15">
      <c r="A88" s="1">
        <v>86</v>
      </c>
      <c r="B88" s="1">
        <v>1</v>
      </c>
      <c r="C88" s="1" t="s">
        <v>32</v>
      </c>
      <c r="D88" s="1">
        <v>1350</v>
      </c>
      <c r="E88" s="1" t="s">
        <v>67</v>
      </c>
      <c r="F88" s="1" t="s">
        <v>200</v>
      </c>
      <c r="G88" s="1" t="s">
        <v>13</v>
      </c>
      <c r="H88" s="1">
        <v>9</v>
      </c>
      <c r="I88" s="1" t="s">
        <v>14</v>
      </c>
      <c r="J88" s="1" t="s">
        <v>30</v>
      </c>
      <c r="K88" s="1" t="s">
        <v>198</v>
      </c>
    </row>
    <row r="89" spans="1:11" x14ac:dyDescent="0.15">
      <c r="A89" s="1">
        <v>87</v>
      </c>
      <c r="B89" s="1">
        <v>12</v>
      </c>
      <c r="C89" s="1" t="s">
        <v>55</v>
      </c>
      <c r="D89" s="1">
        <v>1100</v>
      </c>
      <c r="E89" s="1" t="s">
        <v>67</v>
      </c>
      <c r="F89" s="1" t="s">
        <v>201</v>
      </c>
      <c r="G89" s="1" t="s">
        <v>13</v>
      </c>
      <c r="H89" s="1">
        <v>3</v>
      </c>
      <c r="I89" s="1" t="s">
        <v>14</v>
      </c>
      <c r="J89" s="1" t="s">
        <v>30</v>
      </c>
      <c r="K89" s="1" t="s">
        <v>198</v>
      </c>
    </row>
    <row r="90" spans="1:11" x14ac:dyDescent="0.15">
      <c r="A90" s="1">
        <v>88</v>
      </c>
      <c r="B90" s="1">
        <v>9</v>
      </c>
      <c r="C90" s="1" t="s">
        <v>53</v>
      </c>
      <c r="D90" s="1">
        <v>4500</v>
      </c>
      <c r="E90" s="1" t="s">
        <v>67</v>
      </c>
      <c r="F90" s="1" t="s">
        <v>202</v>
      </c>
      <c r="G90" s="1" t="s">
        <v>13</v>
      </c>
      <c r="H90" s="1">
        <v>10</v>
      </c>
      <c r="I90" s="1" t="s">
        <v>14</v>
      </c>
      <c r="J90" s="1" t="s">
        <v>30</v>
      </c>
      <c r="K90" s="1" t="s">
        <v>198</v>
      </c>
    </row>
    <row r="91" spans="1:11" x14ac:dyDescent="0.15">
      <c r="A91" s="1">
        <v>89</v>
      </c>
      <c r="B91" s="1">
        <v>3</v>
      </c>
      <c r="C91" s="1" t="s">
        <v>50</v>
      </c>
      <c r="D91" s="1">
        <v>4500</v>
      </c>
      <c r="E91" s="1" t="s">
        <v>82</v>
      </c>
      <c r="F91" s="1" t="s">
        <v>203</v>
      </c>
      <c r="G91" s="1" t="s">
        <v>84</v>
      </c>
      <c r="H91" s="1">
        <v>4</v>
      </c>
      <c r="I91" s="1" t="s">
        <v>14</v>
      </c>
      <c r="J91" s="1" t="s">
        <v>21</v>
      </c>
      <c r="K91" s="1" t="s">
        <v>204</v>
      </c>
    </row>
    <row r="92" spans="1:11" x14ac:dyDescent="0.15">
      <c r="A92" s="1">
        <v>90</v>
      </c>
      <c r="B92" s="1">
        <v>2</v>
      </c>
      <c r="C92" s="1" t="s">
        <v>10</v>
      </c>
      <c r="D92" s="1">
        <v>20</v>
      </c>
      <c r="E92" s="1" t="s">
        <v>205</v>
      </c>
      <c r="F92" s="1" t="s">
        <v>206</v>
      </c>
      <c r="G92" s="1" t="s">
        <v>207</v>
      </c>
      <c r="H92" s="1">
        <v>40</v>
      </c>
      <c r="I92" s="1" t="s">
        <v>14</v>
      </c>
      <c r="J92" s="1" t="s">
        <v>24</v>
      </c>
      <c r="K92" s="1" t="s">
        <v>208</v>
      </c>
    </row>
    <row r="93" spans="1:11" x14ac:dyDescent="0.15">
      <c r="A93" s="1">
        <v>91</v>
      </c>
      <c r="B93" s="1">
        <v>2</v>
      </c>
      <c r="C93" s="1" t="s">
        <v>10</v>
      </c>
      <c r="D93" s="1">
        <v>20</v>
      </c>
      <c r="E93" s="1" t="s">
        <v>82</v>
      </c>
      <c r="F93" s="1" t="s">
        <v>209</v>
      </c>
      <c r="G93" s="1" t="s">
        <v>84</v>
      </c>
      <c r="H93" s="1">
        <v>280</v>
      </c>
      <c r="I93" s="1" t="s">
        <v>14</v>
      </c>
      <c r="J93" s="1" t="s">
        <v>21</v>
      </c>
      <c r="K93" s="1" t="s">
        <v>210</v>
      </c>
    </row>
    <row r="94" spans="1:11" x14ac:dyDescent="0.15">
      <c r="A94" s="1">
        <v>92</v>
      </c>
      <c r="B94" s="1">
        <v>15</v>
      </c>
      <c r="C94" s="1" t="s">
        <v>95</v>
      </c>
      <c r="D94" s="1">
        <v>230</v>
      </c>
      <c r="E94" s="1" t="s">
        <v>96</v>
      </c>
      <c r="F94" s="1" t="s">
        <v>211</v>
      </c>
      <c r="G94" s="1" t="s">
        <v>13</v>
      </c>
      <c r="H94" s="1">
        <v>1</v>
      </c>
      <c r="I94" s="1" t="s">
        <v>14</v>
      </c>
      <c r="J94" s="1" t="s">
        <v>15</v>
      </c>
      <c r="K94" s="1" t="s">
        <v>212</v>
      </c>
    </row>
    <row r="95" spans="1:11" x14ac:dyDescent="0.15">
      <c r="A95" s="1">
        <v>93</v>
      </c>
      <c r="B95" s="1">
        <v>15</v>
      </c>
      <c r="C95" s="1" t="s">
        <v>95</v>
      </c>
      <c r="D95" s="1">
        <v>230</v>
      </c>
      <c r="E95" s="1" t="s">
        <v>96</v>
      </c>
      <c r="F95" s="1" t="s">
        <v>213</v>
      </c>
      <c r="G95" s="1" t="s">
        <v>13</v>
      </c>
      <c r="H95" s="1">
        <v>2</v>
      </c>
      <c r="I95" s="1" t="s">
        <v>14</v>
      </c>
      <c r="J95" s="1" t="s">
        <v>15</v>
      </c>
      <c r="K95" s="1" t="s">
        <v>214</v>
      </c>
    </row>
    <row r="96" spans="1:11" x14ac:dyDescent="0.15">
      <c r="A96" s="1">
        <v>94</v>
      </c>
      <c r="B96" s="1">
        <v>1</v>
      </c>
      <c r="C96" s="1" t="s">
        <v>32</v>
      </c>
      <c r="D96" s="1">
        <v>1350</v>
      </c>
      <c r="E96" s="1" t="s">
        <v>61</v>
      </c>
      <c r="F96" s="1" t="s">
        <v>215</v>
      </c>
      <c r="G96" s="1" t="s">
        <v>216</v>
      </c>
      <c r="H96" s="1">
        <v>1</v>
      </c>
      <c r="I96" s="1" t="s">
        <v>14</v>
      </c>
      <c r="J96" s="1" t="s">
        <v>24</v>
      </c>
      <c r="K96" s="1" t="s">
        <v>217</v>
      </c>
    </row>
    <row r="97" spans="1:11" x14ac:dyDescent="0.15">
      <c r="A97" s="1">
        <v>95</v>
      </c>
      <c r="B97" s="1">
        <v>15</v>
      </c>
      <c r="C97" s="1" t="s">
        <v>95</v>
      </c>
      <c r="D97" s="1">
        <v>230</v>
      </c>
      <c r="E97" s="1" t="s">
        <v>96</v>
      </c>
      <c r="F97" s="1" t="s">
        <v>218</v>
      </c>
      <c r="G97" s="1" t="s">
        <v>13</v>
      </c>
      <c r="H97" s="1">
        <v>11</v>
      </c>
      <c r="I97" s="1" t="s">
        <v>14</v>
      </c>
      <c r="J97" s="1" t="s">
        <v>18</v>
      </c>
      <c r="K97" s="1" t="s">
        <v>219</v>
      </c>
    </row>
    <row r="98" spans="1:11" x14ac:dyDescent="0.15">
      <c r="A98" s="1">
        <v>96</v>
      </c>
      <c r="B98" s="1">
        <v>2</v>
      </c>
      <c r="C98" s="1" t="s">
        <v>10</v>
      </c>
      <c r="D98" s="1">
        <v>20</v>
      </c>
      <c r="E98" s="1" t="s">
        <v>220</v>
      </c>
      <c r="F98" s="1" t="s">
        <v>221</v>
      </c>
      <c r="G98" s="1" t="s">
        <v>13</v>
      </c>
      <c r="H98" s="1">
        <v>16</v>
      </c>
      <c r="I98" s="1" t="s">
        <v>14</v>
      </c>
      <c r="J98" s="1" t="s">
        <v>222</v>
      </c>
      <c r="K98" s="1" t="s">
        <v>223</v>
      </c>
    </row>
    <row r="99" spans="1:11" x14ac:dyDescent="0.15">
      <c r="A99" s="1">
        <v>97</v>
      </c>
      <c r="B99" s="1">
        <v>3</v>
      </c>
      <c r="C99" s="1" t="s">
        <v>50</v>
      </c>
      <c r="D99" s="1">
        <v>4500</v>
      </c>
      <c r="E99" s="1" t="s">
        <v>224</v>
      </c>
      <c r="F99" s="1" t="s">
        <v>225</v>
      </c>
      <c r="G99" s="1" t="s">
        <v>226</v>
      </c>
      <c r="H99" s="1">
        <v>2</v>
      </c>
      <c r="I99" s="1" t="s">
        <v>18</v>
      </c>
      <c r="J99" s="1" t="s">
        <v>14</v>
      </c>
      <c r="K99" s="1" t="s">
        <v>227</v>
      </c>
    </row>
    <row r="100" spans="1:11" x14ac:dyDescent="0.15">
      <c r="A100" s="1">
        <v>98</v>
      </c>
      <c r="B100" s="1">
        <v>14</v>
      </c>
      <c r="C100" s="1" t="s">
        <v>115</v>
      </c>
      <c r="D100" s="1">
        <v>6000</v>
      </c>
      <c r="E100" s="1" t="s">
        <v>67</v>
      </c>
      <c r="F100" s="1" t="s">
        <v>228</v>
      </c>
      <c r="G100" s="1" t="s">
        <v>13</v>
      </c>
      <c r="H100" s="1">
        <v>5</v>
      </c>
      <c r="I100" s="1" t="s">
        <v>14</v>
      </c>
      <c r="J100" s="1" t="s">
        <v>98</v>
      </c>
      <c r="K100" s="1" t="s">
        <v>229</v>
      </c>
    </row>
    <row r="101" spans="1:11" x14ac:dyDescent="0.15">
      <c r="A101" s="1">
        <v>99</v>
      </c>
      <c r="B101" s="1">
        <v>2</v>
      </c>
      <c r="C101" s="1" t="s">
        <v>10</v>
      </c>
      <c r="D101" s="1">
        <v>20</v>
      </c>
      <c r="E101" s="1" t="s">
        <v>230</v>
      </c>
      <c r="F101" s="1" t="s">
        <v>231</v>
      </c>
      <c r="G101" s="1" t="s">
        <v>232</v>
      </c>
      <c r="H101" s="1">
        <v>40</v>
      </c>
      <c r="I101" s="1" t="s">
        <v>14</v>
      </c>
      <c r="J101" s="1" t="s">
        <v>76</v>
      </c>
      <c r="K101" s="1" t="s">
        <v>233</v>
      </c>
    </row>
    <row r="102" spans="1:11" x14ac:dyDescent="0.15">
      <c r="A102" s="1">
        <v>100</v>
      </c>
      <c r="B102" s="1">
        <v>15</v>
      </c>
      <c r="C102" s="1" t="s">
        <v>95</v>
      </c>
      <c r="D102" s="1">
        <v>230</v>
      </c>
      <c r="E102" s="1" t="s">
        <v>96</v>
      </c>
      <c r="F102" s="1" t="s">
        <v>234</v>
      </c>
      <c r="G102" s="1" t="s">
        <v>13</v>
      </c>
      <c r="H102" s="1">
        <v>4</v>
      </c>
      <c r="I102" s="1" t="s">
        <v>14</v>
      </c>
      <c r="J102" s="1" t="s">
        <v>24</v>
      </c>
      <c r="K102" s="1" t="s">
        <v>235</v>
      </c>
    </row>
    <row r="103" spans="1:11" x14ac:dyDescent="0.15">
      <c r="A103" s="1">
        <v>101</v>
      </c>
      <c r="B103" s="1">
        <v>14</v>
      </c>
      <c r="C103" s="1" t="s">
        <v>115</v>
      </c>
      <c r="D103" s="1">
        <v>6000</v>
      </c>
      <c r="E103" s="1" t="s">
        <v>67</v>
      </c>
      <c r="F103" s="1" t="s">
        <v>245</v>
      </c>
      <c r="G103" s="1" t="s">
        <v>13</v>
      </c>
      <c r="H103" s="1">
        <v>3</v>
      </c>
      <c r="I103" s="1" t="s">
        <v>98</v>
      </c>
      <c r="J103" s="1" t="s">
        <v>14</v>
      </c>
      <c r="K103" s="1" t="s">
        <v>246</v>
      </c>
    </row>
    <row r="104" spans="1:11" x14ac:dyDescent="0.15">
      <c r="A104" s="1">
        <v>102</v>
      </c>
      <c r="B104" s="1">
        <v>15</v>
      </c>
      <c r="C104" s="1" t="s">
        <v>95</v>
      </c>
      <c r="D104" s="1">
        <v>230</v>
      </c>
      <c r="E104" s="1" t="s">
        <v>96</v>
      </c>
      <c r="F104" s="1" t="s">
        <v>247</v>
      </c>
      <c r="G104" s="1" t="s">
        <v>13</v>
      </c>
      <c r="H104" s="1">
        <v>5</v>
      </c>
      <c r="I104" s="1" t="s">
        <v>14</v>
      </c>
      <c r="J104" s="1" t="s">
        <v>24</v>
      </c>
      <c r="K104" s="1" t="s">
        <v>248</v>
      </c>
    </row>
    <row r="105" spans="1:11" x14ac:dyDescent="0.15">
      <c r="A105" s="1">
        <v>103</v>
      </c>
      <c r="B105" s="1">
        <v>2</v>
      </c>
      <c r="C105" s="1" t="s">
        <v>10</v>
      </c>
      <c r="D105" s="1">
        <v>20</v>
      </c>
      <c r="E105" s="1" t="s">
        <v>61</v>
      </c>
      <c r="F105" s="1" t="s">
        <v>249</v>
      </c>
      <c r="G105" s="1" t="s">
        <v>13</v>
      </c>
      <c r="H105" s="1">
        <v>53</v>
      </c>
      <c r="I105" s="1" t="s">
        <v>14</v>
      </c>
      <c r="J105" s="1" t="s">
        <v>24</v>
      </c>
      <c r="K105" s="1" t="s">
        <v>250</v>
      </c>
    </row>
  </sheetData>
  <autoFilter ref="B1:K105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22" zoomScale="85" zoomScaleNormal="85" workbookViewId="0">
      <selection activeCell="S32" sqref="S32"/>
    </sheetView>
  </sheetViews>
  <sheetFormatPr defaultRowHeight="13.5" x14ac:dyDescent="0.15"/>
  <cols>
    <col min="1" max="1" width="17.25" bestFit="1" customWidth="1"/>
    <col min="2" max="2" width="9.125" bestFit="1" customWidth="1"/>
    <col min="3" max="5" width="7.25" bestFit="1" customWidth="1"/>
    <col min="6" max="6" width="11.125" bestFit="1" customWidth="1"/>
    <col min="7" max="7" width="7.25" bestFit="1" customWidth="1"/>
    <col min="8" max="8" width="17.375" bestFit="1" customWidth="1"/>
    <col min="9" max="10" width="7.25" bestFit="1" customWidth="1"/>
    <col min="11" max="11" width="5.5" bestFit="1" customWidth="1"/>
    <col min="12" max="13" width="7.25" bestFit="1" customWidth="1"/>
    <col min="14" max="14" width="13.125" bestFit="1" customWidth="1"/>
    <col min="15" max="15" width="7.25" bestFit="1" customWidth="1"/>
    <col min="16" max="16" width="11.125" bestFit="1" customWidth="1"/>
    <col min="17" max="17" width="7.25" bestFit="1" customWidth="1"/>
  </cols>
  <sheetData>
    <row r="1" spans="1:17" x14ac:dyDescent="0.15">
      <c r="A1" s="8" t="s">
        <v>243</v>
      </c>
      <c r="B1" s="3" t="s">
        <v>10</v>
      </c>
      <c r="C1" s="2" t="s">
        <v>95</v>
      </c>
      <c r="D1" s="2" t="s">
        <v>115</v>
      </c>
      <c r="E1" s="2" t="s">
        <v>32</v>
      </c>
      <c r="F1" s="2" t="s">
        <v>57</v>
      </c>
      <c r="G1" s="2" t="s">
        <v>140</v>
      </c>
      <c r="H1" s="2" t="s">
        <v>240</v>
      </c>
      <c r="I1" s="2" t="s">
        <v>236</v>
      </c>
      <c r="J1" s="2" t="s">
        <v>55</v>
      </c>
      <c r="K1" s="2" t="s">
        <v>37</v>
      </c>
      <c r="L1" s="2" t="s">
        <v>59</v>
      </c>
      <c r="M1" s="2" t="s">
        <v>237</v>
      </c>
      <c r="N1" s="2" t="s">
        <v>66</v>
      </c>
      <c r="O1" s="2" t="s">
        <v>48</v>
      </c>
      <c r="P1" s="3" t="s">
        <v>64</v>
      </c>
      <c r="Q1" s="3" t="s">
        <v>50</v>
      </c>
    </row>
    <row r="2" spans="1:17" x14ac:dyDescent="0.15">
      <c r="A2" s="3" t="s">
        <v>21</v>
      </c>
      <c r="B2" s="2">
        <f>SUMIFS(原始数据!$H:$H,原始数据!$I:$I,$A$2,原始数据!$C:$C,B$1,原始数据!$J:$J,"物资部")</f>
        <v>0</v>
      </c>
      <c r="C2" s="2">
        <f>SUMIFS(原始数据!$H:$H,原始数据!$I:$I,$A$2,原始数据!$C:$C,C$1,原始数据!$J:$J,"物资部")</f>
        <v>0</v>
      </c>
      <c r="D2" s="2">
        <f>SUMIFS(原始数据!$H:$H,原始数据!$I:$I,$A$2,原始数据!$C:$C,D$1,原始数据!$J:$J,"物资部")</f>
        <v>0</v>
      </c>
      <c r="E2" s="2">
        <f>SUMIFS(原始数据!$H:$H,原始数据!$I:$I,$A$2,原始数据!$C:$C,E$1,原始数据!$J:$J,"物资部")</f>
        <v>0</v>
      </c>
      <c r="F2" s="2">
        <f>SUMIFS(原始数据!$H:$H,原始数据!$I:$I,$A$2,原始数据!$C:$C,F$1,原始数据!$J:$J,"物资部")</f>
        <v>0</v>
      </c>
      <c r="G2" s="2">
        <f>SUMIFS(原始数据!$H:$H,原始数据!$I:$I,$A$2,原始数据!$C:$C,G$1,原始数据!$J:$J,"物资部")</f>
        <v>0</v>
      </c>
      <c r="H2" s="2">
        <f>SUMIFS(原始数据!$H:$H,原始数据!$I:$I,$A$2,原始数据!$C:$C,H$1,原始数据!$J:$J,"物资部")</f>
        <v>0</v>
      </c>
      <c r="I2" s="2">
        <f>SUMIFS(原始数据!$H:$H,原始数据!$I:$I,$A$2,原始数据!$C:$C,I$1,原始数据!$J:$J,"物资部")</f>
        <v>0</v>
      </c>
      <c r="J2" s="2">
        <f>SUMIFS(原始数据!$H:$H,原始数据!$I:$I,$A$2,原始数据!$C:$C,J$1,原始数据!$J:$J,"物资部")</f>
        <v>0</v>
      </c>
      <c r="K2" s="2">
        <f>SUMIFS(原始数据!$H:$H,原始数据!$I:$I,$A$2,原始数据!$C:$C,K$1,原始数据!$J:$J,"物资部")</f>
        <v>0</v>
      </c>
      <c r="L2" s="2">
        <f>SUMIFS(原始数据!$H:$H,原始数据!$I:$I,$A$2,原始数据!$C:$C,L$1,原始数据!$J:$J,"物资部")</f>
        <v>0</v>
      </c>
      <c r="M2" s="2">
        <f>SUMIFS(原始数据!$H:$H,原始数据!$I:$I,$A$2,原始数据!$C:$C,M$1,原始数据!$J:$J,"物资部")</f>
        <v>0</v>
      </c>
      <c r="N2" s="2">
        <f>SUMIFS(原始数据!$H:$H,原始数据!$I:$I,$A$2,原始数据!$C:$C,N$1,原始数据!$J:$J,"物资部")</f>
        <v>0</v>
      </c>
      <c r="O2" s="2">
        <f>SUMIFS(原始数据!$H:$H,原始数据!$I:$I,$A$2,原始数据!$C:$C,O$1,原始数据!$J:$J,"物资部")</f>
        <v>0</v>
      </c>
      <c r="P2" s="2">
        <f>SUMIFS(原始数据!$H:$H,原始数据!$I:$I,$A$2,原始数据!$C:$C,P$1,原始数据!$J:$J,"物资部")</f>
        <v>0</v>
      </c>
      <c r="Q2" s="2">
        <f>SUMIFS(原始数据!$H:$H,原始数据!$I:$I,$A$2,原始数据!$C:$C,Q$1,原始数据!$J:$J,"物资部")</f>
        <v>4</v>
      </c>
    </row>
    <row r="3" spans="1:17" x14ac:dyDescent="0.15">
      <c r="A3" s="3" t="s">
        <v>98</v>
      </c>
      <c r="B3" s="2">
        <f>SUMIFS(原始数据!$H:$H,原始数据!$I:$I,$A$3,原始数据!$C:$C,B$1,原始数据!$J:$J,"物资部")</f>
        <v>0</v>
      </c>
      <c r="C3" s="2">
        <f>SUMIFS(原始数据!$H:$H,原始数据!$I:$I,$A$3,原始数据!$C:$C,C$1,原始数据!$J:$J,"物资部")</f>
        <v>0</v>
      </c>
      <c r="D3" s="2">
        <f>SUMIFS(原始数据!$H:$H,原始数据!$I:$I,$A$3,原始数据!$C:$C,D$1,原始数据!$J:$J,"物资部")</f>
        <v>8</v>
      </c>
      <c r="E3" s="2">
        <f>SUMIFS(原始数据!$H:$H,原始数据!$I:$I,$A$3,原始数据!$C:$C,E$1,原始数据!$J:$J,"物资部")</f>
        <v>0</v>
      </c>
      <c r="F3" s="2">
        <f>SUMIFS(原始数据!$H:$H,原始数据!$I:$I,$A$3,原始数据!$C:$C,F$1,原始数据!$J:$J,"物资部")</f>
        <v>0</v>
      </c>
      <c r="G3" s="2">
        <f>SUMIFS(原始数据!$H:$H,原始数据!$I:$I,$A$3,原始数据!$C:$C,G$1,原始数据!$J:$J,"物资部")</f>
        <v>0</v>
      </c>
      <c r="H3" s="2">
        <f>SUMIFS(原始数据!$H:$H,原始数据!$I:$I,$A$3,原始数据!$C:$C,H$1,原始数据!$J:$J,"物资部")</f>
        <v>0</v>
      </c>
      <c r="I3" s="2">
        <f>SUMIFS(原始数据!$H:$H,原始数据!$I:$I,$A$3,原始数据!$C:$C,I$1,原始数据!$J:$J,"物资部")</f>
        <v>0</v>
      </c>
      <c r="J3" s="2">
        <f>SUMIFS(原始数据!$H:$H,原始数据!$I:$I,$A$3,原始数据!$C:$C,J$1,原始数据!$J:$J,"物资部")</f>
        <v>0</v>
      </c>
      <c r="K3" s="2">
        <f>SUMIFS(原始数据!$H:$H,原始数据!$I:$I,$A$3,原始数据!$C:$C,K$1,原始数据!$J:$J,"物资部")</f>
        <v>0</v>
      </c>
      <c r="L3" s="2">
        <f>SUMIFS(原始数据!$H:$H,原始数据!$I:$I,$A$3,原始数据!$C:$C,L$1,原始数据!$J:$J,"物资部")</f>
        <v>0</v>
      </c>
      <c r="M3" s="2">
        <f>SUMIFS(原始数据!$H:$H,原始数据!$I:$I,$A$3,原始数据!$C:$C,M$1,原始数据!$J:$J,"物资部")</f>
        <v>0</v>
      </c>
      <c r="N3" s="2">
        <f>SUMIFS(原始数据!$H:$H,原始数据!$I:$I,$A$3,原始数据!$C:$C,N$1,原始数据!$J:$J,"物资部")</f>
        <v>0</v>
      </c>
      <c r="O3" s="2">
        <f>SUMIFS(原始数据!$H:$H,原始数据!$I:$I,$A$3,原始数据!$C:$C,O$1,原始数据!$J:$J,"物资部")</f>
        <v>0</v>
      </c>
      <c r="P3" s="2">
        <f>SUMIFS(原始数据!$H:$H,原始数据!$I:$I,$A$3,原始数据!$C:$C,P$1,原始数据!$J:$J,"物资部")</f>
        <v>0</v>
      </c>
      <c r="Q3" s="2">
        <f>SUMIFS(原始数据!$H:$H,原始数据!$I:$I,$A$3,原始数据!$C:$C,Q$1,原始数据!$J:$J,"物资部")</f>
        <v>0</v>
      </c>
    </row>
    <row r="4" spans="1:17" x14ac:dyDescent="0.15">
      <c r="A4" s="3" t="s">
        <v>15</v>
      </c>
      <c r="B4" s="2">
        <f>SUMIFS(原始数据!$H:$H,原始数据!$I:$I,$A$4,原始数据!$C:$C,B$1,原始数据!$J:$J,"物资部")</f>
        <v>0</v>
      </c>
      <c r="C4" s="2">
        <f>SUMIFS(原始数据!$H:$H,原始数据!$I:$I,$A$4,原始数据!$C:$C,C$1,原始数据!$J:$J,"物资部")</f>
        <v>0</v>
      </c>
      <c r="D4" s="2">
        <f>SUMIFS(原始数据!$H:$H,原始数据!$I:$I,$A$4,原始数据!$C:$C,D$1,原始数据!$J:$J,"物资部")</f>
        <v>0</v>
      </c>
      <c r="E4" s="2">
        <f>SUMIFS(原始数据!$H:$H,原始数据!$I:$I,$A$4,原始数据!$C:$C,E$1,原始数据!$J:$J,"物资部")</f>
        <v>0</v>
      </c>
      <c r="F4" s="2">
        <f>SUMIFS(原始数据!$H:$H,原始数据!$I:$I,$A$4,原始数据!$C:$C,F$1,原始数据!$J:$J,"物资部")</f>
        <v>0</v>
      </c>
      <c r="G4" s="2">
        <f>SUMIFS(原始数据!$H:$H,原始数据!$I:$I,$A$4,原始数据!$C:$C,G$1,原始数据!$J:$J,"物资部")</f>
        <v>2</v>
      </c>
      <c r="H4" s="2">
        <f>SUMIFS(原始数据!$H:$H,原始数据!$I:$I,$A$4,原始数据!$C:$C,H$1,原始数据!$J:$J,"物资部")</f>
        <v>0</v>
      </c>
      <c r="I4" s="2">
        <f>SUMIFS(原始数据!$H:$H,原始数据!$I:$I,$A$4,原始数据!$C:$C,I$1,原始数据!$J:$J,"物资部")</f>
        <v>0</v>
      </c>
      <c r="J4" s="2">
        <f>SUMIFS(原始数据!$H:$H,原始数据!$I:$I,$A$4,原始数据!$C:$C,J$1,原始数据!$J:$J,"物资部")</f>
        <v>0</v>
      </c>
      <c r="K4" s="2">
        <f>SUMIFS(原始数据!$H:$H,原始数据!$I:$I,$A$4,原始数据!$C:$C,K$1,原始数据!$J:$J,"物资部")</f>
        <v>0</v>
      </c>
      <c r="L4" s="2">
        <f>SUMIFS(原始数据!$H:$H,原始数据!$I:$I,$A$4,原始数据!$C:$C,L$1,原始数据!$J:$J,"物资部")</f>
        <v>0</v>
      </c>
      <c r="M4" s="2">
        <f>SUMIFS(原始数据!$H:$H,原始数据!$I:$I,$A$4,原始数据!$C:$C,M$1,原始数据!$J:$J,"物资部")</f>
        <v>0</v>
      </c>
      <c r="N4" s="2">
        <f>SUMIFS(原始数据!$H:$H,原始数据!$I:$I,$A$4,原始数据!$C:$C,N$1,原始数据!$J:$J,"物资部")</f>
        <v>0</v>
      </c>
      <c r="O4" s="2">
        <f>SUMIFS(原始数据!$H:$H,原始数据!$I:$I,$A$4,原始数据!$C:$C,O$1,原始数据!$J:$J,"物资部")</f>
        <v>0</v>
      </c>
      <c r="P4" s="2">
        <f>SUMIFS(原始数据!$H:$H,原始数据!$I:$I,$A$4,原始数据!$C:$C,P$1,原始数据!$J:$J,"物资部")</f>
        <v>0</v>
      </c>
      <c r="Q4" s="2">
        <f>SUMIFS(原始数据!$H:$H,原始数据!$I:$I,$A$4,原始数据!$C:$C,Q$1,原始数据!$J:$J,"物资部")</f>
        <v>0</v>
      </c>
    </row>
    <row r="5" spans="1:17" x14ac:dyDescent="0.15">
      <c r="A5" s="3" t="s">
        <v>27</v>
      </c>
      <c r="B5" s="2">
        <f>SUMIFS(原始数据!$H:$H,原始数据!$I:$I,$A$5,原始数据!$C:$C,B$1,原始数据!$J:$J,"物资部")</f>
        <v>0</v>
      </c>
      <c r="C5" s="2">
        <f>SUMIFS(原始数据!$H:$H,原始数据!$I:$I,$A$5,原始数据!$C:$C,C$1,原始数据!$J:$J,"物资部")</f>
        <v>0</v>
      </c>
      <c r="D5" s="2">
        <f>SUMIFS(原始数据!$H:$H,原始数据!$I:$I,$A$5,原始数据!$C:$C,D$1,原始数据!$J:$J,"物资部")</f>
        <v>6</v>
      </c>
      <c r="E5" s="2">
        <f>SUMIFS(原始数据!$H:$H,原始数据!$I:$I,$A$5,原始数据!$C:$C,E$1,原始数据!$J:$J,"物资部")</f>
        <v>0</v>
      </c>
      <c r="F5" s="2">
        <f>SUMIFS(原始数据!$H:$H,原始数据!$I:$I,$A$5,原始数据!$C:$C,F$1,原始数据!$J:$J,"物资部")</f>
        <v>0</v>
      </c>
      <c r="G5" s="2">
        <f>SUMIFS(原始数据!$H:$H,原始数据!$I:$I,$A$5,原始数据!$C:$C,G$1,原始数据!$J:$J,"物资部")</f>
        <v>0</v>
      </c>
      <c r="H5" s="2">
        <f>SUMIFS(原始数据!$H:$H,原始数据!$I:$I,$A$5,原始数据!$C:$C,H$1,原始数据!$J:$J,"物资部")</f>
        <v>0</v>
      </c>
      <c r="I5" s="2">
        <f>SUMIFS(原始数据!$H:$H,原始数据!$I:$I,$A$5,原始数据!$C:$C,I$1,原始数据!$J:$J,"物资部")</f>
        <v>0</v>
      </c>
      <c r="J5" s="2">
        <f>SUMIFS(原始数据!$H:$H,原始数据!$I:$I,$A$5,原始数据!$C:$C,J$1,原始数据!$J:$J,"物资部")</f>
        <v>0</v>
      </c>
      <c r="K5" s="2">
        <f>SUMIFS(原始数据!$H:$H,原始数据!$I:$I,$A$5,原始数据!$C:$C,K$1,原始数据!$J:$J,"物资部")</f>
        <v>0</v>
      </c>
      <c r="L5" s="2">
        <f>SUMIFS(原始数据!$H:$H,原始数据!$I:$I,$A$5,原始数据!$C:$C,L$1,原始数据!$J:$J,"物资部")</f>
        <v>0</v>
      </c>
      <c r="M5" s="2">
        <f>SUMIFS(原始数据!$H:$H,原始数据!$I:$I,$A$5,原始数据!$C:$C,M$1,原始数据!$J:$J,"物资部")</f>
        <v>0</v>
      </c>
      <c r="N5" s="2">
        <f>SUMIFS(原始数据!$H:$H,原始数据!$I:$I,$A$5,原始数据!$C:$C,N$1,原始数据!$J:$J,"物资部")</f>
        <v>0</v>
      </c>
      <c r="O5" s="2">
        <f>SUMIFS(原始数据!$H:$H,原始数据!$I:$I,$A$5,原始数据!$C:$C,O$1,原始数据!$J:$J,"物资部")</f>
        <v>0</v>
      </c>
      <c r="P5" s="2">
        <f>SUMIFS(原始数据!$H:$H,原始数据!$I:$I,$A$5,原始数据!$C:$C,P$1,原始数据!$J:$J,"物资部")</f>
        <v>0</v>
      </c>
      <c r="Q5" s="2">
        <f>SUMIFS(原始数据!$H:$H,原始数据!$I:$I,$A$5,原始数据!$C:$C,Q$1,原始数据!$J:$J,"物资部")</f>
        <v>0</v>
      </c>
    </row>
    <row r="6" spans="1:17" x14ac:dyDescent="0.15">
      <c r="A6" s="3" t="s">
        <v>18</v>
      </c>
      <c r="B6" s="2">
        <f>SUMIFS(原始数据!$H:$H,原始数据!$I:$I,$A$6,原始数据!$C:$C,B$1,原始数据!$J:$J,"物资部")</f>
        <v>0</v>
      </c>
      <c r="C6" s="2">
        <f>SUMIFS(原始数据!$H:$H,原始数据!$I:$I,$A$6,原始数据!$C:$C,C$1,原始数据!$J:$J,"物资部")</f>
        <v>0</v>
      </c>
      <c r="D6" s="2">
        <f>SUMIFS(原始数据!$H:$H,原始数据!$I:$I,$A$6,原始数据!$C:$C,D$1,原始数据!$J:$J,"物资部")</f>
        <v>1</v>
      </c>
      <c r="E6" s="2">
        <f>SUMIFS(原始数据!$H:$H,原始数据!$I:$I,$A$6,原始数据!$C:$C,E$1,原始数据!$J:$J,"物资部")</f>
        <v>0</v>
      </c>
      <c r="F6" s="2">
        <f>SUMIFS(原始数据!$H:$H,原始数据!$I:$I,$A$6,原始数据!$C:$C,F$1,原始数据!$J:$J,"物资部")</f>
        <v>0</v>
      </c>
      <c r="G6" s="2">
        <f>SUMIFS(原始数据!$H:$H,原始数据!$I:$I,$A$6,原始数据!$C:$C,G$1,原始数据!$J:$J,"物资部")</f>
        <v>0</v>
      </c>
      <c r="H6" s="2">
        <f>SUMIFS(原始数据!$H:$H,原始数据!$I:$I,$A$6,原始数据!$C:$C,H$1,原始数据!$J:$J,"物资部")</f>
        <v>0</v>
      </c>
      <c r="I6" s="2">
        <f>SUMIFS(原始数据!$H:$H,原始数据!$I:$I,$A$6,原始数据!$C:$C,I$1,原始数据!$J:$J,"物资部")</f>
        <v>0</v>
      </c>
      <c r="J6" s="2">
        <f>SUMIFS(原始数据!$H:$H,原始数据!$I:$I,$A$6,原始数据!$C:$C,J$1,原始数据!$J:$J,"物资部")</f>
        <v>0</v>
      </c>
      <c r="K6" s="2">
        <f>SUMIFS(原始数据!$H:$H,原始数据!$I:$I,$A$6,原始数据!$C:$C,K$1,原始数据!$J:$J,"物资部")</f>
        <v>0</v>
      </c>
      <c r="L6" s="2">
        <f>SUMIFS(原始数据!$H:$H,原始数据!$I:$I,$A$6,原始数据!$C:$C,L$1,原始数据!$J:$J,"物资部")</f>
        <v>0</v>
      </c>
      <c r="M6" s="2">
        <f>SUMIFS(原始数据!$H:$H,原始数据!$I:$I,$A$6,原始数据!$C:$C,M$1,原始数据!$J:$J,"物资部")</f>
        <v>0</v>
      </c>
      <c r="N6" s="2">
        <f>SUMIFS(原始数据!$H:$H,原始数据!$I:$I,$A$6,原始数据!$C:$C,N$1,原始数据!$J:$J,"物资部")</f>
        <v>0</v>
      </c>
      <c r="O6" s="2">
        <f>SUMIFS(原始数据!$H:$H,原始数据!$I:$I,$A$6,原始数据!$C:$C,O$1,原始数据!$J:$J,"物资部")</f>
        <v>0</v>
      </c>
      <c r="P6" s="2">
        <f>SUMIFS(原始数据!$H:$H,原始数据!$I:$I,$A$6,原始数据!$C:$C,P$1,原始数据!$J:$J,"物资部")</f>
        <v>0</v>
      </c>
      <c r="Q6" s="2">
        <f>SUMIFS(原始数据!$H:$H,原始数据!$I:$I,$A$6,原始数据!$C:$C,Q$1,原始数据!$J:$J,"物资部")</f>
        <v>2</v>
      </c>
    </row>
    <row r="7" spans="1:17" x14ac:dyDescent="0.15">
      <c r="A7" s="3" t="s">
        <v>30</v>
      </c>
      <c r="B7" s="2">
        <f>SUMIFS(原始数据!$H:$H,原始数据!$I:$I,$A$7,原始数据!$C:$C,B$1,原始数据!$J:$J,"物资部")</f>
        <v>0</v>
      </c>
      <c r="C7" s="2">
        <f>SUMIFS(原始数据!$H:$H,原始数据!$I:$I,$A$7,原始数据!$C:$C,C$1,原始数据!$J:$J,"物资部")</f>
        <v>0</v>
      </c>
      <c r="D7" s="2">
        <f>SUMIFS(原始数据!$H:$H,原始数据!$I:$I,$A$7,原始数据!$C:$C,D$1,原始数据!$J:$J,"物资部")</f>
        <v>0</v>
      </c>
      <c r="E7" s="2">
        <f>SUMIFS(原始数据!$H:$H,原始数据!$I:$I,$A$7,原始数据!$C:$C,E$1,原始数据!$J:$J,"物资部")</f>
        <v>22</v>
      </c>
      <c r="F7" s="2">
        <f>SUMIFS(原始数据!$H:$H,原始数据!$I:$I,$A$7,原始数据!$C:$C,F$1,原始数据!$J:$J,"物资部")</f>
        <v>0</v>
      </c>
      <c r="G7" s="2">
        <f>SUMIFS(原始数据!$H:$H,原始数据!$I:$I,$A$7,原始数据!$C:$C,G$1,原始数据!$J:$J,"物资部")</f>
        <v>0</v>
      </c>
      <c r="H7" s="2">
        <f>SUMIFS(原始数据!$H:$H,原始数据!$I:$I,$A$7,原始数据!$C:$C,H$1,原始数据!$J:$J,"物资部")</f>
        <v>10</v>
      </c>
      <c r="I7" s="2">
        <f>SUMIFS(原始数据!$H:$H,原始数据!$I:$I,$A$7,原始数据!$C:$C,I$1,原始数据!$J:$J,"物资部")</f>
        <v>0</v>
      </c>
      <c r="J7" s="2">
        <f>SUMIFS(原始数据!$H:$H,原始数据!$I:$I,$A$7,原始数据!$C:$C,J$1,原始数据!$J:$J,"物资部")</f>
        <v>3</v>
      </c>
      <c r="K7" s="2">
        <f>SUMIFS(原始数据!$H:$H,原始数据!$I:$I,$A$7,原始数据!$C:$C,K$1,原始数据!$J:$J,"物资部")</f>
        <v>7</v>
      </c>
      <c r="L7" s="2">
        <f>SUMIFS(原始数据!$H:$H,原始数据!$I:$I,$A$7,原始数据!$C:$C,L$1,原始数据!$J:$J,"物资部")</f>
        <v>0</v>
      </c>
      <c r="M7" s="2">
        <f>SUMIFS(原始数据!$H:$H,原始数据!$I:$I,$A$7,原始数据!$C:$C,M$1,原始数据!$J:$J,"物资部")</f>
        <v>0</v>
      </c>
      <c r="N7" s="2">
        <f>SUMIFS(原始数据!$H:$H,原始数据!$I:$I,$A$7,原始数据!$C:$C,N$1,原始数据!$J:$J,"物资部")</f>
        <v>12</v>
      </c>
      <c r="O7" s="2">
        <f>SUMIFS(原始数据!$H:$H,原始数据!$I:$I,$A$7,原始数据!$C:$C,O$1,原始数据!$J:$J,"物资部")</f>
        <v>0</v>
      </c>
      <c r="P7" s="2">
        <f>SUMIFS(原始数据!$H:$H,原始数据!$I:$I,$A$7,原始数据!$C:$C,P$1,原始数据!$J:$J,"物资部")</f>
        <v>0</v>
      </c>
      <c r="Q7" s="2">
        <f>SUMIFS(原始数据!$H:$H,原始数据!$I:$I,$A$7,原始数据!$C:$C,Q$1,原始数据!$J:$J,"物资部")</f>
        <v>2</v>
      </c>
    </row>
    <row r="8" spans="1:17" x14ac:dyDescent="0.15">
      <c r="A8" s="3" t="s">
        <v>109</v>
      </c>
      <c r="B8" s="2">
        <f>SUMIFS(原始数据!$H:$H,原始数据!$I:$I,$A$8,原始数据!$C:$C,B$1,原始数据!$J:$J,"物资部")</f>
        <v>0</v>
      </c>
      <c r="C8" s="2">
        <f>SUMIFS(原始数据!$H:$H,原始数据!$I:$I,$A$8,原始数据!$C:$C,C$1,原始数据!$J:$J,"物资部")</f>
        <v>0</v>
      </c>
      <c r="D8" s="2">
        <f>SUMIFS(原始数据!$H:$H,原始数据!$I:$I,$A$8,原始数据!$C:$C,D$1,原始数据!$J:$J,"物资部")</f>
        <v>0</v>
      </c>
      <c r="E8" s="2">
        <f>SUMIFS(原始数据!$H:$H,原始数据!$I:$I,$A$8,原始数据!$C:$C,E$1,原始数据!$J:$J,"物资部")</f>
        <v>0</v>
      </c>
      <c r="F8" s="2">
        <f>SUMIFS(原始数据!$H:$H,原始数据!$I:$I,$A$8,原始数据!$C:$C,F$1,原始数据!$J:$J,"物资部")</f>
        <v>0</v>
      </c>
      <c r="G8" s="2">
        <f>SUMIFS(原始数据!$H:$H,原始数据!$I:$I,$A$8,原始数据!$C:$C,G$1,原始数据!$J:$J,"物资部")</f>
        <v>0</v>
      </c>
      <c r="H8" s="2">
        <f>SUMIFS(原始数据!$H:$H,原始数据!$I:$I,$A$8,原始数据!$C:$C,H$1,原始数据!$J:$J,"物资部")</f>
        <v>0</v>
      </c>
      <c r="I8" s="2">
        <f>SUMIFS(原始数据!$H:$H,原始数据!$I:$I,$A$8,原始数据!$C:$C,I$1,原始数据!$J:$J,"物资部")</f>
        <v>0</v>
      </c>
      <c r="J8" s="2">
        <f>SUMIFS(原始数据!$H:$H,原始数据!$I:$I,$A$8,原始数据!$C:$C,J$1,原始数据!$J:$J,"物资部")</f>
        <v>0</v>
      </c>
      <c r="K8" s="2">
        <f>SUMIFS(原始数据!$H:$H,原始数据!$I:$I,$A$8,原始数据!$C:$C,K$1,原始数据!$J:$J,"物资部")</f>
        <v>0</v>
      </c>
      <c r="L8" s="2">
        <f>SUMIFS(原始数据!$H:$H,原始数据!$I:$I,$A$8,原始数据!$C:$C,L$1,原始数据!$J:$J,"物资部")</f>
        <v>0</v>
      </c>
      <c r="M8" s="2">
        <f>SUMIFS(原始数据!$H:$H,原始数据!$I:$I,$A$8,原始数据!$C:$C,M$1,原始数据!$J:$J,"物资部")</f>
        <v>0</v>
      </c>
      <c r="N8" s="2">
        <f>SUMIFS(原始数据!$H:$H,原始数据!$I:$I,$A$8,原始数据!$C:$C,N$1,原始数据!$J:$J,"物资部")</f>
        <v>0</v>
      </c>
      <c r="O8" s="2">
        <f>SUMIFS(原始数据!$H:$H,原始数据!$I:$I,$A$8,原始数据!$C:$C,O$1,原始数据!$J:$J,"物资部")</f>
        <v>0</v>
      </c>
      <c r="P8" s="2">
        <f>SUMIFS(原始数据!$H:$H,原始数据!$I:$I,$A$8,原始数据!$C:$C,P$1,原始数据!$J:$J,"物资部")</f>
        <v>0</v>
      </c>
      <c r="Q8" s="2">
        <f>SUMIFS(原始数据!$H:$H,原始数据!$I:$I,$A$8,原始数据!$C:$C,Q$1,原始数据!$J:$J,"物资部")</f>
        <v>0</v>
      </c>
    </row>
    <row r="9" spans="1:17" x14ac:dyDescent="0.15">
      <c r="A9" s="3" t="s">
        <v>24</v>
      </c>
      <c r="B9" s="2">
        <f>SUMIFS(原始数据!$H:$H,原始数据!$I:$I,$A$9,原始数据!$C:$C,B$1,原始数据!$J:$J,"物资部")</f>
        <v>0</v>
      </c>
      <c r="C9" s="2">
        <f>SUMIFS(原始数据!$H:$H,原始数据!$I:$I,$A$9,原始数据!$C:$C,C$1,原始数据!$J:$J,"物资部")</f>
        <v>0</v>
      </c>
      <c r="D9" s="2">
        <f>SUMIFS(原始数据!$H:$H,原始数据!$I:$I,$A$9,原始数据!$C:$C,D$1,原始数据!$J:$J,"物资部")</f>
        <v>0</v>
      </c>
      <c r="E9" s="2">
        <f>SUMIFS(原始数据!$H:$H,原始数据!$I:$I,$A$9,原始数据!$C:$C,E$1,原始数据!$J:$J,"物资部")</f>
        <v>6</v>
      </c>
      <c r="F9" s="2">
        <f>SUMIFS(原始数据!$H:$H,原始数据!$I:$I,$A$9,原始数据!$C:$C,F$1,原始数据!$J:$J,"物资部")</f>
        <v>0</v>
      </c>
      <c r="G9" s="2">
        <f>SUMIFS(原始数据!$H:$H,原始数据!$I:$I,$A$9,原始数据!$C:$C,G$1,原始数据!$J:$J,"物资部")</f>
        <v>0</v>
      </c>
      <c r="H9" s="2">
        <f>SUMIFS(原始数据!$H:$H,原始数据!$I:$I,$A$9,原始数据!$C:$C,H$1,原始数据!$J:$J,"物资部")</f>
        <v>0</v>
      </c>
      <c r="I9" s="2">
        <f>SUMIFS(原始数据!$H:$H,原始数据!$I:$I,$A$9,原始数据!$C:$C,I$1,原始数据!$J:$J,"物资部")</f>
        <v>0</v>
      </c>
      <c r="J9" s="2">
        <f>SUMIFS(原始数据!$H:$H,原始数据!$I:$I,$A$9,原始数据!$C:$C,J$1,原始数据!$J:$J,"物资部")</f>
        <v>0</v>
      </c>
      <c r="K9" s="2">
        <f>SUMIFS(原始数据!$H:$H,原始数据!$I:$I,$A$9,原始数据!$C:$C,K$1,原始数据!$J:$J,"物资部")</f>
        <v>0</v>
      </c>
      <c r="L9" s="2">
        <f>SUMIFS(原始数据!$H:$H,原始数据!$I:$I,$A$9,原始数据!$C:$C,L$1,原始数据!$J:$J,"物资部")</f>
        <v>0</v>
      </c>
      <c r="M9" s="2">
        <f>SUMIFS(原始数据!$H:$H,原始数据!$I:$I,$A$9,原始数据!$C:$C,M$1,原始数据!$J:$J,"物资部")</f>
        <v>0</v>
      </c>
      <c r="N9" s="2">
        <f>SUMIFS(原始数据!$H:$H,原始数据!$I:$I,$A$9,原始数据!$C:$C,N$1,原始数据!$J:$J,"物资部")</f>
        <v>0</v>
      </c>
      <c r="O9" s="2">
        <f>SUMIFS(原始数据!$H:$H,原始数据!$I:$I,$A$9,原始数据!$C:$C,O$1,原始数据!$J:$J,"物资部")</f>
        <v>0</v>
      </c>
      <c r="P9" s="2">
        <f>SUMIFS(原始数据!$H:$H,原始数据!$I:$I,$A$9,原始数据!$C:$C,P$1,原始数据!$J:$J,"物资部")</f>
        <v>1</v>
      </c>
      <c r="Q9" s="2">
        <f>SUMIFS(原始数据!$H:$H,原始数据!$I:$I,$A$9,原始数据!$C:$C,Q$1,原始数据!$J:$J,"物资部")</f>
        <v>0</v>
      </c>
    </row>
    <row r="10" spans="1:17" x14ac:dyDescent="0.15">
      <c r="A10" s="3" t="s">
        <v>76</v>
      </c>
      <c r="B10" s="2">
        <f>SUMIFS(原始数据!$H:$H,原始数据!$I:$I,$A$10,原始数据!$C:$C,B$1,原始数据!$J:$J,"物资部")</f>
        <v>0</v>
      </c>
      <c r="C10" s="2">
        <f>SUMIFS(原始数据!$H:$H,原始数据!$I:$I,$A$10,原始数据!$C:$C,C$1,原始数据!$J:$J,"物资部")</f>
        <v>0</v>
      </c>
      <c r="D10" s="2">
        <f>SUMIFS(原始数据!$H:$H,原始数据!$I:$I,$A$10,原始数据!$C:$C,D$1,原始数据!$J:$J,"物资部")</f>
        <v>0</v>
      </c>
      <c r="E10" s="2">
        <f>SUMIFS(原始数据!$H:$H,原始数据!$I:$I,$A$10,原始数据!$C:$C,E$1,原始数据!$J:$J,"物资部")</f>
        <v>0</v>
      </c>
      <c r="F10" s="2">
        <f>SUMIFS(原始数据!$H:$H,原始数据!$I:$I,$A$10,原始数据!$C:$C,F$1,原始数据!$J:$J,"物资部")</f>
        <v>0</v>
      </c>
      <c r="G10" s="2">
        <f>SUMIFS(原始数据!$H:$H,原始数据!$I:$I,$A$10,原始数据!$C:$C,G$1,原始数据!$J:$J,"物资部")</f>
        <v>0</v>
      </c>
      <c r="H10" s="2">
        <f>SUMIFS(原始数据!$H:$H,原始数据!$I:$I,$A$10,原始数据!$C:$C,H$1,原始数据!$J:$J,"物资部")</f>
        <v>0</v>
      </c>
      <c r="I10" s="2">
        <f>SUMIFS(原始数据!$H:$H,原始数据!$I:$I,$A$10,原始数据!$C:$C,I$1,原始数据!$J:$J,"物资部")</f>
        <v>0</v>
      </c>
      <c r="J10" s="2">
        <f>SUMIFS(原始数据!$H:$H,原始数据!$I:$I,$A$10,原始数据!$C:$C,J$1,原始数据!$J:$J,"物资部")</f>
        <v>0</v>
      </c>
      <c r="K10" s="2">
        <f>SUMIFS(原始数据!$H:$H,原始数据!$I:$I,$A$10,原始数据!$C:$C,K$1,原始数据!$J:$J,"物资部")</f>
        <v>0</v>
      </c>
      <c r="L10" s="2">
        <f>SUMIFS(原始数据!$H:$H,原始数据!$I:$I,$A$10,原始数据!$C:$C,L$1,原始数据!$J:$J,"物资部")</f>
        <v>0</v>
      </c>
      <c r="M10" s="2">
        <f>SUMIFS(原始数据!$H:$H,原始数据!$I:$I,$A$10,原始数据!$C:$C,M$1,原始数据!$J:$J,"物资部")</f>
        <v>0</v>
      </c>
      <c r="N10" s="2">
        <f>SUMIFS(原始数据!$H:$H,原始数据!$I:$I,$A$10,原始数据!$C:$C,N$1,原始数据!$J:$J,"物资部")</f>
        <v>0</v>
      </c>
      <c r="O10" s="2">
        <f>SUMIFS(原始数据!$H:$H,原始数据!$I:$I,$A$10,原始数据!$C:$C,O$1,原始数据!$J:$J,"物资部")</f>
        <v>0</v>
      </c>
      <c r="P10" s="2">
        <f>SUMIFS(原始数据!$H:$H,原始数据!$I:$I,$A$10,原始数据!$C:$C,P$1,原始数据!$J:$J,"物资部")</f>
        <v>0</v>
      </c>
      <c r="Q10" s="2">
        <f>SUMIFS(原始数据!$H:$H,原始数据!$I:$I,$A$10,原始数据!$C:$C,Q$1,原始数据!$J:$J,"物资部")</f>
        <v>10</v>
      </c>
    </row>
    <row r="11" spans="1:17" x14ac:dyDescent="0.15">
      <c r="A11" s="3" t="s">
        <v>238</v>
      </c>
      <c r="B11" s="2">
        <f>SUMIFS(原始数据!$H:$H,原始数据!$I:$I,$A$11,原始数据!$C:$C,B$1,原始数据!$J:$J,"物资部")</f>
        <v>0</v>
      </c>
      <c r="C11" s="2">
        <f>SUMIFS(原始数据!$H:$H,原始数据!$I:$I,$A$11,原始数据!$C:$C,C$1,原始数据!$J:$J,"物资部")</f>
        <v>0</v>
      </c>
      <c r="D11" s="2">
        <f>SUMIFS(原始数据!$H:$H,原始数据!$I:$I,$A$11,原始数据!$C:$C,D$1,原始数据!$J:$J,"物资部")</f>
        <v>0</v>
      </c>
      <c r="E11" s="2">
        <f>SUMIFS(原始数据!$H:$H,原始数据!$I:$I,$A$11,原始数据!$C:$C,E$1,原始数据!$J:$J,"物资部")</f>
        <v>0</v>
      </c>
      <c r="F11" s="2">
        <f>SUMIFS(原始数据!$H:$H,原始数据!$I:$I,$A$11,原始数据!$C:$C,F$1,原始数据!$J:$J,"物资部")</f>
        <v>0</v>
      </c>
      <c r="G11" s="2">
        <f>SUMIFS(原始数据!$H:$H,原始数据!$I:$I,$A$11,原始数据!$C:$C,G$1,原始数据!$J:$J,"物资部")</f>
        <v>0</v>
      </c>
      <c r="H11" s="2">
        <f>SUMIFS(原始数据!$H:$H,原始数据!$I:$I,$A$11,原始数据!$C:$C,H$1,原始数据!$J:$J,"物资部")</f>
        <v>0</v>
      </c>
      <c r="I11" s="2">
        <f>SUMIFS(原始数据!$H:$H,原始数据!$I:$I,$A$11,原始数据!$C:$C,I$1,原始数据!$J:$J,"物资部")</f>
        <v>0</v>
      </c>
      <c r="J11" s="2">
        <f>SUMIFS(原始数据!$H:$H,原始数据!$I:$I,$A$11,原始数据!$C:$C,J$1,原始数据!$J:$J,"物资部")</f>
        <v>0</v>
      </c>
      <c r="K11" s="2">
        <f>SUMIFS(原始数据!$H:$H,原始数据!$I:$I,$A$11,原始数据!$C:$C,K$1,原始数据!$J:$J,"物资部")</f>
        <v>0</v>
      </c>
      <c r="L11" s="2">
        <f>SUMIFS(原始数据!$H:$H,原始数据!$I:$I,$A$11,原始数据!$C:$C,L$1,原始数据!$J:$J,"物资部")</f>
        <v>0</v>
      </c>
      <c r="M11" s="2">
        <f>SUMIFS(原始数据!$H:$H,原始数据!$I:$I,$A$11,原始数据!$C:$C,M$1,原始数据!$J:$J,"物资部")</f>
        <v>0</v>
      </c>
      <c r="N11" s="2">
        <f>SUMIFS(原始数据!$H:$H,原始数据!$I:$I,$A$11,原始数据!$C:$C,N$1,原始数据!$J:$J,"物资部")</f>
        <v>0</v>
      </c>
      <c r="O11" s="2">
        <f>SUMIFS(原始数据!$H:$H,原始数据!$I:$I,$A$11,原始数据!$C:$C,O$1,原始数据!$J:$J,"物资部")</f>
        <v>0</v>
      </c>
      <c r="P11" s="2">
        <f>SUMIFS(原始数据!$H:$H,原始数据!$I:$I,$A$11,原始数据!$C:$C,P$1,原始数据!$J:$J,"物资部")</f>
        <v>0</v>
      </c>
      <c r="Q11" s="2">
        <f>SUMIFS(原始数据!$H:$H,原始数据!$I:$I,$A$11,原始数据!$C:$C,Q$1,原始数据!$J:$J,"物资部")</f>
        <v>0</v>
      </c>
    </row>
    <row r="12" spans="1:17" x14ac:dyDescent="0.15">
      <c r="A12" s="3" t="s">
        <v>222</v>
      </c>
      <c r="B12" s="2">
        <f>SUMIFS(原始数据!$H:$H,原始数据!$I:$I,$A$12,原始数据!$C:$C,B$1,原始数据!$J:$J,"物资部")</f>
        <v>0</v>
      </c>
      <c r="C12" s="2">
        <f>SUMIFS(原始数据!$H:$H,原始数据!$I:$I,$A$12,原始数据!$C:$C,C$1,原始数据!$J:$J,"物资部")</f>
        <v>0</v>
      </c>
      <c r="D12" s="2">
        <f>SUMIFS(原始数据!$H:$H,原始数据!$I:$I,$A$12,原始数据!$C:$C,D$1,原始数据!$J:$J,"物资部")</f>
        <v>0</v>
      </c>
      <c r="E12" s="2">
        <f>SUMIFS(原始数据!$H:$H,原始数据!$I:$I,$A$12,原始数据!$C:$C,E$1,原始数据!$J:$J,"物资部")</f>
        <v>0</v>
      </c>
      <c r="F12" s="2">
        <f>SUMIFS(原始数据!$H:$H,原始数据!$I:$I,$A$12,原始数据!$C:$C,F$1,原始数据!$J:$J,"物资部")</f>
        <v>0</v>
      </c>
      <c r="G12" s="2">
        <f>SUMIFS(原始数据!$H:$H,原始数据!$I:$I,$A$12,原始数据!$C:$C,G$1,原始数据!$J:$J,"物资部")</f>
        <v>0</v>
      </c>
      <c r="H12" s="2">
        <f>SUMIFS(原始数据!$H:$H,原始数据!$I:$I,$A$12,原始数据!$C:$C,H$1,原始数据!$J:$J,"物资部")</f>
        <v>0</v>
      </c>
      <c r="I12" s="2">
        <f>SUMIFS(原始数据!$H:$H,原始数据!$I:$I,$A$12,原始数据!$C:$C,I$1,原始数据!$J:$J,"物资部")</f>
        <v>0</v>
      </c>
      <c r="J12" s="2">
        <f>SUMIFS(原始数据!$H:$H,原始数据!$I:$I,$A$12,原始数据!$C:$C,J$1,原始数据!$J:$J,"物资部")</f>
        <v>0</v>
      </c>
      <c r="K12" s="2">
        <f>SUMIFS(原始数据!$H:$H,原始数据!$I:$I,$A$12,原始数据!$C:$C,K$1,原始数据!$J:$J,"物资部")</f>
        <v>0</v>
      </c>
      <c r="L12" s="2">
        <f>SUMIFS(原始数据!$H:$H,原始数据!$I:$I,$A$12,原始数据!$C:$C,L$1,原始数据!$J:$J,"物资部")</f>
        <v>0</v>
      </c>
      <c r="M12" s="2">
        <f>SUMIFS(原始数据!$H:$H,原始数据!$I:$I,$A$12,原始数据!$C:$C,M$1,原始数据!$J:$J,"物资部")</f>
        <v>0</v>
      </c>
      <c r="N12" s="2">
        <f>SUMIFS(原始数据!$H:$H,原始数据!$I:$I,$A$12,原始数据!$C:$C,N$1,原始数据!$J:$J,"物资部")</f>
        <v>0</v>
      </c>
      <c r="O12" s="2">
        <f>SUMIFS(原始数据!$H:$H,原始数据!$I:$I,$A$12,原始数据!$C:$C,O$1,原始数据!$J:$J,"物资部")</f>
        <v>0</v>
      </c>
      <c r="P12" s="2">
        <f>SUMIFS(原始数据!$H:$H,原始数据!$I:$I,$A$12,原始数据!$C:$C,P$1,原始数据!$J:$J,"物资部")</f>
        <v>0</v>
      </c>
      <c r="Q12" s="2">
        <f>SUMIFS(原始数据!$H:$H,原始数据!$I:$I,$A$12,原始数据!$C:$C,Q$1,原始数据!$J:$J,"物资部")</f>
        <v>0</v>
      </c>
    </row>
    <row r="13" spans="1:17" x14ac:dyDescent="0.15">
      <c r="A13" s="3" t="s">
        <v>46</v>
      </c>
      <c r="B13" s="2" t="s">
        <v>251</v>
      </c>
      <c r="C13" s="2">
        <f>SUMIFS(原始数据!$H:$H,原始数据!$I:$I,$A$13,原始数据!$C:$C,C$1,原始数据!$J:$J,"物资部")</f>
        <v>0</v>
      </c>
      <c r="D13" s="2">
        <f>SUMIFS(原始数据!$H:$H,原始数据!$I:$I,$A$13,原始数据!$C:$C,D$1,原始数据!$J:$J,"物资部")</f>
        <v>0</v>
      </c>
      <c r="E13" s="2">
        <f>SUMIFS(原始数据!$H:$H,原始数据!$I:$I,$A$13,原始数据!$C:$C,E$1,原始数据!$J:$J,"物资部")</f>
        <v>24</v>
      </c>
      <c r="F13" s="2">
        <f>SUMIFS(原始数据!$H:$H,原始数据!$I:$I,$A$13,原始数据!$C:$C,F$1,原始数据!$J:$J,"物资部")</f>
        <v>1</v>
      </c>
      <c r="G13" s="2">
        <f>SUMIFS(原始数据!$H:$H,原始数据!$I:$I,$A$13,原始数据!$C:$C,G$1,原始数据!$J:$J,"物资部")</f>
        <v>0</v>
      </c>
      <c r="H13" s="2">
        <f>SUMIFS(原始数据!$H:$H,原始数据!$I:$I,$A$13,原始数据!$C:$C,H$1,原始数据!$J:$J,"物资部")</f>
        <v>10</v>
      </c>
      <c r="I13" s="2">
        <f>SUMIFS(原始数据!$H:$H,原始数据!$I:$I,$A$13,原始数据!$C:$C,I$1,原始数据!$J:$J,"物资部")</f>
        <v>0</v>
      </c>
      <c r="J13" s="2">
        <f>SUMIFS(原始数据!$H:$H,原始数据!$I:$I,$A$13,原始数据!$C:$C,J$1,原始数据!$J:$J,"物资部")</f>
        <v>8</v>
      </c>
      <c r="K13" s="2">
        <f>SUMIFS(原始数据!$H:$H,原始数据!$I:$I,$A$13,原始数据!$C:$C,K$1,原始数据!$J:$J,"物资部")</f>
        <v>4</v>
      </c>
      <c r="L13" s="2">
        <f>SUMIFS(原始数据!$H:$H,原始数据!$I:$I,$A$13,原始数据!$C:$C,L$1,原始数据!$J:$J,"物资部")</f>
        <v>0</v>
      </c>
      <c r="M13" s="2">
        <f>SUMIFS(原始数据!$H:$H,原始数据!$I:$I,$A$13,原始数据!$C:$C,M$1,原始数据!$J:$J,"物资部")</f>
        <v>0</v>
      </c>
      <c r="N13" s="2">
        <f>SUMIFS(原始数据!$H:$H,原始数据!$I:$I,$A$13,原始数据!$C:$C,N$1,原始数据!$J:$J,"物资部")</f>
        <v>0</v>
      </c>
      <c r="O13" s="2">
        <f>SUMIFS(原始数据!$H:$H,原始数据!$I:$I,$A$13,原始数据!$C:$C,O$1,原始数据!$J:$J,"物资部")</f>
        <v>1</v>
      </c>
      <c r="P13" s="2">
        <f>SUMIFS(原始数据!$H:$H,原始数据!$I:$I,$A$13,原始数据!$C:$C,P$1,原始数据!$J:$J,"物资部")</f>
        <v>0</v>
      </c>
      <c r="Q13" s="2">
        <f>SUMIFS(原始数据!$H:$H,原始数据!$I:$I,$A$13,原始数据!$C:$C,Q$1,原始数据!$J:$J,"物资部")</f>
        <v>6</v>
      </c>
    </row>
    <row r="14" spans="1:17" x14ac:dyDescent="0.15">
      <c r="A14" s="3" t="s">
        <v>241</v>
      </c>
      <c r="B14" s="2">
        <f>SUMIFS(原始数据!$H:$H,原始数据!$I:$I,"供应商malek",原始数据!$C:$C,B$1,原始数据!$J:$J,"物资机具未修好")</f>
        <v>0</v>
      </c>
      <c r="C14" s="2">
        <f>SUMIFS(原始数据!$H:$H,原始数据!$I:$I,"供应商malek",原始数据!$C:$C,C$1,原始数据!$J:$J,"物资机具未修好")</f>
        <v>0</v>
      </c>
      <c r="D14" s="2">
        <f>SUMIFS(原始数据!$H:$H,原始数据!$I:$I,"供应商malek",原始数据!$C:$C,D$1,原始数据!$J:$J,"物资机具未修好")</f>
        <v>0</v>
      </c>
      <c r="E14" s="2">
        <f>SUMIFS(原始数据!$H:$H,原始数据!$I:$I,"供应商malek",原始数据!$C:$C,E$1,原始数据!$J:$J,"物资机具未修好")</f>
        <v>10</v>
      </c>
      <c r="F14" s="2">
        <f>SUMIFS(原始数据!$H:$H,原始数据!$I:$I,"供应商malek",原始数据!$C:$C,F$1,原始数据!$J:$J,"物资机具未修好")</f>
        <v>0</v>
      </c>
      <c r="G14" s="2">
        <f>SUMIFS(原始数据!$H:$H,原始数据!$I:$I,"供应商malek",原始数据!$C:$C,G$1,原始数据!$J:$J,"物资机具未修好")</f>
        <v>0</v>
      </c>
      <c r="H14" s="2">
        <f>SUMIFS(原始数据!$H:$H,原始数据!$I:$I,"供应商malek",原始数据!$C:$C,H$1,原始数据!$J:$J,"物资机具未修好")</f>
        <v>0</v>
      </c>
      <c r="I14" s="2">
        <f>SUMIFS(原始数据!$H:$H,原始数据!$I:$I,"供应商malek",原始数据!$C:$C,I$1,原始数据!$J:$J,"物资机具未修好")</f>
        <v>0</v>
      </c>
      <c r="J14" s="2">
        <f>SUMIFS(原始数据!$H:$H,原始数据!$I:$I,"供应商malek",原始数据!$C:$C,J$1,原始数据!$J:$J,"物资机具未修好")</f>
        <v>3</v>
      </c>
      <c r="K14" s="2">
        <f>SUMIFS(原始数据!$H:$H,原始数据!$I:$I,"供应商malek",原始数据!$C:$C,K$1,原始数据!$J:$J,"物资机具未修好")</f>
        <v>0</v>
      </c>
      <c r="L14" s="2">
        <f>SUMIFS(原始数据!$H:$H,原始数据!$I:$I,"供应商malek",原始数据!$C:$C,L$1,原始数据!$J:$J,"物资机具未修好")</f>
        <v>1</v>
      </c>
      <c r="M14" s="2">
        <f>SUMIFS(原始数据!$H:$H,原始数据!$I:$I,"供应商malek",原始数据!$C:$C,M$1,原始数据!$J:$J,"物资机具未修好")</f>
        <v>0</v>
      </c>
      <c r="N14" s="2">
        <f>SUMIFS(原始数据!$H:$H,原始数据!$I:$I,"供应商malek",原始数据!$C:$C,N$1,原始数据!$J:$J,"物资机具未修好")</f>
        <v>0</v>
      </c>
      <c r="O14" s="2">
        <f>SUMIFS(原始数据!$H:$H,原始数据!$I:$I,"供应商malek",原始数据!$C:$C,O$1,原始数据!$J:$J,"物资机具未修好")</f>
        <v>0</v>
      </c>
      <c r="P14" s="2">
        <f>SUMIFS(原始数据!$H:$H,原始数据!$I:$I,"供应商malek",原始数据!$C:$C,P$1,原始数据!$J:$J,"物资机具未修好")</f>
        <v>0</v>
      </c>
      <c r="Q14" s="2">
        <f>SUMIFS(原始数据!$H:$H,原始数据!$I:$I,"供应商malek",原始数据!$C:$C,Q$1,原始数据!$J:$J,"物资机具未修好")</f>
        <v>2</v>
      </c>
    </row>
    <row r="15" spans="1:17" x14ac:dyDescent="0.15">
      <c r="A15" s="3" t="s">
        <v>239</v>
      </c>
      <c r="B15" s="4">
        <f>IFERROR(B13/(B13+B14),1)</f>
        <v>1</v>
      </c>
      <c r="C15" s="4">
        <f t="shared" ref="C15:Q15" si="0">IFERROR(C13/(C13+C14),1)</f>
        <v>1</v>
      </c>
      <c r="D15" s="4">
        <f t="shared" si="0"/>
        <v>1</v>
      </c>
      <c r="E15" s="4">
        <f t="shared" si="0"/>
        <v>0.70588235294117652</v>
      </c>
      <c r="F15" s="4">
        <f t="shared" si="0"/>
        <v>1</v>
      </c>
      <c r="G15" s="4">
        <f t="shared" si="0"/>
        <v>1</v>
      </c>
      <c r="H15" s="4">
        <f t="shared" si="0"/>
        <v>1</v>
      </c>
      <c r="I15" s="4">
        <f t="shared" si="0"/>
        <v>1</v>
      </c>
      <c r="J15" s="4">
        <f t="shared" si="0"/>
        <v>0.72727272727272729</v>
      </c>
      <c r="K15" s="4">
        <f t="shared" si="0"/>
        <v>1</v>
      </c>
      <c r="L15" s="4">
        <f t="shared" si="0"/>
        <v>0</v>
      </c>
      <c r="M15" s="4">
        <f t="shared" si="0"/>
        <v>1</v>
      </c>
      <c r="N15" s="4">
        <f t="shared" si="0"/>
        <v>1</v>
      </c>
      <c r="O15" s="4">
        <f t="shared" si="0"/>
        <v>1</v>
      </c>
      <c r="P15" s="4">
        <f t="shared" si="0"/>
        <v>1</v>
      </c>
      <c r="Q15" s="4">
        <f t="shared" si="0"/>
        <v>0.75</v>
      </c>
    </row>
    <row r="16" spans="1:17" x14ac:dyDescent="0.15">
      <c r="A16" s="7"/>
    </row>
    <row r="17" spans="1:17" x14ac:dyDescent="0.15">
      <c r="A17" s="9" t="s">
        <v>242</v>
      </c>
      <c r="B17" s="6" t="s">
        <v>10</v>
      </c>
      <c r="C17" s="5" t="s">
        <v>95</v>
      </c>
      <c r="D17" s="5" t="s">
        <v>115</v>
      </c>
      <c r="E17" s="5" t="s">
        <v>32</v>
      </c>
      <c r="F17" s="5" t="s">
        <v>57</v>
      </c>
      <c r="G17" s="5" t="s">
        <v>140</v>
      </c>
      <c r="H17" s="5" t="s">
        <v>240</v>
      </c>
      <c r="I17" s="5" t="s">
        <v>236</v>
      </c>
      <c r="J17" s="5" t="s">
        <v>55</v>
      </c>
      <c r="K17" s="5" t="s">
        <v>37</v>
      </c>
      <c r="L17" s="5" t="s">
        <v>59</v>
      </c>
      <c r="M17" s="5" t="s">
        <v>237</v>
      </c>
      <c r="N17" s="5" t="s">
        <v>66</v>
      </c>
      <c r="O17" s="5" t="s">
        <v>48</v>
      </c>
      <c r="P17" s="6" t="s">
        <v>64</v>
      </c>
      <c r="Q17" s="6" t="s">
        <v>50</v>
      </c>
    </row>
    <row r="18" spans="1:17" x14ac:dyDescent="0.15">
      <c r="A18" s="6" t="s">
        <v>21</v>
      </c>
      <c r="B18" s="5">
        <f>SUMIFS(原始数据!$H:$H,原始数据!$I:$I,"物资部",原始数据!$J:$J,$A18,原始数据!$C:$C,B$17)</f>
        <v>1200</v>
      </c>
      <c r="C18" s="5">
        <f>SUMIFS(原始数据!$H:$H,原始数据!$I:$I,"物资部",原始数据!$J:$J,$A18,原始数据!$C:$C,C$17)</f>
        <v>0</v>
      </c>
      <c r="D18" s="5">
        <f>SUMIFS(原始数据!$H:$H,原始数据!$I:$I,"物资部",原始数据!$J:$J,$A18,原始数据!$C:$C,D$17)</f>
        <v>0</v>
      </c>
      <c r="E18" s="5">
        <f>SUMIFS(原始数据!$H:$H,原始数据!$I:$I,"物资部",原始数据!$J:$J,$A18,原始数据!$C:$C,E$17)</f>
        <v>0</v>
      </c>
      <c r="F18" s="5">
        <f>SUMIFS(原始数据!$H:$H,原始数据!$I:$I,"物资部",原始数据!$J:$J,$A18,原始数据!$C:$C,F$17)</f>
        <v>0</v>
      </c>
      <c r="G18" s="5">
        <f>SUMIFS(原始数据!$H:$H,原始数据!$I:$I,"物资部",原始数据!$J:$J,$A18,原始数据!$C:$C,G$17)</f>
        <v>0</v>
      </c>
      <c r="H18" s="5">
        <f>SUMIFS(原始数据!$H:$H,原始数据!$I:$I,"物资部",原始数据!$J:$J,$A18,原始数据!$C:$C,H$17)</f>
        <v>0</v>
      </c>
      <c r="I18" s="5">
        <f>SUMIFS(原始数据!$H:$H,原始数据!$I:$I,"物资部",原始数据!$J:$J,$A18,原始数据!$C:$C,I$17)</f>
        <v>0</v>
      </c>
      <c r="J18" s="5">
        <f>SUMIFS(原始数据!$H:$H,原始数据!$I:$I,"物资部",原始数据!$J:$J,$A18,原始数据!$C:$C,J$17)</f>
        <v>0</v>
      </c>
      <c r="K18" s="5">
        <f>SUMIFS(原始数据!$H:$H,原始数据!$I:$I,"物资部",原始数据!$J:$J,$A18,原始数据!$C:$C,K$17)</f>
        <v>0</v>
      </c>
      <c r="L18" s="5">
        <f>SUMIFS(原始数据!$H:$H,原始数据!$I:$I,"物资部",原始数据!$J:$J,$A18,原始数据!$C:$C,L$17)</f>
        <v>0</v>
      </c>
      <c r="M18" s="5">
        <f>SUMIFS(原始数据!$H:$H,原始数据!$I:$I,"物资部",原始数据!$J:$J,$A18,原始数据!$C:$C,M$17)</f>
        <v>0</v>
      </c>
      <c r="N18" s="5">
        <f>SUMIFS(原始数据!$H:$H,原始数据!$I:$I,"物资部",原始数据!$J:$J,$A18,原始数据!$C:$C,N$17)</f>
        <v>0</v>
      </c>
      <c r="O18" s="5">
        <f>SUMIFS(原始数据!$H:$H,原始数据!$I:$I,"物资部",原始数据!$J:$J,$A18,原始数据!$C:$C,O$17)</f>
        <v>0</v>
      </c>
      <c r="P18" s="5">
        <f>SUMIFS(原始数据!$H:$H,原始数据!$I:$I,"物资部",原始数据!$J:$J,$A18,原始数据!$C:$C,P$17)</f>
        <v>0</v>
      </c>
      <c r="Q18" s="5">
        <f>SUMIFS(原始数据!$H:$H,原始数据!$I:$I,"物资部",原始数据!$J:$J,$A18,原始数据!$C:$C,Q$17)</f>
        <v>4</v>
      </c>
    </row>
    <row r="19" spans="1:17" x14ac:dyDescent="0.15">
      <c r="A19" s="6" t="s">
        <v>98</v>
      </c>
      <c r="B19" s="5">
        <f>SUMIFS(原始数据!$H:$H,原始数据!$I:$I,"物资部",原始数据!$J:$J,$A$19,原始数据!$C:$C,B$17)</f>
        <v>160</v>
      </c>
      <c r="C19" s="5">
        <f>SUMIFS(原始数据!$H:$H,原始数据!$I:$I,"物资部",原始数据!$J:$J,$A$19,原始数据!$C:$C,C$17)</f>
        <v>12</v>
      </c>
      <c r="D19" s="5">
        <f>SUMIFS(原始数据!$H:$H,原始数据!$I:$I,"物资部",原始数据!$J:$J,$A$19,原始数据!$C:$C,D$17)</f>
        <v>10</v>
      </c>
      <c r="E19" s="5">
        <f>SUMIFS(原始数据!$H:$H,原始数据!$I:$I,"物资部",原始数据!$J:$J,$A$19,原始数据!$C:$C,E$17)</f>
        <v>0</v>
      </c>
      <c r="F19" s="5">
        <f>SUMIFS(原始数据!$H:$H,原始数据!$I:$I,"物资部",原始数据!$J:$J,$A$19,原始数据!$C:$C,F$17)</f>
        <v>0</v>
      </c>
      <c r="G19" s="5">
        <f>SUMIFS(原始数据!$H:$H,原始数据!$I:$I,"物资部",原始数据!$J:$J,$A$19,原始数据!$C:$C,G$17)</f>
        <v>0</v>
      </c>
      <c r="H19" s="5">
        <f>SUMIFS(原始数据!$H:$H,原始数据!$I:$I,"物资部",原始数据!$J:$J,$A$19,原始数据!$C:$C,H$17)</f>
        <v>0</v>
      </c>
      <c r="I19" s="5">
        <f>SUMIFS(原始数据!$H:$H,原始数据!$I:$I,"物资部",原始数据!$J:$J,$A$19,原始数据!$C:$C,I$17)</f>
        <v>0</v>
      </c>
      <c r="J19" s="5">
        <f>SUMIFS(原始数据!$H:$H,原始数据!$I:$I,"物资部",原始数据!$J:$J,$A$19,原始数据!$C:$C,J$17)</f>
        <v>0</v>
      </c>
      <c r="K19" s="5">
        <f>SUMIFS(原始数据!$H:$H,原始数据!$I:$I,"物资部",原始数据!$J:$J,$A$19,原始数据!$C:$C,K$17)</f>
        <v>0</v>
      </c>
      <c r="L19" s="5">
        <f>SUMIFS(原始数据!$H:$H,原始数据!$I:$I,"物资部",原始数据!$J:$J,$A$19,原始数据!$C:$C,L$17)</f>
        <v>0</v>
      </c>
      <c r="M19" s="5">
        <f>SUMIFS(原始数据!$H:$H,原始数据!$I:$I,"物资部",原始数据!$J:$J,$A$19,原始数据!$C:$C,M$17)</f>
        <v>0</v>
      </c>
      <c r="N19" s="5">
        <f>SUMIFS(原始数据!$H:$H,原始数据!$I:$I,"物资部",原始数据!$J:$J,$A$19,原始数据!$C:$C,N$17)</f>
        <v>0</v>
      </c>
      <c r="O19" s="5">
        <f>SUMIFS(原始数据!$H:$H,原始数据!$I:$I,"物资部",原始数据!$J:$J,$A$19,原始数据!$C:$C,O$17)</f>
        <v>0</v>
      </c>
      <c r="P19" s="5">
        <f>SUMIFS(原始数据!$H:$H,原始数据!$I:$I,"物资部",原始数据!$J:$J,$A$19,原始数据!$C:$C,P$17)</f>
        <v>0</v>
      </c>
      <c r="Q19" s="5">
        <f>SUMIFS(原始数据!$H:$H,原始数据!$I:$I,"物资部",原始数据!$J:$J,$A$19,原始数据!$C:$C,Q$17)</f>
        <v>0</v>
      </c>
    </row>
    <row r="20" spans="1:17" x14ac:dyDescent="0.15">
      <c r="A20" s="6" t="s">
        <v>15</v>
      </c>
      <c r="B20" s="5">
        <f>SUMIFS(原始数据!$H:$H,原始数据!$I:$I,"物资部",原始数据!$J:$J,$A$20,原始数据!$C:$C,B$17)</f>
        <v>506</v>
      </c>
      <c r="C20" s="5">
        <f>SUMIFS(原始数据!$H:$H,原始数据!$I:$I,"物资部",原始数据!$J:$J,$A$20,原始数据!$C:$C,C$17)</f>
        <v>3</v>
      </c>
      <c r="D20" s="5">
        <f>SUMIFS(原始数据!$H:$H,原始数据!$I:$I,"物资部",原始数据!$J:$J,$A$20,原始数据!$C:$C,D$17)</f>
        <v>0</v>
      </c>
      <c r="E20" s="5">
        <f>SUMIFS(原始数据!$H:$H,原始数据!$I:$I,"物资部",原始数据!$J:$J,$A$20,原始数据!$C:$C,E$17)</f>
        <v>0</v>
      </c>
      <c r="F20" s="5">
        <f>SUMIFS(原始数据!$H:$H,原始数据!$I:$I,"物资部",原始数据!$J:$J,$A$20,原始数据!$C:$C,F$17)</f>
        <v>0</v>
      </c>
      <c r="G20" s="5">
        <f>SUMIFS(原始数据!$H:$H,原始数据!$I:$I,"物资部",原始数据!$J:$J,$A$20,原始数据!$C:$C,G$17)</f>
        <v>0</v>
      </c>
      <c r="H20" s="5">
        <f>SUMIFS(原始数据!$H:$H,原始数据!$I:$I,"物资部",原始数据!$J:$J,$A$20,原始数据!$C:$C,H$17)</f>
        <v>0</v>
      </c>
      <c r="I20" s="5">
        <f>SUMIFS(原始数据!$H:$H,原始数据!$I:$I,"物资部",原始数据!$J:$J,$A$20,原始数据!$C:$C,I$17)</f>
        <v>0</v>
      </c>
      <c r="J20" s="5">
        <f>SUMIFS(原始数据!$H:$H,原始数据!$I:$I,"物资部",原始数据!$J:$J,$A$20,原始数据!$C:$C,J$17)</f>
        <v>0</v>
      </c>
      <c r="K20" s="5">
        <f>SUMIFS(原始数据!$H:$H,原始数据!$I:$I,"物资部",原始数据!$J:$J,$A$20,原始数据!$C:$C,K$17)</f>
        <v>0</v>
      </c>
      <c r="L20" s="5">
        <f>SUMIFS(原始数据!$H:$H,原始数据!$I:$I,"物资部",原始数据!$J:$J,$A$20,原始数据!$C:$C,L$17)</f>
        <v>0</v>
      </c>
      <c r="M20" s="5">
        <f>SUMIFS(原始数据!$H:$H,原始数据!$I:$I,"物资部",原始数据!$J:$J,$A$20,原始数据!$C:$C,M$17)</f>
        <v>0</v>
      </c>
      <c r="N20" s="5">
        <f>SUMIFS(原始数据!$H:$H,原始数据!$I:$I,"物资部",原始数据!$J:$J,$A$20,原始数据!$C:$C,N$17)</f>
        <v>0</v>
      </c>
      <c r="O20" s="5">
        <f>SUMIFS(原始数据!$H:$H,原始数据!$I:$I,"物资部",原始数据!$J:$J,$A$20,原始数据!$C:$C,O$17)</f>
        <v>0</v>
      </c>
      <c r="P20" s="5">
        <f>SUMIFS(原始数据!$H:$H,原始数据!$I:$I,"物资部",原始数据!$J:$J,$A$20,原始数据!$C:$C,P$17)</f>
        <v>0</v>
      </c>
      <c r="Q20" s="5">
        <f>SUMIFS(原始数据!$H:$H,原始数据!$I:$I,"物资部",原始数据!$J:$J,$A$20,原始数据!$C:$C,Q$17)</f>
        <v>0</v>
      </c>
    </row>
    <row r="21" spans="1:17" x14ac:dyDescent="0.15">
      <c r="A21" s="6" t="s">
        <v>27</v>
      </c>
      <c r="B21" s="5">
        <f>SUMIFS(原始数据!$H:$H,原始数据!$I:$I,"物资部",原始数据!$J:$J,$A$21,原始数据!$C:$C,B$17)</f>
        <v>278</v>
      </c>
      <c r="C21" s="5">
        <f>SUMIFS(原始数据!$H:$H,原始数据!$I:$I,"物资部",原始数据!$J:$J,$A$21,原始数据!$C:$C,C$17)</f>
        <v>0</v>
      </c>
      <c r="D21" s="5">
        <f>SUMIFS(原始数据!$H:$H,原始数据!$I:$I,"物资部",原始数据!$J:$J,$A$21,原始数据!$C:$C,D$17)</f>
        <v>5</v>
      </c>
      <c r="E21" s="5">
        <f>SUMIFS(原始数据!$H:$H,原始数据!$I:$I,"物资部",原始数据!$J:$J,$A$21,原始数据!$C:$C,E$17)</f>
        <v>0</v>
      </c>
      <c r="F21" s="5">
        <f>SUMIFS(原始数据!$H:$H,原始数据!$I:$I,"物资部",原始数据!$J:$J,$A$21,原始数据!$C:$C,F$17)</f>
        <v>0</v>
      </c>
      <c r="G21" s="5">
        <f>SUMIFS(原始数据!$H:$H,原始数据!$I:$I,"物资部",原始数据!$J:$J,$A$21,原始数据!$C:$C,G$17)</f>
        <v>0</v>
      </c>
      <c r="H21" s="5">
        <f>SUMIFS(原始数据!$H:$H,原始数据!$I:$I,"物资部",原始数据!$J:$J,$A$21,原始数据!$C:$C,H$17)</f>
        <v>0</v>
      </c>
      <c r="I21" s="5">
        <f>SUMIFS(原始数据!$H:$H,原始数据!$I:$I,"物资部",原始数据!$J:$J,$A$21,原始数据!$C:$C,I$17)</f>
        <v>0</v>
      </c>
      <c r="J21" s="5">
        <f>SUMIFS(原始数据!$H:$H,原始数据!$I:$I,"物资部",原始数据!$J:$J,$A$21,原始数据!$C:$C,J$17)</f>
        <v>0</v>
      </c>
      <c r="K21" s="5">
        <f>SUMIFS(原始数据!$H:$H,原始数据!$I:$I,"物资部",原始数据!$J:$J,$A$21,原始数据!$C:$C,K$17)</f>
        <v>0</v>
      </c>
      <c r="L21" s="5">
        <f>SUMIFS(原始数据!$H:$H,原始数据!$I:$I,"物资部",原始数据!$J:$J,$A$21,原始数据!$C:$C,L$17)</f>
        <v>0</v>
      </c>
      <c r="M21" s="5">
        <f>SUMIFS(原始数据!$H:$H,原始数据!$I:$I,"物资部",原始数据!$J:$J,$A$21,原始数据!$C:$C,M$17)</f>
        <v>0</v>
      </c>
      <c r="N21" s="5">
        <f>SUMIFS(原始数据!$H:$H,原始数据!$I:$I,"物资部",原始数据!$J:$J,$A$21,原始数据!$C:$C,N$17)</f>
        <v>0</v>
      </c>
      <c r="O21" s="5">
        <f>SUMIFS(原始数据!$H:$H,原始数据!$I:$I,"物资部",原始数据!$J:$J,$A$21,原始数据!$C:$C,O$17)</f>
        <v>0</v>
      </c>
      <c r="P21" s="5">
        <f>SUMIFS(原始数据!$H:$H,原始数据!$I:$I,"物资部",原始数据!$J:$J,$A$21,原始数据!$C:$C,P$17)</f>
        <v>0</v>
      </c>
      <c r="Q21" s="5">
        <f>SUMIFS(原始数据!$H:$H,原始数据!$I:$I,"物资部",原始数据!$J:$J,$A$21,原始数据!$C:$C,Q$17)</f>
        <v>0</v>
      </c>
    </row>
    <row r="22" spans="1:17" x14ac:dyDescent="0.15">
      <c r="A22" s="6" t="s">
        <v>18</v>
      </c>
      <c r="B22" s="5">
        <f>SUMIFS(原始数据!$H:$H,原始数据!$I:$I,"物资部",原始数据!$J:$J,$A$22,原始数据!$C:$C,B$17)</f>
        <v>300</v>
      </c>
      <c r="C22" s="5">
        <f>SUMIFS(原始数据!$H:$H,原始数据!$I:$I,"物资部",原始数据!$J:$J,$A$22,原始数据!$C:$C,C$17)</f>
        <v>31</v>
      </c>
      <c r="D22" s="5">
        <f>SUMIFS(原始数据!$H:$H,原始数据!$I:$I,"物资部",原始数据!$J:$J,$A$22,原始数据!$C:$C,D$17)</f>
        <v>1</v>
      </c>
      <c r="E22" s="5">
        <f>SUMIFS(原始数据!$H:$H,原始数据!$I:$I,"物资部",原始数据!$J:$J,$A$22,原始数据!$C:$C,E$17)</f>
        <v>0</v>
      </c>
      <c r="F22" s="5">
        <f>SUMIFS(原始数据!$H:$H,原始数据!$I:$I,"物资部",原始数据!$J:$J,$A$22,原始数据!$C:$C,F$17)</f>
        <v>0</v>
      </c>
      <c r="G22" s="5">
        <f>SUMIFS(原始数据!$H:$H,原始数据!$I:$I,"物资部",原始数据!$J:$J,$A$22,原始数据!$C:$C,G$17)</f>
        <v>0</v>
      </c>
      <c r="H22" s="5">
        <f>SUMIFS(原始数据!$H:$H,原始数据!$I:$I,"物资部",原始数据!$J:$J,$A$22,原始数据!$C:$C,H$17)</f>
        <v>0</v>
      </c>
      <c r="I22" s="5">
        <f>SUMIFS(原始数据!$H:$H,原始数据!$I:$I,"物资部",原始数据!$J:$J,$A$22,原始数据!$C:$C,I$17)</f>
        <v>0</v>
      </c>
      <c r="J22" s="5">
        <f>SUMIFS(原始数据!$H:$H,原始数据!$I:$I,"物资部",原始数据!$J:$J,$A$22,原始数据!$C:$C,J$17)</f>
        <v>0</v>
      </c>
      <c r="K22" s="5">
        <f>SUMIFS(原始数据!$H:$H,原始数据!$I:$I,"物资部",原始数据!$J:$J,$A$22,原始数据!$C:$C,K$17)</f>
        <v>0</v>
      </c>
      <c r="L22" s="5">
        <f>SUMIFS(原始数据!$H:$H,原始数据!$I:$I,"物资部",原始数据!$J:$J,$A$22,原始数据!$C:$C,L$17)</f>
        <v>0</v>
      </c>
      <c r="M22" s="5">
        <f>SUMIFS(原始数据!$H:$H,原始数据!$I:$I,"物资部",原始数据!$J:$J,$A$22,原始数据!$C:$C,M$17)</f>
        <v>0</v>
      </c>
      <c r="N22" s="5">
        <f>SUMIFS(原始数据!$H:$H,原始数据!$I:$I,"物资部",原始数据!$J:$J,$A$22,原始数据!$C:$C,N$17)</f>
        <v>0</v>
      </c>
      <c r="O22" s="5">
        <f>SUMIFS(原始数据!$H:$H,原始数据!$I:$I,"物资部",原始数据!$J:$J,$A$22,原始数据!$C:$C,O$17)</f>
        <v>0</v>
      </c>
      <c r="P22" s="5">
        <f>SUMIFS(原始数据!$H:$H,原始数据!$I:$I,"物资部",原始数据!$J:$J,$A$22,原始数据!$C:$C,P$17)</f>
        <v>0</v>
      </c>
      <c r="Q22" s="5">
        <f>SUMIFS(原始数据!$H:$H,原始数据!$I:$I,"物资部",原始数据!$J:$J,$A$22,原始数据!$C:$C,Q$17)</f>
        <v>0</v>
      </c>
    </row>
    <row r="23" spans="1:17" x14ac:dyDescent="0.15">
      <c r="A23" s="6" t="s">
        <v>30</v>
      </c>
      <c r="B23" s="5">
        <f>SUMIFS(原始数据!$H:$H,原始数据!$I:$I,"物资部",原始数据!$J:$J,$A$23,原始数据!$C:$C,B$17)</f>
        <v>883</v>
      </c>
      <c r="C23" s="5">
        <f>SUMIFS(原始数据!$H:$H,原始数据!$I:$I,"物资部",原始数据!$J:$J,$A$23,原始数据!$C:$C,C$17)</f>
        <v>5</v>
      </c>
      <c r="D23" s="5">
        <f>SUMIFS(原始数据!$H:$H,原始数据!$I:$I,"物资部",原始数据!$J:$J,$A$23,原始数据!$C:$C,D$17)</f>
        <v>0</v>
      </c>
      <c r="E23" s="5">
        <f>SUMIFS(原始数据!$H:$H,原始数据!$I:$I,"物资部",原始数据!$J:$J,$A$23,原始数据!$C:$C,E$17)</f>
        <v>22</v>
      </c>
      <c r="F23" s="5">
        <f>SUMIFS(原始数据!$H:$H,原始数据!$I:$I,"物资部",原始数据!$J:$J,$A$23,原始数据!$C:$C,F$17)</f>
        <v>0</v>
      </c>
      <c r="G23" s="5">
        <f>SUMIFS(原始数据!$H:$H,原始数据!$I:$I,"物资部",原始数据!$J:$J,$A$23,原始数据!$C:$C,G$17)</f>
        <v>0</v>
      </c>
      <c r="H23" s="5">
        <f>SUMIFS(原始数据!$H:$H,原始数据!$I:$I,"物资部",原始数据!$J:$J,$A$23,原始数据!$C:$C,H$17)</f>
        <v>10</v>
      </c>
      <c r="I23" s="5">
        <f>SUMIFS(原始数据!$H:$H,原始数据!$I:$I,"物资部",原始数据!$J:$J,$A$23,原始数据!$C:$C,I$17)</f>
        <v>0</v>
      </c>
      <c r="J23" s="5">
        <f>SUMIFS(原始数据!$H:$H,原始数据!$I:$I,"物资部",原始数据!$J:$J,$A$23,原始数据!$C:$C,J$17)</f>
        <v>3</v>
      </c>
      <c r="K23" s="5">
        <f>SUMIFS(原始数据!$H:$H,原始数据!$I:$I,"物资部",原始数据!$J:$J,$A$23,原始数据!$C:$C,K$17)</f>
        <v>6</v>
      </c>
      <c r="L23" s="5">
        <f>SUMIFS(原始数据!$H:$H,原始数据!$I:$I,"物资部",原始数据!$J:$J,$A$23,原始数据!$C:$C,L$17)</f>
        <v>0</v>
      </c>
      <c r="M23" s="5">
        <f>SUMIFS(原始数据!$H:$H,原始数据!$I:$I,"物资部",原始数据!$J:$J,$A$23,原始数据!$C:$C,M$17)</f>
        <v>0</v>
      </c>
      <c r="N23" s="5">
        <f>SUMIFS(原始数据!$H:$H,原始数据!$I:$I,"物资部",原始数据!$J:$J,$A$23,原始数据!$C:$C,N$17)</f>
        <v>0</v>
      </c>
      <c r="O23" s="5">
        <f>SUMIFS(原始数据!$H:$H,原始数据!$I:$I,"物资部",原始数据!$J:$J,$A$23,原始数据!$C:$C,O$17)</f>
        <v>0</v>
      </c>
      <c r="P23" s="5">
        <f>SUMIFS(原始数据!$H:$H,原始数据!$I:$I,"物资部",原始数据!$J:$J,$A$23,原始数据!$C:$C,P$17)</f>
        <v>0</v>
      </c>
      <c r="Q23" s="5">
        <f>SUMIFS(原始数据!$H:$H,原始数据!$I:$I,"物资部",原始数据!$J:$J,$A$23,原始数据!$C:$C,Q$17)</f>
        <v>2</v>
      </c>
    </row>
    <row r="24" spans="1:17" x14ac:dyDescent="0.15">
      <c r="A24" s="6" t="s">
        <v>109</v>
      </c>
      <c r="B24" s="5">
        <f>SUMIFS(原始数据!$H:$H,原始数据!$I:$I,"物资部",原始数据!$J:$J,$A$24,原始数据!$C:$C,B$17)</f>
        <v>46</v>
      </c>
      <c r="C24" s="5">
        <f>SUMIFS(原始数据!$H:$H,原始数据!$I:$I,"物资部",原始数据!$J:$J,$A$24,原始数据!$C:$C,C$17)</f>
        <v>0</v>
      </c>
      <c r="D24" s="5">
        <f>SUMIFS(原始数据!$H:$H,原始数据!$I:$I,"物资部",原始数据!$J:$J,$A$24,原始数据!$C:$C,D$17)</f>
        <v>0</v>
      </c>
      <c r="E24" s="5">
        <f>SUMIFS(原始数据!$H:$H,原始数据!$I:$I,"物资部",原始数据!$J:$J,$A$24,原始数据!$C:$C,E$17)</f>
        <v>0</v>
      </c>
      <c r="F24" s="5">
        <f>SUMIFS(原始数据!$H:$H,原始数据!$I:$I,"物资部",原始数据!$J:$J,$A$24,原始数据!$C:$C,F$17)</f>
        <v>0</v>
      </c>
      <c r="G24" s="5">
        <f>SUMIFS(原始数据!$H:$H,原始数据!$I:$I,"物资部",原始数据!$J:$J,$A$24,原始数据!$C:$C,G$17)</f>
        <v>0</v>
      </c>
      <c r="H24" s="5">
        <f>SUMIFS(原始数据!$H:$H,原始数据!$I:$I,"物资部",原始数据!$J:$J,$A$24,原始数据!$C:$C,H$17)</f>
        <v>0</v>
      </c>
      <c r="I24" s="5">
        <f>SUMIFS(原始数据!$H:$H,原始数据!$I:$I,"物资部",原始数据!$J:$J,$A$24,原始数据!$C:$C,I$17)</f>
        <v>0</v>
      </c>
      <c r="J24" s="5">
        <f>SUMIFS(原始数据!$H:$H,原始数据!$I:$I,"物资部",原始数据!$J:$J,$A$24,原始数据!$C:$C,J$17)</f>
        <v>0</v>
      </c>
      <c r="K24" s="5">
        <f>SUMIFS(原始数据!$H:$H,原始数据!$I:$I,"物资部",原始数据!$J:$J,$A$24,原始数据!$C:$C,K$17)</f>
        <v>0</v>
      </c>
      <c r="L24" s="5">
        <f>SUMIFS(原始数据!$H:$H,原始数据!$I:$I,"物资部",原始数据!$J:$J,$A$24,原始数据!$C:$C,L$17)</f>
        <v>0</v>
      </c>
      <c r="M24" s="5">
        <f>SUMIFS(原始数据!$H:$H,原始数据!$I:$I,"物资部",原始数据!$J:$J,$A$24,原始数据!$C:$C,M$17)</f>
        <v>0</v>
      </c>
      <c r="N24" s="5">
        <f>SUMIFS(原始数据!$H:$H,原始数据!$I:$I,"物资部",原始数据!$J:$J,$A$24,原始数据!$C:$C,N$17)</f>
        <v>0</v>
      </c>
      <c r="O24" s="5">
        <f>SUMIFS(原始数据!$H:$H,原始数据!$I:$I,"物资部",原始数据!$J:$J,$A$24,原始数据!$C:$C,O$17)</f>
        <v>0</v>
      </c>
      <c r="P24" s="5">
        <f>SUMIFS(原始数据!$H:$H,原始数据!$I:$I,"物资部",原始数据!$J:$J,$A$24,原始数据!$C:$C,P$17)</f>
        <v>0</v>
      </c>
      <c r="Q24" s="5">
        <f>SUMIFS(原始数据!$H:$H,原始数据!$I:$I,"物资部",原始数据!$J:$J,$A$24,原始数据!$C:$C,Q$17)</f>
        <v>0</v>
      </c>
    </row>
    <row r="25" spans="1:17" x14ac:dyDescent="0.15">
      <c r="A25" s="6" t="s">
        <v>24</v>
      </c>
      <c r="B25" s="5">
        <f>SUMIFS(原始数据!$H:$H,原始数据!$I:$I,"物资部",原始数据!$J:$J,$A$25,原始数据!$C:$C,B$17)</f>
        <v>326</v>
      </c>
      <c r="C25" s="5">
        <f>SUMIFS(原始数据!$H:$H,原始数据!$I:$I,"物资部",原始数据!$J:$J,$A$25,原始数据!$C:$C,C$17)</f>
        <v>9</v>
      </c>
      <c r="D25" s="5">
        <f>SUMIFS(原始数据!$H:$H,原始数据!$I:$I,"物资部",原始数据!$J:$J,$A$25,原始数据!$C:$C,D$17)</f>
        <v>0</v>
      </c>
      <c r="E25" s="5">
        <f>SUMIFS(原始数据!$H:$H,原始数据!$I:$I,"物资部",原始数据!$J:$J,$A$25,原始数据!$C:$C,E$17)</f>
        <v>1</v>
      </c>
      <c r="F25" s="5">
        <f>SUMIFS(原始数据!$H:$H,原始数据!$I:$I,"物资部",原始数据!$J:$J,$A$25,原始数据!$C:$C,F$17)</f>
        <v>0</v>
      </c>
      <c r="G25" s="5">
        <f>SUMIFS(原始数据!$H:$H,原始数据!$I:$I,"物资部",原始数据!$J:$J,$A$25,原始数据!$C:$C,G$17)</f>
        <v>0</v>
      </c>
      <c r="H25" s="5">
        <f>SUMIFS(原始数据!$H:$H,原始数据!$I:$I,"物资部",原始数据!$J:$J,$A$25,原始数据!$C:$C,H$17)</f>
        <v>0</v>
      </c>
      <c r="I25" s="5">
        <f>SUMIFS(原始数据!$H:$H,原始数据!$I:$I,"物资部",原始数据!$J:$J,$A$25,原始数据!$C:$C,I$17)</f>
        <v>0</v>
      </c>
      <c r="J25" s="5">
        <f>SUMIFS(原始数据!$H:$H,原始数据!$I:$I,"物资部",原始数据!$J:$J,$A$25,原始数据!$C:$C,J$17)</f>
        <v>0</v>
      </c>
      <c r="K25" s="5">
        <f>SUMIFS(原始数据!$H:$H,原始数据!$I:$I,"物资部",原始数据!$J:$J,$A$25,原始数据!$C:$C,K$17)</f>
        <v>0</v>
      </c>
      <c r="L25" s="5">
        <f>SUMIFS(原始数据!$H:$H,原始数据!$I:$I,"物资部",原始数据!$J:$J,$A$25,原始数据!$C:$C,L$17)</f>
        <v>0</v>
      </c>
      <c r="M25" s="5">
        <f>SUMIFS(原始数据!$H:$H,原始数据!$I:$I,"物资部",原始数据!$J:$J,$A$25,原始数据!$C:$C,M$17)</f>
        <v>0</v>
      </c>
      <c r="N25" s="5">
        <f>SUMIFS(原始数据!$H:$H,原始数据!$I:$I,"物资部",原始数据!$J:$J,$A$25,原始数据!$C:$C,N$17)</f>
        <v>0</v>
      </c>
      <c r="O25" s="5">
        <f>SUMIFS(原始数据!$H:$H,原始数据!$I:$I,"物资部",原始数据!$J:$J,$A$25,原始数据!$C:$C,O$17)</f>
        <v>0</v>
      </c>
      <c r="P25" s="5">
        <f>SUMIFS(原始数据!$H:$H,原始数据!$I:$I,"物资部",原始数据!$J:$J,$A$25,原始数据!$C:$C,P$17)</f>
        <v>0</v>
      </c>
      <c r="Q25" s="5">
        <f>SUMIFS(原始数据!$H:$H,原始数据!$I:$I,"物资部",原始数据!$J:$J,$A$25,原始数据!$C:$C,Q$17)</f>
        <v>0</v>
      </c>
    </row>
    <row r="26" spans="1:17" x14ac:dyDescent="0.15">
      <c r="A26" s="6" t="s">
        <v>76</v>
      </c>
      <c r="B26" s="5">
        <f>SUMIFS(原始数据!$H:$H,原始数据!$I:$I,"物资部",原始数据!$J:$J,$A$26,原始数据!$C:$C,B$17)</f>
        <v>40</v>
      </c>
      <c r="C26" s="5">
        <f>SUMIFS(原始数据!$H:$H,原始数据!$I:$I,"物资部",原始数据!$J:$J,$A$26,原始数据!$C:$C,C$17)</f>
        <v>0</v>
      </c>
      <c r="D26" s="5">
        <f>SUMIFS(原始数据!$H:$H,原始数据!$I:$I,"物资部",原始数据!$J:$J,$A$26,原始数据!$C:$C,D$17)</f>
        <v>0</v>
      </c>
      <c r="E26" s="5">
        <f>SUMIFS(原始数据!$H:$H,原始数据!$I:$I,"物资部",原始数据!$J:$J,$A$26,原始数据!$C:$C,E$17)</f>
        <v>0</v>
      </c>
      <c r="F26" s="5">
        <f>SUMIFS(原始数据!$H:$H,原始数据!$I:$I,"物资部",原始数据!$J:$J,$A$26,原始数据!$C:$C,F$17)</f>
        <v>0</v>
      </c>
      <c r="G26" s="5">
        <f>SUMIFS(原始数据!$H:$H,原始数据!$I:$I,"物资部",原始数据!$J:$J,$A$26,原始数据!$C:$C,G$17)</f>
        <v>0</v>
      </c>
      <c r="H26" s="5">
        <f>SUMIFS(原始数据!$H:$H,原始数据!$I:$I,"物资部",原始数据!$J:$J,$A$26,原始数据!$C:$C,H$17)</f>
        <v>0</v>
      </c>
      <c r="I26" s="5">
        <f>SUMIFS(原始数据!$H:$H,原始数据!$I:$I,"物资部",原始数据!$J:$J,$A$26,原始数据!$C:$C,I$17)</f>
        <v>0</v>
      </c>
      <c r="J26" s="5">
        <f>SUMIFS(原始数据!$H:$H,原始数据!$I:$I,"物资部",原始数据!$J:$J,$A$26,原始数据!$C:$C,J$17)</f>
        <v>0</v>
      </c>
      <c r="K26" s="5">
        <f>SUMIFS(原始数据!$H:$H,原始数据!$I:$I,"物资部",原始数据!$J:$J,$A$26,原始数据!$C:$C,K$17)</f>
        <v>0</v>
      </c>
      <c r="L26" s="5">
        <f>SUMIFS(原始数据!$H:$H,原始数据!$I:$I,"物资部",原始数据!$J:$J,$A$26,原始数据!$C:$C,L$17)</f>
        <v>0</v>
      </c>
      <c r="M26" s="5">
        <f>SUMIFS(原始数据!$H:$H,原始数据!$I:$I,"物资部",原始数据!$J:$J,$A$26,原始数据!$C:$C,M$17)</f>
        <v>0</v>
      </c>
      <c r="N26" s="5">
        <f>SUMIFS(原始数据!$H:$H,原始数据!$I:$I,"物资部",原始数据!$J:$J,$A$26,原始数据!$C:$C,N$17)</f>
        <v>0</v>
      </c>
      <c r="O26" s="5">
        <f>SUMIFS(原始数据!$H:$H,原始数据!$I:$I,"物资部",原始数据!$J:$J,$A$26,原始数据!$C:$C,O$17)</f>
        <v>0</v>
      </c>
      <c r="P26" s="5">
        <f>SUMIFS(原始数据!$H:$H,原始数据!$I:$I,"物资部",原始数据!$J:$J,$A$26,原始数据!$C:$C,P$17)</f>
        <v>0</v>
      </c>
      <c r="Q26" s="5">
        <f>SUMIFS(原始数据!$H:$H,原始数据!$I:$I,"物资部",原始数据!$J:$J,$A$26,原始数据!$C:$C,Q$17)</f>
        <v>0</v>
      </c>
    </row>
    <row r="27" spans="1:17" x14ac:dyDescent="0.15">
      <c r="A27" s="6" t="s">
        <v>238</v>
      </c>
      <c r="B27" s="5">
        <f>SUMIFS(原始数据!$H:$H,原始数据!$I:$I,"物资部",原始数据!$J:$J,$A$27,原始数据!$C:$C,B$17)</f>
        <v>0</v>
      </c>
      <c r="C27" s="5">
        <f>SUMIFS(原始数据!$H:$H,原始数据!$I:$I,"物资部",原始数据!$J:$J,$A$27,原始数据!$C:$C,C$17)</f>
        <v>0</v>
      </c>
      <c r="D27" s="5">
        <f>SUMIFS(原始数据!$H:$H,原始数据!$I:$I,"物资部",原始数据!$J:$J,$A$27,原始数据!$C:$C,D$17)</f>
        <v>0</v>
      </c>
      <c r="E27" s="5">
        <f>SUMIFS(原始数据!$H:$H,原始数据!$I:$I,"物资部",原始数据!$J:$J,$A$27,原始数据!$C:$C,E$17)</f>
        <v>0</v>
      </c>
      <c r="F27" s="5">
        <f>SUMIFS(原始数据!$H:$H,原始数据!$I:$I,"物资部",原始数据!$J:$J,$A$27,原始数据!$C:$C,F$17)</f>
        <v>0</v>
      </c>
      <c r="G27" s="5">
        <f>SUMIFS(原始数据!$H:$H,原始数据!$I:$I,"物资部",原始数据!$J:$J,$A$27,原始数据!$C:$C,G$17)</f>
        <v>0</v>
      </c>
      <c r="H27" s="5">
        <f>SUMIFS(原始数据!$H:$H,原始数据!$I:$I,"物资部",原始数据!$J:$J,$A$27,原始数据!$C:$C,H$17)</f>
        <v>0</v>
      </c>
      <c r="I27" s="5">
        <f>SUMIFS(原始数据!$H:$H,原始数据!$I:$I,"物资部",原始数据!$J:$J,$A$27,原始数据!$C:$C,I$17)</f>
        <v>0</v>
      </c>
      <c r="J27" s="5">
        <f>SUMIFS(原始数据!$H:$H,原始数据!$I:$I,"物资部",原始数据!$J:$J,$A$27,原始数据!$C:$C,J$17)</f>
        <v>0</v>
      </c>
      <c r="K27" s="5">
        <f>SUMIFS(原始数据!$H:$H,原始数据!$I:$I,"物资部",原始数据!$J:$J,$A$27,原始数据!$C:$C,K$17)</f>
        <v>0</v>
      </c>
      <c r="L27" s="5">
        <f>SUMIFS(原始数据!$H:$H,原始数据!$I:$I,"物资部",原始数据!$J:$J,$A$27,原始数据!$C:$C,L$17)</f>
        <v>0</v>
      </c>
      <c r="M27" s="5">
        <f>SUMIFS(原始数据!$H:$H,原始数据!$I:$I,"物资部",原始数据!$J:$J,$A$27,原始数据!$C:$C,M$17)</f>
        <v>0</v>
      </c>
      <c r="N27" s="5">
        <f>SUMIFS(原始数据!$H:$H,原始数据!$I:$I,"物资部",原始数据!$J:$J,$A$27,原始数据!$C:$C,N$17)</f>
        <v>0</v>
      </c>
      <c r="O27" s="5">
        <f>SUMIFS(原始数据!$H:$H,原始数据!$I:$I,"物资部",原始数据!$J:$J,$A$27,原始数据!$C:$C,O$17)</f>
        <v>0</v>
      </c>
      <c r="P27" s="5">
        <f>SUMIFS(原始数据!$H:$H,原始数据!$I:$I,"物资部",原始数据!$J:$J,$A$27,原始数据!$C:$C,P$17)</f>
        <v>0</v>
      </c>
      <c r="Q27" s="5">
        <f>SUMIFS(原始数据!$H:$H,原始数据!$I:$I,"物资部",原始数据!$J:$J,$A$27,原始数据!$C:$C,Q$17)</f>
        <v>0</v>
      </c>
    </row>
    <row r="28" spans="1:17" x14ac:dyDescent="0.15">
      <c r="A28" s="6" t="s">
        <v>222</v>
      </c>
      <c r="B28" s="5">
        <f>SUMIFS(原始数据!$H:$H,原始数据!$I:$I,"物资部",原始数据!$J:$J,$A$28,原始数据!$C:$C,B$17)</f>
        <v>16</v>
      </c>
      <c r="C28" s="5">
        <f>SUMIFS(原始数据!$H:$H,原始数据!$I:$I,"物资部",原始数据!$J:$J,$A$28,原始数据!$C:$C,C$17)</f>
        <v>0</v>
      </c>
      <c r="D28" s="5">
        <f>SUMIFS(原始数据!$H:$H,原始数据!$I:$I,"物资部",原始数据!$J:$J,$A$28,原始数据!$C:$C,D$17)</f>
        <v>0</v>
      </c>
      <c r="E28" s="5">
        <f>SUMIFS(原始数据!$H:$H,原始数据!$I:$I,"物资部",原始数据!$J:$J,$A$28,原始数据!$C:$C,E$17)</f>
        <v>0</v>
      </c>
      <c r="F28" s="5">
        <f>SUMIFS(原始数据!$H:$H,原始数据!$I:$I,"物资部",原始数据!$J:$J,$A$28,原始数据!$C:$C,F$17)</f>
        <v>0</v>
      </c>
      <c r="G28" s="5">
        <f>SUMIFS(原始数据!$H:$H,原始数据!$I:$I,"物资部",原始数据!$J:$J,$A$28,原始数据!$C:$C,G$17)</f>
        <v>0</v>
      </c>
      <c r="H28" s="5">
        <f>SUMIFS(原始数据!$H:$H,原始数据!$I:$I,"物资部",原始数据!$J:$J,$A$28,原始数据!$C:$C,H$17)</f>
        <v>0</v>
      </c>
      <c r="I28" s="5">
        <f>SUMIFS(原始数据!$H:$H,原始数据!$I:$I,"物资部",原始数据!$J:$J,$A$28,原始数据!$C:$C,I$17)</f>
        <v>0</v>
      </c>
      <c r="J28" s="5">
        <f>SUMIFS(原始数据!$H:$H,原始数据!$I:$I,"物资部",原始数据!$J:$J,$A$28,原始数据!$C:$C,J$17)</f>
        <v>0</v>
      </c>
      <c r="K28" s="5">
        <f>SUMIFS(原始数据!$H:$H,原始数据!$I:$I,"物资部",原始数据!$J:$J,$A$28,原始数据!$C:$C,K$17)</f>
        <v>0</v>
      </c>
      <c r="L28" s="5">
        <f>SUMIFS(原始数据!$H:$H,原始数据!$I:$I,"物资部",原始数据!$J:$J,$A$28,原始数据!$C:$C,L$17)</f>
        <v>0</v>
      </c>
      <c r="M28" s="5">
        <f>SUMIFS(原始数据!$H:$H,原始数据!$I:$I,"物资部",原始数据!$J:$J,$A$28,原始数据!$C:$C,M$17)</f>
        <v>0</v>
      </c>
      <c r="N28" s="5">
        <f>SUMIFS(原始数据!$H:$H,原始数据!$I:$I,"物资部",原始数据!$J:$J,$A$28,原始数据!$C:$C,N$17)</f>
        <v>0</v>
      </c>
      <c r="O28" s="5">
        <f>SUMIFS(原始数据!$H:$H,原始数据!$I:$I,"物资部",原始数据!$J:$J,$A$28,原始数据!$C:$C,O$17)</f>
        <v>0</v>
      </c>
      <c r="P28" s="5">
        <f>SUMIFS(原始数据!$H:$H,原始数据!$I:$I,"物资部",原始数据!$J:$J,$A$28,原始数据!$C:$C,P$17)</f>
        <v>0</v>
      </c>
      <c r="Q28" s="5">
        <f>SUMIFS(原始数据!$H:$H,原始数据!$I:$I,"物资部",原始数据!$J:$J,$A$28,原始数据!$C:$C,Q$17)</f>
        <v>0</v>
      </c>
    </row>
    <row r="29" spans="1:17" x14ac:dyDescent="0.15">
      <c r="A29" s="6" t="s">
        <v>46</v>
      </c>
      <c r="B29" s="5">
        <f>SUMIFS(原始数据!$H:$H,原始数据!$I:$I,"物资部",原始数据!$J:$J,$A$29,原始数据!$C:$C,B$17)</f>
        <v>0</v>
      </c>
      <c r="C29" s="5">
        <f>SUMIFS(原始数据!$H:$H,原始数据!$I:$I,"物资部",原始数据!$J:$J,$A$29,原始数据!$C:$C,C$17)</f>
        <v>0</v>
      </c>
      <c r="D29" s="5">
        <f>SUMIFS(原始数据!$H:$H,原始数据!$I:$I,"物资部",原始数据!$J:$J,$A$29,原始数据!$C:$C,D$17)</f>
        <v>0</v>
      </c>
      <c r="E29" s="5">
        <f>SUMIFS(原始数据!$H:$H,原始数据!$I:$I,"物资部",原始数据!$J:$J,$A$29,原始数据!$C:$C,E$17)</f>
        <v>54</v>
      </c>
      <c r="F29" s="5">
        <f>SUMIFS(原始数据!$H:$H,原始数据!$I:$I,"物资部",原始数据!$J:$J,$A$29,原始数据!$C:$C,F$17)</f>
        <v>1</v>
      </c>
      <c r="G29" s="5">
        <f>SUMIFS(原始数据!$H:$H,原始数据!$I:$I,"物资部",原始数据!$J:$J,$A$29,原始数据!$C:$C,G$17)</f>
        <v>2</v>
      </c>
      <c r="H29" s="5">
        <f>SUMIFS(原始数据!$H:$H,原始数据!$I:$I,"物资部",原始数据!$J:$J,$A$29,原始数据!$C:$C,H$17)</f>
        <v>20</v>
      </c>
      <c r="I29" s="5">
        <f>SUMIFS(原始数据!$H:$H,原始数据!$I:$I,"物资部",原始数据!$J:$J,$A$29,原始数据!$C:$C,I$17)</f>
        <v>0</v>
      </c>
      <c r="J29" s="5">
        <f>SUMIFS(原始数据!$H:$H,原始数据!$I:$I,"物资部",原始数据!$J:$J,$A$29,原始数据!$C:$C,J$17)</f>
        <v>14</v>
      </c>
      <c r="K29" s="5">
        <f>SUMIFS(原始数据!$H:$H,原始数据!$I:$I,"物资部",原始数据!$J:$J,$A$29,原始数据!$C:$C,K$17)</f>
        <v>11</v>
      </c>
      <c r="L29" s="5">
        <f>SUMIFS(原始数据!$H:$H,原始数据!$I:$I,"物资部",原始数据!$J:$J,$A$29,原始数据!$C:$C,L$17)</f>
        <v>1</v>
      </c>
      <c r="M29" s="5">
        <f>SUMIFS(原始数据!$H:$H,原始数据!$I:$I,"物资部",原始数据!$J:$J,$A$29,原始数据!$C:$C,M$17)</f>
        <v>0</v>
      </c>
      <c r="N29" s="5">
        <f>SUMIFS(原始数据!$H:$H,原始数据!$I:$I,"物资部",原始数据!$J:$J,$A$29,原始数据!$C:$C,N$17)</f>
        <v>12</v>
      </c>
      <c r="O29" s="5">
        <f>SUMIFS(原始数据!$H:$H,原始数据!$I:$I,"物资部",原始数据!$J:$J,$A$29,原始数据!$C:$C,O$17)</f>
        <v>1</v>
      </c>
      <c r="P29" s="5">
        <f>SUMIFS(原始数据!$H:$H,原始数据!$I:$I,"物资部",原始数据!$J:$J,$A$29,原始数据!$C:$C,P$17)</f>
        <v>0</v>
      </c>
      <c r="Q29" s="5">
        <f>SUMIFS(原始数据!$H:$H,原始数据!$I:$I,"物资部",原始数据!$J:$J,$A$29,原始数据!$C:$C,Q$17)</f>
        <v>24</v>
      </c>
    </row>
    <row r="30" spans="1:17" x14ac:dyDescent="0.15">
      <c r="A30" s="7"/>
    </row>
    <row r="31" spans="1:17" x14ac:dyDescent="0.15">
      <c r="A31" s="9" t="s">
        <v>244</v>
      </c>
      <c r="B31" s="6" t="s">
        <v>10</v>
      </c>
      <c r="C31" s="5" t="s">
        <v>95</v>
      </c>
      <c r="D31" s="5" t="s">
        <v>115</v>
      </c>
      <c r="E31" s="5" t="s">
        <v>32</v>
      </c>
      <c r="F31" s="5" t="s">
        <v>57</v>
      </c>
      <c r="G31" s="5" t="s">
        <v>140</v>
      </c>
      <c r="H31" s="5" t="s">
        <v>240</v>
      </c>
      <c r="I31" s="5" t="s">
        <v>236</v>
      </c>
      <c r="J31" s="5" t="s">
        <v>55</v>
      </c>
      <c r="K31" s="5" t="s">
        <v>37</v>
      </c>
      <c r="L31" s="5" t="s">
        <v>59</v>
      </c>
      <c r="M31" s="5" t="s">
        <v>237</v>
      </c>
      <c r="N31" s="5" t="s">
        <v>66</v>
      </c>
      <c r="O31" s="5" t="s">
        <v>48</v>
      </c>
      <c r="P31" s="6" t="s">
        <v>64</v>
      </c>
      <c r="Q31" s="6" t="s">
        <v>50</v>
      </c>
    </row>
    <row r="32" spans="1:17" x14ac:dyDescent="0.15">
      <c r="A32" s="6" t="s">
        <v>21</v>
      </c>
      <c r="B32" s="5">
        <v>0</v>
      </c>
      <c r="C32" s="5">
        <v>0</v>
      </c>
      <c r="D32" s="5">
        <f t="shared" ref="D32:Q32" si="1">D2-D18</f>
        <v>0</v>
      </c>
      <c r="E32" s="5">
        <f t="shared" si="1"/>
        <v>0</v>
      </c>
      <c r="F32" s="5">
        <f t="shared" si="1"/>
        <v>0</v>
      </c>
      <c r="G32" s="5">
        <f t="shared" si="1"/>
        <v>0</v>
      </c>
      <c r="H32" s="5">
        <f t="shared" si="1"/>
        <v>0</v>
      </c>
      <c r="I32" s="5">
        <f t="shared" si="1"/>
        <v>0</v>
      </c>
      <c r="J32" s="5">
        <f t="shared" si="1"/>
        <v>0</v>
      </c>
      <c r="K32" s="5">
        <f t="shared" si="1"/>
        <v>0</v>
      </c>
      <c r="L32" s="5">
        <f t="shared" si="1"/>
        <v>0</v>
      </c>
      <c r="M32" s="5">
        <f t="shared" si="1"/>
        <v>0</v>
      </c>
      <c r="N32" s="5">
        <f t="shared" si="1"/>
        <v>0</v>
      </c>
      <c r="O32" s="5">
        <f t="shared" si="1"/>
        <v>0</v>
      </c>
      <c r="P32" s="5">
        <f t="shared" si="1"/>
        <v>0</v>
      </c>
      <c r="Q32" s="5">
        <f t="shared" si="1"/>
        <v>0</v>
      </c>
    </row>
    <row r="33" spans="1:17" x14ac:dyDescent="0.15">
      <c r="A33" s="6" t="s">
        <v>98</v>
      </c>
      <c r="B33" s="5">
        <v>0</v>
      </c>
      <c r="C33" s="5">
        <v>0</v>
      </c>
      <c r="D33" s="5">
        <f t="shared" ref="D33:Q33" si="2">D3-D19</f>
        <v>-2</v>
      </c>
      <c r="E33" s="5">
        <f t="shared" si="2"/>
        <v>0</v>
      </c>
      <c r="F33" s="5">
        <f t="shared" si="2"/>
        <v>0</v>
      </c>
      <c r="G33" s="5">
        <f t="shared" si="2"/>
        <v>0</v>
      </c>
      <c r="H33" s="5">
        <f t="shared" si="2"/>
        <v>0</v>
      </c>
      <c r="I33" s="5">
        <f t="shared" si="2"/>
        <v>0</v>
      </c>
      <c r="J33" s="5">
        <f t="shared" si="2"/>
        <v>0</v>
      </c>
      <c r="K33" s="5">
        <f t="shared" si="2"/>
        <v>0</v>
      </c>
      <c r="L33" s="5">
        <f t="shared" si="2"/>
        <v>0</v>
      </c>
      <c r="M33" s="5">
        <f t="shared" si="2"/>
        <v>0</v>
      </c>
      <c r="N33" s="5">
        <f t="shared" si="2"/>
        <v>0</v>
      </c>
      <c r="O33" s="5">
        <f t="shared" si="2"/>
        <v>0</v>
      </c>
      <c r="P33" s="5">
        <f t="shared" si="2"/>
        <v>0</v>
      </c>
      <c r="Q33" s="5">
        <f t="shared" si="2"/>
        <v>0</v>
      </c>
    </row>
    <row r="34" spans="1:17" x14ac:dyDescent="0.15">
      <c r="A34" s="6" t="s">
        <v>15</v>
      </c>
      <c r="B34" s="5">
        <v>0</v>
      </c>
      <c r="C34" s="5">
        <v>0</v>
      </c>
      <c r="D34" s="5">
        <f t="shared" ref="D34:Q34" si="3">D4-D20</f>
        <v>0</v>
      </c>
      <c r="E34" s="5">
        <f t="shared" si="3"/>
        <v>0</v>
      </c>
      <c r="F34" s="5">
        <f t="shared" si="3"/>
        <v>0</v>
      </c>
      <c r="G34" s="5">
        <f>G4-G20</f>
        <v>2</v>
      </c>
      <c r="H34" s="5">
        <f t="shared" si="3"/>
        <v>0</v>
      </c>
      <c r="I34" s="5">
        <f t="shared" si="3"/>
        <v>0</v>
      </c>
      <c r="J34" s="5">
        <f t="shared" si="3"/>
        <v>0</v>
      </c>
      <c r="K34" s="5">
        <f t="shared" si="3"/>
        <v>0</v>
      </c>
      <c r="L34" s="5">
        <f t="shared" si="3"/>
        <v>0</v>
      </c>
      <c r="M34" s="5">
        <f t="shared" si="3"/>
        <v>0</v>
      </c>
      <c r="N34" s="5">
        <f t="shared" si="3"/>
        <v>0</v>
      </c>
      <c r="O34" s="5">
        <f t="shared" si="3"/>
        <v>0</v>
      </c>
      <c r="P34" s="5">
        <f t="shared" si="3"/>
        <v>0</v>
      </c>
      <c r="Q34" s="5">
        <f t="shared" si="3"/>
        <v>0</v>
      </c>
    </row>
    <row r="35" spans="1:17" x14ac:dyDescent="0.15">
      <c r="A35" s="6" t="s">
        <v>27</v>
      </c>
      <c r="B35" s="5">
        <v>0</v>
      </c>
      <c r="C35" s="5">
        <v>0</v>
      </c>
      <c r="D35" s="5">
        <f t="shared" ref="D35:Q35" si="4">D5-D21</f>
        <v>1</v>
      </c>
      <c r="E35" s="5">
        <f t="shared" si="4"/>
        <v>0</v>
      </c>
      <c r="F35" s="5">
        <f t="shared" si="4"/>
        <v>0</v>
      </c>
      <c r="G35" s="5">
        <f t="shared" si="4"/>
        <v>0</v>
      </c>
      <c r="H35" s="5">
        <f t="shared" si="4"/>
        <v>0</v>
      </c>
      <c r="I35" s="5">
        <f t="shared" si="4"/>
        <v>0</v>
      </c>
      <c r="J35" s="5">
        <f t="shared" si="4"/>
        <v>0</v>
      </c>
      <c r="K35" s="5">
        <f t="shared" si="4"/>
        <v>0</v>
      </c>
      <c r="L35" s="5">
        <f t="shared" si="4"/>
        <v>0</v>
      </c>
      <c r="M35" s="5">
        <f t="shared" si="4"/>
        <v>0</v>
      </c>
      <c r="N35" s="5">
        <f t="shared" si="4"/>
        <v>0</v>
      </c>
      <c r="O35" s="5">
        <f t="shared" si="4"/>
        <v>0</v>
      </c>
      <c r="P35" s="5">
        <f t="shared" si="4"/>
        <v>0</v>
      </c>
      <c r="Q35" s="5">
        <f t="shared" si="4"/>
        <v>0</v>
      </c>
    </row>
    <row r="36" spans="1:17" x14ac:dyDescent="0.15">
      <c r="A36" s="6" t="s">
        <v>18</v>
      </c>
      <c r="B36" s="5">
        <v>0</v>
      </c>
      <c r="C36" s="5">
        <v>0</v>
      </c>
      <c r="D36" s="5">
        <f t="shared" ref="D36:Q36" si="5">D6-D22</f>
        <v>0</v>
      </c>
      <c r="E36" s="5">
        <f t="shared" si="5"/>
        <v>0</v>
      </c>
      <c r="F36" s="5">
        <f t="shared" si="5"/>
        <v>0</v>
      </c>
      <c r="G36" s="5">
        <f t="shared" si="5"/>
        <v>0</v>
      </c>
      <c r="H36" s="5">
        <f t="shared" si="5"/>
        <v>0</v>
      </c>
      <c r="I36" s="5">
        <f t="shared" si="5"/>
        <v>0</v>
      </c>
      <c r="J36" s="5">
        <f t="shared" si="5"/>
        <v>0</v>
      </c>
      <c r="K36" s="5">
        <f t="shared" si="5"/>
        <v>0</v>
      </c>
      <c r="L36" s="5">
        <f t="shared" si="5"/>
        <v>0</v>
      </c>
      <c r="M36" s="5">
        <f t="shared" si="5"/>
        <v>0</v>
      </c>
      <c r="N36" s="5">
        <f t="shared" si="5"/>
        <v>0</v>
      </c>
      <c r="O36" s="5">
        <f t="shared" si="5"/>
        <v>0</v>
      </c>
      <c r="P36" s="5">
        <f t="shared" si="5"/>
        <v>0</v>
      </c>
      <c r="Q36" s="5">
        <f t="shared" si="5"/>
        <v>2</v>
      </c>
    </row>
    <row r="37" spans="1:17" x14ac:dyDescent="0.15">
      <c r="A37" s="6" t="s">
        <v>30</v>
      </c>
      <c r="B37" s="5">
        <v>0</v>
      </c>
      <c r="C37" s="5">
        <v>0</v>
      </c>
      <c r="D37" s="5">
        <f t="shared" ref="D37:Q37" si="6">D7-D23</f>
        <v>0</v>
      </c>
      <c r="E37" s="5">
        <f t="shared" si="6"/>
        <v>0</v>
      </c>
      <c r="F37" s="5">
        <f t="shared" si="6"/>
        <v>0</v>
      </c>
      <c r="G37" s="5">
        <f t="shared" si="6"/>
        <v>0</v>
      </c>
      <c r="H37" s="5">
        <f t="shared" si="6"/>
        <v>0</v>
      </c>
      <c r="I37" s="5">
        <f t="shared" si="6"/>
        <v>0</v>
      </c>
      <c r="J37" s="5">
        <f t="shared" si="6"/>
        <v>0</v>
      </c>
      <c r="K37" s="5">
        <f t="shared" si="6"/>
        <v>1</v>
      </c>
      <c r="L37" s="5">
        <f t="shared" si="6"/>
        <v>0</v>
      </c>
      <c r="M37" s="5">
        <f t="shared" si="6"/>
        <v>0</v>
      </c>
      <c r="N37" s="5">
        <f t="shared" si="6"/>
        <v>12</v>
      </c>
      <c r="O37" s="5">
        <f t="shared" si="6"/>
        <v>0</v>
      </c>
      <c r="P37" s="5">
        <f t="shared" si="6"/>
        <v>0</v>
      </c>
      <c r="Q37" s="5">
        <f t="shared" si="6"/>
        <v>0</v>
      </c>
    </row>
    <row r="38" spans="1:17" x14ac:dyDescent="0.15">
      <c r="A38" s="6" t="s">
        <v>109</v>
      </c>
      <c r="B38" s="5">
        <v>0</v>
      </c>
      <c r="C38" s="5">
        <v>0</v>
      </c>
      <c r="D38" s="5">
        <f t="shared" ref="D38:Q38" si="7">D8-D24</f>
        <v>0</v>
      </c>
      <c r="E38" s="5">
        <f t="shared" si="7"/>
        <v>0</v>
      </c>
      <c r="F38" s="5">
        <f t="shared" si="7"/>
        <v>0</v>
      </c>
      <c r="G38" s="5">
        <f t="shared" si="7"/>
        <v>0</v>
      </c>
      <c r="H38" s="5">
        <f t="shared" si="7"/>
        <v>0</v>
      </c>
      <c r="I38" s="5">
        <f t="shared" si="7"/>
        <v>0</v>
      </c>
      <c r="J38" s="5">
        <f t="shared" si="7"/>
        <v>0</v>
      </c>
      <c r="K38" s="5">
        <f t="shared" si="7"/>
        <v>0</v>
      </c>
      <c r="L38" s="5">
        <f t="shared" si="7"/>
        <v>0</v>
      </c>
      <c r="M38" s="5">
        <f t="shared" si="7"/>
        <v>0</v>
      </c>
      <c r="N38" s="5">
        <f t="shared" si="7"/>
        <v>0</v>
      </c>
      <c r="O38" s="5">
        <f t="shared" si="7"/>
        <v>0</v>
      </c>
      <c r="P38" s="5">
        <f t="shared" si="7"/>
        <v>0</v>
      </c>
      <c r="Q38" s="5">
        <f t="shared" si="7"/>
        <v>0</v>
      </c>
    </row>
    <row r="39" spans="1:17" x14ac:dyDescent="0.15">
      <c r="A39" s="6" t="s">
        <v>24</v>
      </c>
      <c r="B39" s="5">
        <v>0</v>
      </c>
      <c r="C39" s="5">
        <v>0</v>
      </c>
      <c r="D39" s="5">
        <f t="shared" ref="D39:Q39" si="8">D9-D25</f>
        <v>0</v>
      </c>
      <c r="E39" s="5">
        <f t="shared" si="8"/>
        <v>5</v>
      </c>
      <c r="F39" s="5">
        <f t="shared" si="8"/>
        <v>0</v>
      </c>
      <c r="G39" s="5">
        <f t="shared" si="8"/>
        <v>0</v>
      </c>
      <c r="H39" s="5">
        <f t="shared" si="8"/>
        <v>0</v>
      </c>
      <c r="I39" s="5">
        <f t="shared" si="8"/>
        <v>0</v>
      </c>
      <c r="J39" s="5">
        <f t="shared" si="8"/>
        <v>0</v>
      </c>
      <c r="K39" s="5">
        <f t="shared" si="8"/>
        <v>0</v>
      </c>
      <c r="L39" s="5">
        <f t="shared" si="8"/>
        <v>0</v>
      </c>
      <c r="M39" s="5">
        <f t="shared" si="8"/>
        <v>0</v>
      </c>
      <c r="N39" s="5">
        <f t="shared" si="8"/>
        <v>0</v>
      </c>
      <c r="O39" s="5">
        <f t="shared" si="8"/>
        <v>0</v>
      </c>
      <c r="P39" s="5">
        <f t="shared" si="8"/>
        <v>1</v>
      </c>
      <c r="Q39" s="5">
        <f t="shared" si="8"/>
        <v>0</v>
      </c>
    </row>
    <row r="40" spans="1:17" x14ac:dyDescent="0.15">
      <c r="A40" s="6" t="s">
        <v>76</v>
      </c>
      <c r="B40" s="5">
        <v>0</v>
      </c>
      <c r="C40" s="5">
        <v>0</v>
      </c>
      <c r="D40" s="5">
        <f t="shared" ref="D40:Q40" si="9">D10-D26</f>
        <v>0</v>
      </c>
      <c r="E40" s="5">
        <f t="shared" si="9"/>
        <v>0</v>
      </c>
      <c r="F40" s="5">
        <f t="shared" si="9"/>
        <v>0</v>
      </c>
      <c r="G40" s="5">
        <f t="shared" si="9"/>
        <v>0</v>
      </c>
      <c r="H40" s="5">
        <f t="shared" si="9"/>
        <v>0</v>
      </c>
      <c r="I40" s="5">
        <f t="shared" si="9"/>
        <v>0</v>
      </c>
      <c r="J40" s="5">
        <f t="shared" si="9"/>
        <v>0</v>
      </c>
      <c r="K40" s="5">
        <f t="shared" si="9"/>
        <v>0</v>
      </c>
      <c r="L40" s="5">
        <f t="shared" si="9"/>
        <v>0</v>
      </c>
      <c r="M40" s="5">
        <f t="shared" si="9"/>
        <v>0</v>
      </c>
      <c r="N40" s="5">
        <f t="shared" si="9"/>
        <v>0</v>
      </c>
      <c r="O40" s="5">
        <f t="shared" si="9"/>
        <v>0</v>
      </c>
      <c r="P40" s="5">
        <f t="shared" si="9"/>
        <v>0</v>
      </c>
      <c r="Q40" s="5">
        <f t="shared" si="9"/>
        <v>10</v>
      </c>
    </row>
    <row r="41" spans="1:17" x14ac:dyDescent="0.15">
      <c r="A41" s="6" t="s">
        <v>238</v>
      </c>
      <c r="B41" s="5">
        <v>0</v>
      </c>
      <c r="C41" s="5">
        <v>0</v>
      </c>
      <c r="D41" s="5">
        <f t="shared" ref="D41:Q41" si="10">D11-D27</f>
        <v>0</v>
      </c>
      <c r="E41" s="5">
        <f t="shared" si="10"/>
        <v>0</v>
      </c>
      <c r="F41" s="5">
        <f t="shared" si="10"/>
        <v>0</v>
      </c>
      <c r="G41" s="5">
        <f t="shared" si="10"/>
        <v>0</v>
      </c>
      <c r="H41" s="5">
        <f t="shared" si="10"/>
        <v>0</v>
      </c>
      <c r="I41" s="5">
        <f t="shared" si="10"/>
        <v>0</v>
      </c>
      <c r="J41" s="5">
        <f t="shared" si="10"/>
        <v>0</v>
      </c>
      <c r="K41" s="5">
        <f t="shared" si="10"/>
        <v>0</v>
      </c>
      <c r="L41" s="5">
        <f t="shared" si="10"/>
        <v>0</v>
      </c>
      <c r="M41" s="5">
        <f t="shared" si="10"/>
        <v>0</v>
      </c>
      <c r="N41" s="5">
        <f t="shared" si="10"/>
        <v>0</v>
      </c>
      <c r="O41" s="5">
        <f t="shared" si="10"/>
        <v>0</v>
      </c>
      <c r="P41" s="5">
        <f t="shared" si="10"/>
        <v>0</v>
      </c>
      <c r="Q41" s="5">
        <f t="shared" si="10"/>
        <v>0</v>
      </c>
    </row>
    <row r="42" spans="1:17" x14ac:dyDescent="0.15">
      <c r="A42" s="6" t="s">
        <v>222</v>
      </c>
      <c r="B42" s="5">
        <v>0</v>
      </c>
      <c r="C42" s="5">
        <v>0</v>
      </c>
      <c r="D42" s="5">
        <f t="shared" ref="D42:Q42" si="11">D12-D28</f>
        <v>0</v>
      </c>
      <c r="E42" s="5">
        <f t="shared" si="11"/>
        <v>0</v>
      </c>
      <c r="F42" s="5">
        <f t="shared" si="11"/>
        <v>0</v>
      </c>
      <c r="G42" s="5">
        <f t="shared" si="11"/>
        <v>0</v>
      </c>
      <c r="H42" s="5">
        <f t="shared" si="11"/>
        <v>0</v>
      </c>
      <c r="I42" s="5">
        <f t="shared" si="11"/>
        <v>0</v>
      </c>
      <c r="J42" s="5">
        <f t="shared" si="11"/>
        <v>0</v>
      </c>
      <c r="K42" s="5">
        <f t="shared" si="11"/>
        <v>0</v>
      </c>
      <c r="L42" s="5">
        <f t="shared" si="11"/>
        <v>0</v>
      </c>
      <c r="M42" s="5">
        <f t="shared" si="11"/>
        <v>0</v>
      </c>
      <c r="N42" s="5">
        <f t="shared" si="11"/>
        <v>0</v>
      </c>
      <c r="O42" s="5">
        <f t="shared" si="11"/>
        <v>0</v>
      </c>
      <c r="P42" s="5">
        <f t="shared" si="11"/>
        <v>0</v>
      </c>
      <c r="Q42" s="5">
        <f t="shared" si="11"/>
        <v>0</v>
      </c>
    </row>
    <row r="43" spans="1:17" x14ac:dyDescent="0.15">
      <c r="A43" s="6" t="s">
        <v>46</v>
      </c>
      <c r="B43" s="5">
        <v>0</v>
      </c>
      <c r="C43" s="5">
        <v>0</v>
      </c>
      <c r="D43" s="5">
        <f>D29-D13-D14</f>
        <v>0</v>
      </c>
      <c r="E43" s="5">
        <f t="shared" ref="E43:Q43" si="12">E29-E13-E14</f>
        <v>20</v>
      </c>
      <c r="F43" s="5">
        <f t="shared" si="12"/>
        <v>0</v>
      </c>
      <c r="G43" s="5">
        <f t="shared" si="12"/>
        <v>2</v>
      </c>
      <c r="H43" s="5">
        <f t="shared" si="12"/>
        <v>10</v>
      </c>
      <c r="I43" s="5">
        <f t="shared" si="12"/>
        <v>0</v>
      </c>
      <c r="J43" s="5">
        <f>J29-J13-J14</f>
        <v>3</v>
      </c>
      <c r="K43" s="5">
        <f t="shared" si="12"/>
        <v>7</v>
      </c>
      <c r="L43" s="5">
        <f t="shared" si="12"/>
        <v>0</v>
      </c>
      <c r="M43" s="5">
        <f t="shared" si="12"/>
        <v>0</v>
      </c>
      <c r="N43" s="5">
        <f t="shared" si="12"/>
        <v>12</v>
      </c>
      <c r="O43" s="5">
        <f t="shared" si="12"/>
        <v>0</v>
      </c>
      <c r="P43" s="5">
        <f t="shared" si="12"/>
        <v>0</v>
      </c>
      <c r="Q43" s="5">
        <f t="shared" si="12"/>
        <v>16</v>
      </c>
    </row>
  </sheetData>
  <phoneticPr fontId="1" type="noConversion"/>
  <conditionalFormatting sqref="B32:Q4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原始数据</vt:lpstr>
      <vt:lpstr>角磨机分析</vt:lpstr>
      <vt:lpstr>原始数据!维修记录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2020-06-29T04:37:45Z</dcterms:modified>
</cp:coreProperties>
</file>