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原始数据" sheetId="3" r:id="rId1"/>
    <sheet name="角磨机分析" sheetId="2" r:id="rId2"/>
  </sheets>
  <definedNames>
    <definedName name="_xlnm._FilterDatabase" localSheetId="0" hidden="1">原始数据!$B$1:$K$201</definedName>
    <definedName name="维修记录" localSheetId="0">原始数据!$A$1:$K$201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3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0" i="2"/>
  <c r="B14" i="2"/>
  <c r="J45" i="2" l="1"/>
  <c r="F45" i="2"/>
  <c r="Q45" i="2"/>
  <c r="M45" i="2"/>
  <c r="I45" i="2"/>
  <c r="E45" i="2"/>
  <c r="P45" i="2"/>
  <c r="L45" i="2"/>
  <c r="H45" i="2"/>
  <c r="D45" i="2"/>
  <c r="N45" i="2"/>
  <c r="O45" i="2"/>
  <c r="K45" i="2"/>
  <c r="G45" i="2"/>
  <c r="Q14" i="2"/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1" i="2"/>
  <c r="B29" i="2"/>
  <c r="B28" i="2"/>
  <c r="B27" i="2"/>
  <c r="B26" i="2"/>
  <c r="B25" i="2"/>
  <c r="B24" i="2"/>
  <c r="B23" i="2"/>
  <c r="B22" i="2"/>
  <c r="B21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5" i="2"/>
  <c r="C2" i="2"/>
  <c r="D2" i="2"/>
  <c r="D34" i="2" s="1"/>
  <c r="E2" i="2"/>
  <c r="E34" i="2" s="1"/>
  <c r="F2" i="2"/>
  <c r="F34" i="2" s="1"/>
  <c r="G2" i="2"/>
  <c r="G34" i="2" s="1"/>
  <c r="H2" i="2"/>
  <c r="H34" i="2" s="1"/>
  <c r="I2" i="2"/>
  <c r="I34" i="2" s="1"/>
  <c r="J2" i="2"/>
  <c r="J34" i="2" s="1"/>
  <c r="K2" i="2"/>
  <c r="K34" i="2" s="1"/>
  <c r="L2" i="2"/>
  <c r="L34" i="2" s="1"/>
  <c r="M2" i="2"/>
  <c r="M34" i="2" s="1"/>
  <c r="N2" i="2"/>
  <c r="N34" i="2" s="1"/>
  <c r="O2" i="2"/>
  <c r="O34" i="2" s="1"/>
  <c r="P2" i="2"/>
  <c r="P34" i="2" s="1"/>
  <c r="Q2" i="2"/>
  <c r="Q34" i="2" s="1"/>
  <c r="C3" i="2"/>
  <c r="D3" i="2"/>
  <c r="E3" i="2"/>
  <c r="F3" i="2"/>
  <c r="G3" i="2"/>
  <c r="G35" i="2" s="1"/>
  <c r="H3" i="2"/>
  <c r="I3" i="2"/>
  <c r="J3" i="2"/>
  <c r="K3" i="2"/>
  <c r="K35" i="2" s="1"/>
  <c r="L3" i="2"/>
  <c r="M3" i="2"/>
  <c r="N3" i="2"/>
  <c r="O3" i="2"/>
  <c r="O35" i="2" s="1"/>
  <c r="P3" i="2"/>
  <c r="Q3" i="2"/>
  <c r="C4" i="2"/>
  <c r="D4" i="2"/>
  <c r="D36" i="2" s="1"/>
  <c r="E4" i="2"/>
  <c r="F4" i="2"/>
  <c r="G4" i="2"/>
  <c r="H4" i="2"/>
  <c r="H36" i="2" s="1"/>
  <c r="I4" i="2"/>
  <c r="J4" i="2"/>
  <c r="K4" i="2"/>
  <c r="L4" i="2"/>
  <c r="L36" i="2" s="1"/>
  <c r="M4" i="2"/>
  <c r="N4" i="2"/>
  <c r="O4" i="2"/>
  <c r="P4" i="2"/>
  <c r="P36" i="2" s="1"/>
  <c r="Q4" i="2"/>
  <c r="C5" i="2"/>
  <c r="D5" i="2"/>
  <c r="E5" i="2"/>
  <c r="E37" i="2" s="1"/>
  <c r="F5" i="2"/>
  <c r="G5" i="2"/>
  <c r="H5" i="2"/>
  <c r="I5" i="2"/>
  <c r="I37" i="2" s="1"/>
  <c r="J5" i="2"/>
  <c r="K5" i="2"/>
  <c r="L5" i="2"/>
  <c r="M5" i="2"/>
  <c r="M37" i="2" s="1"/>
  <c r="N5" i="2"/>
  <c r="O5" i="2"/>
  <c r="P5" i="2"/>
  <c r="Q5" i="2"/>
  <c r="Q37" i="2" s="1"/>
  <c r="C6" i="2"/>
  <c r="D6" i="2"/>
  <c r="E6" i="2"/>
  <c r="F6" i="2"/>
  <c r="F38" i="2" s="1"/>
  <c r="G6" i="2"/>
  <c r="H6" i="2"/>
  <c r="I6" i="2"/>
  <c r="J6" i="2"/>
  <c r="J38" i="2" s="1"/>
  <c r="K6" i="2"/>
  <c r="L6" i="2"/>
  <c r="M6" i="2"/>
  <c r="N6" i="2"/>
  <c r="N38" i="2" s="1"/>
  <c r="O6" i="2"/>
  <c r="P6" i="2"/>
  <c r="Q6" i="2"/>
  <c r="C7" i="2"/>
  <c r="D7" i="2"/>
  <c r="E7" i="2"/>
  <c r="F7" i="2"/>
  <c r="G7" i="2"/>
  <c r="G39" i="2" s="1"/>
  <c r="H7" i="2"/>
  <c r="I7" i="2"/>
  <c r="J7" i="2"/>
  <c r="K7" i="2"/>
  <c r="K39" i="2" s="1"/>
  <c r="L7" i="2"/>
  <c r="M7" i="2"/>
  <c r="N7" i="2"/>
  <c r="O7" i="2"/>
  <c r="O39" i="2" s="1"/>
  <c r="P7" i="2"/>
  <c r="Q7" i="2"/>
  <c r="C8" i="2"/>
  <c r="D8" i="2"/>
  <c r="D40" i="2" s="1"/>
  <c r="E8" i="2"/>
  <c r="F8" i="2"/>
  <c r="G8" i="2"/>
  <c r="H8" i="2"/>
  <c r="H40" i="2" s="1"/>
  <c r="I8" i="2"/>
  <c r="J8" i="2"/>
  <c r="K8" i="2"/>
  <c r="L8" i="2"/>
  <c r="L40" i="2" s="1"/>
  <c r="M8" i="2"/>
  <c r="N8" i="2"/>
  <c r="O8" i="2"/>
  <c r="P8" i="2"/>
  <c r="P40" i="2" s="1"/>
  <c r="Q8" i="2"/>
  <c r="C9" i="2"/>
  <c r="D9" i="2"/>
  <c r="E9" i="2"/>
  <c r="E41" i="2" s="1"/>
  <c r="F9" i="2"/>
  <c r="G9" i="2"/>
  <c r="H9" i="2"/>
  <c r="I9" i="2"/>
  <c r="I41" i="2" s="1"/>
  <c r="J9" i="2"/>
  <c r="K9" i="2"/>
  <c r="L9" i="2"/>
  <c r="M9" i="2"/>
  <c r="M41" i="2" s="1"/>
  <c r="N9" i="2"/>
  <c r="O9" i="2"/>
  <c r="P9" i="2"/>
  <c r="Q9" i="2"/>
  <c r="Q41" i="2" s="1"/>
  <c r="C10" i="2"/>
  <c r="D10" i="2"/>
  <c r="E10" i="2"/>
  <c r="F10" i="2"/>
  <c r="F42" i="2" s="1"/>
  <c r="G10" i="2"/>
  <c r="H10" i="2"/>
  <c r="I10" i="2"/>
  <c r="J10" i="2"/>
  <c r="J42" i="2" s="1"/>
  <c r="K10" i="2"/>
  <c r="L10" i="2"/>
  <c r="M10" i="2"/>
  <c r="N10" i="2"/>
  <c r="N42" i="2" s="1"/>
  <c r="O10" i="2"/>
  <c r="P10" i="2"/>
  <c r="Q10" i="2"/>
  <c r="C11" i="2"/>
  <c r="D11" i="2"/>
  <c r="E11" i="2"/>
  <c r="F11" i="2"/>
  <c r="G11" i="2"/>
  <c r="G43" i="2" s="1"/>
  <c r="H11" i="2"/>
  <c r="I11" i="2"/>
  <c r="J11" i="2"/>
  <c r="K11" i="2"/>
  <c r="K43" i="2" s="1"/>
  <c r="L11" i="2"/>
  <c r="M11" i="2"/>
  <c r="N11" i="2"/>
  <c r="O11" i="2"/>
  <c r="O43" i="2" s="1"/>
  <c r="P11" i="2"/>
  <c r="Q11" i="2"/>
  <c r="C12" i="2"/>
  <c r="D12" i="2"/>
  <c r="D44" i="2" s="1"/>
  <c r="E12" i="2"/>
  <c r="F12" i="2"/>
  <c r="G12" i="2"/>
  <c r="H12" i="2"/>
  <c r="H44" i="2" s="1"/>
  <c r="I12" i="2"/>
  <c r="J12" i="2"/>
  <c r="K12" i="2"/>
  <c r="L12" i="2"/>
  <c r="L44" i="2" s="1"/>
  <c r="M12" i="2"/>
  <c r="N12" i="2"/>
  <c r="O12" i="2"/>
  <c r="P12" i="2"/>
  <c r="P44" i="2" s="1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6" i="2"/>
  <c r="B12" i="2"/>
  <c r="B11" i="2"/>
  <c r="B10" i="2"/>
  <c r="B9" i="2"/>
  <c r="B8" i="2"/>
  <c r="B7" i="2"/>
  <c r="B6" i="2"/>
  <c r="B5" i="2"/>
  <c r="B4" i="2"/>
  <c r="B3" i="2"/>
  <c r="B2" i="2"/>
  <c r="H38" i="2" l="1"/>
  <c r="D38" i="2"/>
  <c r="O37" i="2"/>
  <c r="K37" i="2"/>
  <c r="G37" i="2"/>
  <c r="N36" i="2"/>
  <c r="J36" i="2"/>
  <c r="F36" i="2"/>
  <c r="Q35" i="2"/>
  <c r="M35" i="2"/>
  <c r="I35" i="2"/>
  <c r="E35" i="2"/>
  <c r="N44" i="2"/>
  <c r="J44" i="2"/>
  <c r="F44" i="2"/>
  <c r="Q43" i="2"/>
  <c r="M43" i="2"/>
  <c r="I43" i="2"/>
  <c r="E43" i="2"/>
  <c r="P42" i="2"/>
  <c r="L42" i="2"/>
  <c r="H42" i="2"/>
  <c r="D42" i="2"/>
  <c r="O41" i="2"/>
  <c r="K41" i="2"/>
  <c r="G41" i="2"/>
  <c r="N40" i="2"/>
  <c r="J40" i="2"/>
  <c r="F40" i="2"/>
  <c r="Q39" i="2"/>
  <c r="M39" i="2"/>
  <c r="I39" i="2"/>
  <c r="E39" i="2"/>
  <c r="P38" i="2"/>
  <c r="L38" i="2"/>
  <c r="H41" i="2"/>
  <c r="D41" i="2"/>
  <c r="O40" i="2"/>
  <c r="K40" i="2"/>
  <c r="G40" i="2"/>
  <c r="J39" i="2"/>
  <c r="Q38" i="2"/>
  <c r="E38" i="2"/>
  <c r="L37" i="2"/>
  <c r="H37" i="2"/>
  <c r="O36" i="2"/>
  <c r="G36" i="2"/>
  <c r="N35" i="2"/>
  <c r="F35" i="2"/>
  <c r="N39" i="2"/>
  <c r="F39" i="2"/>
  <c r="M38" i="2"/>
  <c r="I38" i="2"/>
  <c r="P37" i="2"/>
  <c r="D37" i="2"/>
  <c r="K36" i="2"/>
  <c r="J35" i="2"/>
  <c r="O44" i="2"/>
  <c r="K44" i="2"/>
  <c r="G44" i="2"/>
  <c r="N43" i="2"/>
  <c r="J43" i="2"/>
  <c r="F43" i="2"/>
  <c r="Q42" i="2"/>
  <c r="M42" i="2"/>
  <c r="I42" i="2"/>
  <c r="E42" i="2"/>
  <c r="P41" i="2"/>
  <c r="L41" i="2"/>
  <c r="Q32" i="2"/>
  <c r="C16" i="2"/>
  <c r="Q46" i="2"/>
  <c r="O16" i="2"/>
  <c r="O32" i="2"/>
  <c r="G16" i="2"/>
  <c r="G32" i="2"/>
  <c r="N32" i="2"/>
  <c r="J32" i="2"/>
  <c r="F32" i="2"/>
  <c r="Q44" i="2"/>
  <c r="M44" i="2"/>
  <c r="I44" i="2"/>
  <c r="E44" i="2"/>
  <c r="P43" i="2"/>
  <c r="L43" i="2"/>
  <c r="H43" i="2"/>
  <c r="D43" i="2"/>
  <c r="O42" i="2"/>
  <c r="K42" i="2"/>
  <c r="G42" i="2"/>
  <c r="N41" i="2"/>
  <c r="J41" i="2"/>
  <c r="F41" i="2"/>
  <c r="Q40" i="2"/>
  <c r="M40" i="2"/>
  <c r="I40" i="2"/>
  <c r="E40" i="2"/>
  <c r="P39" i="2"/>
  <c r="L39" i="2"/>
  <c r="H39" i="2"/>
  <c r="D39" i="2"/>
  <c r="O38" i="2"/>
  <c r="K38" i="2"/>
  <c r="G38" i="2"/>
  <c r="N37" i="2"/>
  <c r="J37" i="2"/>
  <c r="F37" i="2"/>
  <c r="Q36" i="2"/>
  <c r="M36" i="2"/>
  <c r="I36" i="2"/>
  <c r="E36" i="2"/>
  <c r="P35" i="2"/>
  <c r="L35" i="2"/>
  <c r="H35" i="2"/>
  <c r="D35" i="2"/>
  <c r="M32" i="2"/>
  <c r="I16" i="2"/>
  <c r="I32" i="2"/>
  <c r="E16" i="2"/>
  <c r="E32" i="2"/>
  <c r="K16" i="2"/>
  <c r="K32" i="2"/>
  <c r="P16" i="2"/>
  <c r="P32" i="2"/>
  <c r="L16" i="2"/>
  <c r="L32" i="2"/>
  <c r="H16" i="2"/>
  <c r="H32" i="2"/>
  <c r="D16" i="2"/>
  <c r="M16" i="2"/>
  <c r="P46" i="2"/>
  <c r="L46" i="2"/>
  <c r="H46" i="2"/>
  <c r="D46" i="2"/>
  <c r="O46" i="2"/>
  <c r="K46" i="2"/>
  <c r="G46" i="2"/>
  <c r="N46" i="2"/>
  <c r="J46" i="2"/>
  <c r="F46" i="2"/>
  <c r="M46" i="2"/>
  <c r="I46" i="2"/>
  <c r="E46" i="2"/>
  <c r="B16" i="2"/>
  <c r="N16" i="2"/>
  <c r="J16" i="2"/>
  <c r="F16" i="2"/>
</calcChain>
</file>

<file path=xl/connections.xml><?xml version="1.0" encoding="utf-8"?>
<connections xmlns="http://schemas.openxmlformats.org/spreadsheetml/2006/main">
  <connection id="1" name="维修记录" type="6" refreshedVersion="5" background="1" refreshOnLoad="1" saveData="1">
    <textPr codePage="65001" sourceFile="C:\Users\asus\Desktop\角磨机维修文件\维修记录.csv" delimiter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<sst xmlns="http://schemas.openxmlformats.org/spreadsheetml/2006/main" count="1302" uniqueCount="292">
  <si>
    <t>BarCode</t>
  </si>
  <si>
    <t>ProductName</t>
  </si>
  <si>
    <t>ProductPrice</t>
  </si>
  <si>
    <t>Remarks</t>
  </si>
  <si>
    <t>_id</t>
  </si>
  <si>
    <t>_openid</t>
  </si>
  <si>
    <t>num</t>
  </si>
  <si>
    <t>placenamefrom</t>
  </si>
  <si>
    <t>placenameto</t>
  </si>
  <si>
    <t>time</t>
  </si>
  <si>
    <t>帆布手套</t>
  </si>
  <si>
    <t>蔡登鸿</t>
  </si>
  <si>
    <t>d38a536e5ead9a71004e0c5e194d6613</t>
  </si>
  <si>
    <t>o6qzt0D7YqGGfC_2kXodXHG25RaY</t>
  </si>
  <si>
    <t>物资部</t>
  </si>
  <si>
    <t>MAWA现场</t>
  </si>
  <si>
    <t>2b9232795ead9aa300397b43569d5a06</t>
  </si>
  <si>
    <t>第二套公路板架设</t>
  </si>
  <si>
    <t>da5f6ae65eae2cc7003ef93d0e15b3bc</t>
  </si>
  <si>
    <t>MAWA梁场</t>
  </si>
  <si>
    <t>e2297d935eaeab200000709f70dffba0</t>
  </si>
  <si>
    <t>钢梁班组</t>
  </si>
  <si>
    <t>5e847ab25eb3cbc400499d1d20ed3061</t>
  </si>
  <si>
    <t>J岸现场</t>
  </si>
  <si>
    <t>5e847ab25eb62e9000745c930abc6bb6</t>
  </si>
  <si>
    <t>J岸梁场</t>
  </si>
  <si>
    <t>角磨机</t>
  </si>
  <si>
    <t>saruar</t>
  </si>
  <si>
    <t>05f2c36f5ebe214b00dcfd2c3c573ea5</t>
  </si>
  <si>
    <t>o6qzt0AWoeiAihsg_xPVj0DYjvtE</t>
  </si>
  <si>
    <t>电镐</t>
  </si>
  <si>
    <t>aa9f906d5ebe214b00d427e42a8fdc65</t>
  </si>
  <si>
    <t>37e26adb5ebe53d900cab79d0984b0c2</t>
  </si>
  <si>
    <t>5e847ab25ebf76d3010cb9fb18f9048f</t>
  </si>
  <si>
    <t>6af880a55ec0b62b00eab421744f7189</t>
  </si>
  <si>
    <t>982133855ec20b7100ea6bfd2a98ac83</t>
  </si>
  <si>
    <t>供应商malek</t>
  </si>
  <si>
    <t>曲线锯</t>
  </si>
  <si>
    <t>982133855ec20b7100ea6bfe301343c8</t>
  </si>
  <si>
    <t>电焊机</t>
  </si>
  <si>
    <t>a9bfcffc5ec20b7100c233b4009d4768</t>
  </si>
  <si>
    <t>05f2c36f5ec20b710108944b7cf0e7ba</t>
  </si>
  <si>
    <t>混凝土振动棒电机</t>
  </si>
  <si>
    <t>37e26adb5ec20b7100eef35d3358ced8</t>
  </si>
  <si>
    <t>热熔枪</t>
  </si>
  <si>
    <t>05f2c36f5ec20b7201089455211fae7d</t>
  </si>
  <si>
    <t>手提式电锯</t>
  </si>
  <si>
    <t>05f2c36f5ec20b740108946b07126ba1</t>
  </si>
  <si>
    <t>直磨机</t>
  </si>
  <si>
    <t>a9bfcffc5ec20b7400c233d62d9f686e</t>
  </si>
  <si>
    <t>赵尚俊</t>
  </si>
  <si>
    <t>6845298b5ec4a3cd0006f40f6538cc8e</t>
  </si>
  <si>
    <t>工业吹风机</t>
  </si>
  <si>
    <t>6845298b5ec4a3cd0006f41053cd95cb</t>
  </si>
  <si>
    <t>附着式震动器</t>
  </si>
  <si>
    <t>聂军</t>
  </si>
  <si>
    <t>b05d218a5ec8b58e0013d52b0ff8b018</t>
  </si>
  <si>
    <t>o6qzt0DmfRv1tVclu651yJnqRoh8</t>
  </si>
  <si>
    <t>0bdd6b5e5ec8b58e00182f2a6021586f</t>
  </si>
  <si>
    <t>331568005ec8b58e0017e6707646b108</t>
  </si>
  <si>
    <t>0bdd6b5e5ec8b58e00182f2c442ac1ec</t>
  </si>
  <si>
    <t>王银峰</t>
  </si>
  <si>
    <t>d721728a5ec9f74f00242dd4581514d4</t>
  </si>
  <si>
    <t>电工班组</t>
  </si>
  <si>
    <t>989f4e215ecaa14a002dca865d33713a</t>
  </si>
  <si>
    <t>b05d218a5eccd50e0031d39960f6d722</t>
  </si>
  <si>
    <t>彭聪诚</t>
  </si>
  <si>
    <t>54bac78c5ecf3a1500683c0f6aadaf3f</t>
  </si>
  <si>
    <t>o6qzt0BWNiSshD20HApfyOj3H_pI</t>
  </si>
  <si>
    <t>虞新杰</t>
  </si>
  <si>
    <t>4c5846c75ed0e2bf000193052fc14773</t>
  </si>
  <si>
    <t>4d5a19345ed1daac0006e0f008997765</t>
  </si>
  <si>
    <t>38d78ca75ed1daac000918cc170ef75a</t>
  </si>
  <si>
    <t>5a93cec95ed1daac00080ce321749b24</t>
  </si>
  <si>
    <t>5a93cec95ed1daac00080ce431f57c1d</t>
  </si>
  <si>
    <t>4d5a19345ed1daac0006e0f24b4bfed7</t>
  </si>
  <si>
    <t>安全帽</t>
  </si>
  <si>
    <t>新发扣钱</t>
  </si>
  <si>
    <t>75777da85ed21aa60009f6fa5acf2728</t>
  </si>
  <si>
    <t>第一套公路板架设</t>
  </si>
  <si>
    <t>8abc3c855ed21cac000876c26083302c</t>
  </si>
  <si>
    <t>baada3ac5ed21d65000ce5946a6d295a</t>
  </si>
  <si>
    <t>baada3ac5ed3138400144dff5cab59e0</t>
  </si>
  <si>
    <t>4d5a19345ed5d8fa001f6202641655ca</t>
  </si>
  <si>
    <t>f2a60d815ed767ef0035606d5ac60c62</t>
  </si>
  <si>
    <t>J岸搅拌站</t>
  </si>
  <si>
    <t>8abc3c855ed7684800297d74622815cc</t>
  </si>
  <si>
    <t>baada3ac5ed856700046858b11495ca3</t>
  </si>
  <si>
    <t>对讲机</t>
  </si>
  <si>
    <t>杨正伟</t>
  </si>
  <si>
    <t>4c5846c75ed8ad8d003ddb0838befab0</t>
  </si>
  <si>
    <t>汤东海</t>
  </si>
  <si>
    <t>f2a60d815ed8cb0400402c9865c7aad0</t>
  </si>
  <si>
    <t>发汤东海</t>
  </si>
  <si>
    <t>f2a60d815ed8cb3700402e6e52464428</t>
  </si>
  <si>
    <t>欧阳</t>
  </si>
  <si>
    <t>38d78ca75ed90c560046864405b64c7f</t>
  </si>
  <si>
    <t>38d78ca75ed9b7ad004aa16712b9ca8c</t>
  </si>
  <si>
    <t>75777da85ed9b7ad0041a37a50694848</t>
  </si>
  <si>
    <t>4d5a19345ed9b7ad003a0f2c7a6a8e4a</t>
  </si>
  <si>
    <t>baada3ac5ed9b7ad0053c3ff1caee84e</t>
  </si>
  <si>
    <t>王子阳</t>
  </si>
  <si>
    <t>4d5a19345ed9ba3a003a2229761098b2</t>
  </si>
  <si>
    <t>高湘赣</t>
  </si>
  <si>
    <t>baada3ac5eda06f0005725c01bbb31c6</t>
  </si>
  <si>
    <t>o6qzt0CCTEv-Mxism-BmOLvZ3mZE</t>
  </si>
  <si>
    <t>冲击钻</t>
  </si>
  <si>
    <t>刘翔宇</t>
  </si>
  <si>
    <t>38d78ca75eda37b0004f969c02ed7313</t>
  </si>
  <si>
    <t>baada3ac5ee0687c008d1d3e0cb8eeb1</t>
  </si>
  <si>
    <t>d9c416965ee341c900011cdd42e3a08a</t>
  </si>
  <si>
    <t>0492aafc5ee34aa1000144fc7c10abbb</t>
  </si>
  <si>
    <t>邵池</t>
  </si>
  <si>
    <t>751ea0735ee34ae800010600589e228c</t>
  </si>
  <si>
    <t>戴云</t>
  </si>
  <si>
    <t>0492aafc5ee34b12000148b462163f58</t>
  </si>
  <si>
    <t>e984b69a5ee44a610007d69e37d5f2ef</t>
  </si>
  <si>
    <t>b960af395ee591e4000f926772ca953b</t>
  </si>
  <si>
    <t>ab79f8175ee591e4000d287a08e4d604</t>
  </si>
  <si>
    <t>ee99daee5ee591e4000ddc6b09e58769</t>
  </si>
  <si>
    <t>b06604d45ee591e4000d03d03d0d6a60</t>
  </si>
  <si>
    <t>d9c416965ee591e40012400e7a79d3bb</t>
  </si>
  <si>
    <t>b960af395ee591e4000f92686d46f158</t>
  </si>
  <si>
    <t>e984b69a5ee591e4000fef874299e4cf</t>
  </si>
  <si>
    <t>0492aafc5ee594a3000fd3352e0c3370</t>
  </si>
  <si>
    <t>b960af395ee594a3000fa9f6506e6075</t>
  </si>
  <si>
    <t>b06604d45ee594a3000d170a51d094c8</t>
  </si>
  <si>
    <t>ab79f8175ee594a3000d3c966b35e028</t>
  </si>
  <si>
    <t>b960af395ee594a3000fa9f702846212</t>
  </si>
  <si>
    <t>751ea0735ee594a3000c93202ce19616</t>
  </si>
  <si>
    <t>d9c416965ee594a300125c3c283daa3b</t>
  </si>
  <si>
    <t>d9c416965ee5950f001260460f51a1fa</t>
  </si>
  <si>
    <t>物资机具未修好</t>
  </si>
  <si>
    <t>d9c416965ee5950f001260472d0df0b3</t>
  </si>
  <si>
    <t>b960af395ee5950f000fadb001ec8f43</t>
  </si>
  <si>
    <t>e984b69a5ee5950f001009ef48d7b4cb</t>
  </si>
  <si>
    <t>朱浔桥</t>
  </si>
  <si>
    <t>d9c416965ee5b4ed001376563d830415</t>
  </si>
  <si>
    <t>胡余林</t>
  </si>
  <si>
    <t>0492aafc5ee5b5040010c92832b7bccd</t>
  </si>
  <si>
    <t>姜孟斌</t>
  </si>
  <si>
    <t>751ea0735ee5b528000d532b7f8baa07</t>
  </si>
  <si>
    <t>欧阳明</t>
  </si>
  <si>
    <t>d9c416965ee5b5fb0013804f7b68888b</t>
  </si>
  <si>
    <t>b06604d45ee5b61c000dea1f0cb0f6d0</t>
  </si>
  <si>
    <t>张元彪</t>
  </si>
  <si>
    <t>e984b69a5ee5b643001109497eb30012</t>
  </si>
  <si>
    <t>0492aafc5ee5b8b10010e37a6461ac0b</t>
  </si>
  <si>
    <t>ee99daee5ee5b8b1000edfa57d0c6224</t>
  </si>
  <si>
    <t>ab79f8175ee5b8b1000e203c11a900be</t>
  </si>
  <si>
    <t>e984b69a5ee5b8b100111a0c0b680ef4</t>
  </si>
  <si>
    <t>b06604d45ee5b8b1000df8cc7999b341</t>
  </si>
  <si>
    <t>db9f2d6c5ee9eb970004602d2f138efd</t>
  </si>
  <si>
    <t>梁永华</t>
  </si>
  <si>
    <t>362458465eea007e0003bcee62e509e6</t>
  </si>
  <si>
    <t>o6qzt0KUfwTDUSMkR59sWtMv4b2s</t>
  </si>
  <si>
    <t>c1d8f6ae5eeb47e2000c6c722f843dc8</t>
  </si>
  <si>
    <t>5535aeeb5eec8721001353575817b7f5</t>
  </si>
  <si>
    <t>5efaaa445eeec2dc0026e6c625c49476</t>
  </si>
  <si>
    <t>db9f2d6c5ef0294100378559217780ca</t>
  </si>
  <si>
    <t>o6qzt0EpFIXGdpkKpENrhkUkBsI8</t>
  </si>
  <si>
    <t>e6a3b07d5ef33a48004858ef1dd073d2</t>
  </si>
  <si>
    <t>周招利</t>
  </si>
  <si>
    <t>a3e75f055ef407980040beec2833b81b</t>
  </si>
  <si>
    <t>机械部</t>
  </si>
  <si>
    <t>樊帅</t>
  </si>
  <si>
    <t>db9f2d6c5ef47c6b005debc3776e801b</t>
  </si>
  <si>
    <t>o6qzt0O_6BqxYHQ8buKWgaLlOhrs</t>
  </si>
  <si>
    <t>5efaaa445ef48076005264ba46400746</t>
  </si>
  <si>
    <t>王银锋</t>
  </si>
  <si>
    <t>a3e75f055ef5653e0048b75169174902</t>
  </si>
  <si>
    <t>o6qzt0DEkFEkO9vxqp39v3EET7Oo</t>
  </si>
  <si>
    <t>e6a3b07d5ef5c367005a05e04160656c</t>
  </si>
  <si>
    <t>搅拌器</t>
  </si>
  <si>
    <t>手电钻</t>
  </si>
  <si>
    <t>实验室</t>
  </si>
  <si>
    <t>修好比率</t>
    <phoneticPr fontId="1" type="noConversion"/>
  </si>
  <si>
    <t>混凝土振动棒电机</t>
    <phoneticPr fontId="1" type="noConversion"/>
  </si>
  <si>
    <t>物资机具未修好</t>
    <phoneticPr fontId="1" type="noConversion"/>
  </si>
  <si>
    <t>物资发</t>
    <phoneticPr fontId="1" type="noConversion"/>
  </si>
  <si>
    <t>工地返回</t>
    <phoneticPr fontId="1" type="noConversion"/>
  </si>
  <si>
    <t>物资未发</t>
    <phoneticPr fontId="1" type="noConversion"/>
  </si>
  <si>
    <t>e6a3b07d5ef6e09b00617255169156b5</t>
  </si>
  <si>
    <t>1229caae5ef702f50060a0876c435d43</t>
  </si>
  <si>
    <t>e6a3b07d5ef703f600628df467a96653</t>
  </si>
  <si>
    <t>b7d9f2ea5ef9c9810004a4f7018514f6</t>
  </si>
  <si>
    <t>f188d1a95efaf79c000e7f8424ff182e</t>
  </si>
  <si>
    <t>bb83ad495efb275300100e9557a05029</t>
  </si>
  <si>
    <t>黎汉昆</t>
  </si>
  <si>
    <t>f11f525b5efbf8290014123d35793d5f</t>
  </si>
  <si>
    <t>o6qzt0LBaoS5pwnUJCSzeYJD89xU</t>
  </si>
  <si>
    <t>bb83ad495efbf8290018d15e5d485c4d</t>
  </si>
  <si>
    <t>9fb344b15efd6180002a91077b939cab</t>
  </si>
  <si>
    <t>f11f525b5efeab91003370ca7ca8cdd3</t>
  </si>
  <si>
    <t>f11f525b5efeabad003371b111dbcc40</t>
  </si>
  <si>
    <t>f11f525b5effe7880041d0481943b47a</t>
  </si>
  <si>
    <t>f11f525b5effe80e0041d42c43ad8731</t>
  </si>
  <si>
    <t>殷翔</t>
  </si>
  <si>
    <t>a81822d65f006816004925430656ad36</t>
  </si>
  <si>
    <t>f188d1a95f014513005db4392c40e912</t>
  </si>
  <si>
    <t>bb83ad495f03d65c006c3cc66d164466</t>
  </si>
  <si>
    <t>bb83ad495f03d7a9006c4ca109c9cadd</t>
  </si>
  <si>
    <t>5155a55e5f03d7a9005b41e6493d7f90</t>
  </si>
  <si>
    <t>bb83ad495f03d7db006c4e5c06ae9ee2</t>
  </si>
  <si>
    <t>f11f525b5f03d85d0058398e5bedfe87</t>
  </si>
  <si>
    <t>5155a55e5f03d8b1005b4af765390517</t>
  </si>
  <si>
    <t>f188d1a95f03d9330070de28240f0f45</t>
  </si>
  <si>
    <t>5155a55e5f03f7e5005c512611ab6087</t>
  </si>
  <si>
    <t>9fb344b15f03f7e5007028dc63bd18f3</t>
  </si>
  <si>
    <t>f24aa2e35f0534f8000423de581d1e8b</t>
  </si>
  <si>
    <t>3c4c2d685f0534f80005bf5a7f58c010</t>
  </si>
  <si>
    <t>5b744a175f0534f8000415932199bad0</t>
  </si>
  <si>
    <t>4dee70d05f0534f80004efa324d813fe</t>
  </si>
  <si>
    <t>5b744a175f0534f80004159464766f4d</t>
  </si>
  <si>
    <t>911c8c4a5f0534f80004df44210e3e76</t>
  </si>
  <si>
    <t>4dee70d05f0534f90004efab6083cfcc</t>
  </si>
  <si>
    <t>3c4c2d685f0535620005c326644f1709</t>
  </si>
  <si>
    <t>5b744a175f0535620004184474908047</t>
  </si>
  <si>
    <t>3c4c2d685f0535630005c32b158e8280</t>
  </si>
  <si>
    <t>4dee70d05f0535640004f2d97710258a</t>
  </si>
  <si>
    <t>f4e992265f0535640003f2c42942ffdb</t>
  </si>
  <si>
    <t>f24aa2e35f0539d20004458a63c143f2</t>
  </si>
  <si>
    <t>f4e992265f0539d2000412352e0bdf9f</t>
  </si>
  <si>
    <t>3c4c2d685f0539d20005ef9611a85a83</t>
  </si>
  <si>
    <t>911c8c4a5f0539d20005084e4a9f782f</t>
  </si>
  <si>
    <t>3c4c2d685f0539d20005ef991eb69b2c</t>
  </si>
  <si>
    <t>f24aa2e35f0539d20004458b442fe6e3</t>
  </si>
  <si>
    <t>5b744a175f0539d2000436b52bec15fe</t>
  </si>
  <si>
    <t>f24aa2e35f0539d20004458e2dd09257</t>
  </si>
  <si>
    <t>5b744a175f05870b0006331f4ec90e7c</t>
  </si>
  <si>
    <t>f4e992265f058a3e000612241d2bf945</t>
  </si>
  <si>
    <t>4dee70d05f058e370007be2c6ad4b69e</t>
  </si>
  <si>
    <t>4dee70d05f058e370007be2d6d8c2820</t>
  </si>
  <si>
    <t>00dc18cf5f058e370006d80a7c67babb</t>
  </si>
  <si>
    <t>5b744a175f058e370006651f47ec9390</t>
  </si>
  <si>
    <t>3c4c2d685f058e37000904fb6d6acfc7</t>
  </si>
  <si>
    <t>3c4c2d685f058e37000904fc2650e52c</t>
  </si>
  <si>
    <t>f4e992265f058e3700062e5d40225bb0</t>
  </si>
  <si>
    <t>fca6f3715f0690f70000b91e1ec97996</t>
  </si>
  <si>
    <t>d277f13f5f06910f00009be95ebfdeb1</t>
  </si>
  <si>
    <t>ea18d7cf5f0694ee00009eff69fcf843</t>
  </si>
  <si>
    <t>78d73c5d5f0af22e001b0e776d6bbfa4</t>
  </si>
  <si>
    <t>2dddb6b55f0b3abb001c5a771c128a45</t>
  </si>
  <si>
    <t>dc277a235f0d47a50033aa7748b60590</t>
  </si>
  <si>
    <t>08e51e265f11656d000f862b0c583f06</t>
  </si>
  <si>
    <t>08e51e265f116641000f8b3944eeddf1</t>
  </si>
  <si>
    <t>9bf625a55f11733f000f12463ebe1708</t>
  </si>
  <si>
    <t>3d23c0a05f125feb002414f934d10f42</t>
  </si>
  <si>
    <t>3d23c0a05f1426ff003181a20d609c25</t>
  </si>
  <si>
    <t>3d23c0a05f151523003785982247429e</t>
  </si>
  <si>
    <t>9bf625a55f15634d002d384a1fc049b1</t>
  </si>
  <si>
    <t>柯友兵</t>
  </si>
  <si>
    <t>f47f682c5f157703003a0599593da0ee</t>
  </si>
  <si>
    <t>o6qzt0JoHrAIZQ9xxtWdm9l2xk9U</t>
  </si>
  <si>
    <t>1503f3385f159bc10044726f1e2024ab</t>
  </si>
  <si>
    <t>f47f682c5f1657e00047c22a2ad0857f</t>
  </si>
  <si>
    <t>杨超</t>
  </si>
  <si>
    <t>15d399db5f16a939004961a265689832</t>
  </si>
  <si>
    <t>o6qzt0N4o2K6aYv_hqtqfvDR5un8</t>
  </si>
  <si>
    <t>李乐</t>
  </si>
  <si>
    <t>2a0398605f16d38c003f66b816f926db</t>
  </si>
  <si>
    <t>测量组</t>
  </si>
  <si>
    <t>94f505805f1924d3005c049a15161a79</t>
  </si>
  <si>
    <t>08e51e265f19635a0057ef9f250ab68e</t>
  </si>
  <si>
    <t>9bf625a55f1a5b75005d5eb33aa0606c</t>
  </si>
  <si>
    <t>15d399db5f1a5b750074ef503472b095</t>
  </si>
  <si>
    <t>15d399db5f1a5b750074ef5134f923f3</t>
  </si>
  <si>
    <t>15d399db5f1a5b750074ef53191ada8e</t>
  </si>
  <si>
    <t>15d399db5f1a5b750074ef553b579650</t>
  </si>
  <si>
    <t>2a0398605f1a5b750062d3136ae025f8</t>
  </si>
  <si>
    <t>9bf625a55f1a5b75005d5eb525348a35</t>
  </si>
  <si>
    <t>3d23c0a05f1a5b75007827bd0b314474</t>
  </si>
  <si>
    <t>08e51e265f1a5be00062017b0111b88d</t>
  </si>
  <si>
    <t>3d23c0a05f1a5be000782b123f2b2b17</t>
  </si>
  <si>
    <t>3d23c0a05f1a5be000782b137b97a511</t>
  </si>
  <si>
    <t>1503f3385f1a5be0008845665b94d6fb</t>
  </si>
  <si>
    <t>9bf625a55f1aabf9005f6ace0e7370e2</t>
  </si>
  <si>
    <t>2a0398605f1aabf90064f4ae24f5e179</t>
  </si>
  <si>
    <t>f47f682c5f1aabf900787b9e7059b56e</t>
  </si>
  <si>
    <t>15d399db5f1aabf90077707e6758610e</t>
  </si>
  <si>
    <t>3d23c0a05f1aafb6007ad43f5dbaec61</t>
  </si>
  <si>
    <t>9bf625a55f1ae2c50061192616fa7114</t>
  </si>
  <si>
    <t>2a0398605f1bc0ad0070138a4ee8fcd4</t>
  </si>
  <si>
    <t>94f505805f1bc3fa00760bfd77315180</t>
  </si>
  <si>
    <t>1503f3385f1bc3fa009a04d311d8f5a2</t>
  </si>
  <si>
    <t>f47f682c5f1bc3fa0085ae2c2954317f</t>
  </si>
  <si>
    <t>3d23c0a05f1bc3fa0087c5b014a5b0bf</t>
  </si>
  <si>
    <t>3d23c0a05f1bc3fa0087c5b162d1225d</t>
  </si>
  <si>
    <t>曹雪旺</t>
  </si>
  <si>
    <t>f47f682c5f1ce60f008d710322a634bf</t>
  </si>
  <si>
    <t>08e51e265f1d6f28007902eb0a32d791</t>
  </si>
  <si>
    <t>o6qzt0EV29lJth2CkWpdHhfUWBYA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</si>
</sst>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维修记录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1"/>
  <sheetViews>
    <sheetView zoomScale="70" zoomScaleNormal="70" workbookViewId="0">
      <selection activeCell="E26" sqref="E26"/>
    </sheetView>
  </sheetViews>
  <sheetFormatPr defaultRowHeight="13.5" x14ac:dyDescent="0.15"/>
  <cols>
    <col min="1" max="1" width="4.75" style="1" bestFit="1" customWidth="1"/>
    <col min="2" max="2" width="14" style="1" bestFit="1" customWidth="1"/>
    <col min="3" max="3" width="18" style="1" bestFit="1" customWidth="1"/>
    <col min="4" max="4" width="19" style="1" bestFit="1" customWidth="1"/>
    <col min="5" max="5" width="14" style="1" bestFit="1" customWidth="1"/>
    <col min="6" max="6" width="36.125" style="1" bestFit="1" customWidth="1"/>
    <col min="7" max="7" width="31.625" style="1" bestFit="1" customWidth="1"/>
    <col min="8" max="8" width="10.5" style="1" bestFit="1" customWidth="1"/>
    <col min="9" max="9" width="20.125" style="1" bestFit="1" customWidth="1"/>
    <col min="10" max="10" width="18" style="1" bestFit="1" customWidth="1"/>
    <col min="11" max="11" width="17.25" style="1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1">
        <v>2</v>
      </c>
      <c r="C2" s="1" t="s">
        <v>10</v>
      </c>
      <c r="D2" s="1">
        <v>25</v>
      </c>
      <c r="E2" s="1" t="s">
        <v>11</v>
      </c>
      <c r="F2" s="1" t="s">
        <v>12</v>
      </c>
      <c r="G2" s="1" t="s">
        <v>13</v>
      </c>
      <c r="H2" s="1">
        <v>188</v>
      </c>
      <c r="I2" s="1" t="s">
        <v>14</v>
      </c>
      <c r="J2" s="1" t="s">
        <v>15</v>
      </c>
      <c r="K2" s="11">
        <v>43953.920914351853</v>
      </c>
    </row>
    <row r="3" spans="1:11" x14ac:dyDescent="0.15">
      <c r="A3" s="1">
        <v>1</v>
      </c>
      <c r="B3" s="1">
        <v>2</v>
      </c>
      <c r="C3" s="1" t="s">
        <v>10</v>
      </c>
      <c r="D3" s="1">
        <v>25</v>
      </c>
      <c r="E3" s="1" t="s">
        <v>11</v>
      </c>
      <c r="F3" s="1" t="s">
        <v>16</v>
      </c>
      <c r="G3" s="1" t="s">
        <v>13</v>
      </c>
      <c r="H3" s="1">
        <v>100</v>
      </c>
      <c r="I3" s="1" t="s">
        <v>14</v>
      </c>
      <c r="J3" s="1" t="s">
        <v>17</v>
      </c>
      <c r="K3" s="11">
        <v>43953.921493055554</v>
      </c>
    </row>
    <row r="4" spans="1:11" x14ac:dyDescent="0.15">
      <c r="A4" s="1">
        <v>2</v>
      </c>
      <c r="B4" s="1">
        <v>2</v>
      </c>
      <c r="C4" s="1" t="s">
        <v>10</v>
      </c>
      <c r="D4" s="1">
        <v>25</v>
      </c>
      <c r="E4" s="1" t="s">
        <v>11</v>
      </c>
      <c r="F4" s="1" t="s">
        <v>18</v>
      </c>
      <c r="G4" s="1" t="s">
        <v>13</v>
      </c>
      <c r="H4" s="1">
        <v>310</v>
      </c>
      <c r="I4" s="1" t="s">
        <v>14</v>
      </c>
      <c r="J4" s="1" t="s">
        <v>19</v>
      </c>
      <c r="K4" s="11">
        <v>43954.354513888888</v>
      </c>
    </row>
    <row r="5" spans="1:11" x14ac:dyDescent="0.15">
      <c r="A5" s="1">
        <v>3</v>
      </c>
      <c r="B5" s="1">
        <v>2</v>
      </c>
      <c r="C5" s="1" t="s">
        <v>10</v>
      </c>
      <c r="D5" s="1">
        <v>25</v>
      </c>
      <c r="E5" s="1" t="s">
        <v>11</v>
      </c>
      <c r="F5" s="1" t="s">
        <v>20</v>
      </c>
      <c r="G5" s="1" t="s">
        <v>13</v>
      </c>
      <c r="H5" s="1">
        <v>153</v>
      </c>
      <c r="I5" s="1" t="s">
        <v>14</v>
      </c>
      <c r="J5" s="1" t="s">
        <v>21</v>
      </c>
      <c r="K5" s="11">
        <v>43954.728865740741</v>
      </c>
    </row>
    <row r="6" spans="1:11" x14ac:dyDescent="0.15">
      <c r="A6" s="1">
        <v>4</v>
      </c>
      <c r="B6" s="1">
        <v>2</v>
      </c>
      <c r="C6" s="1" t="s">
        <v>10</v>
      </c>
      <c r="D6" s="1">
        <v>25</v>
      </c>
      <c r="E6" s="1" t="s">
        <v>11</v>
      </c>
      <c r="F6" s="1" t="s">
        <v>22</v>
      </c>
      <c r="G6" s="1" t="s">
        <v>13</v>
      </c>
      <c r="H6" s="1">
        <v>124</v>
      </c>
      <c r="I6" s="1" t="s">
        <v>14</v>
      </c>
      <c r="J6" s="1" t="s">
        <v>23</v>
      </c>
      <c r="K6" s="11">
        <v>43958.618159722224</v>
      </c>
    </row>
    <row r="7" spans="1:11" x14ac:dyDescent="0.15">
      <c r="A7" s="1">
        <v>5</v>
      </c>
      <c r="B7" s="1">
        <v>2</v>
      </c>
      <c r="C7" s="1" t="s">
        <v>10</v>
      </c>
      <c r="D7" s="1">
        <v>25</v>
      </c>
      <c r="E7" s="1" t="s">
        <v>11</v>
      </c>
      <c r="F7" s="1" t="s">
        <v>24</v>
      </c>
      <c r="G7" s="1" t="s">
        <v>13</v>
      </c>
      <c r="H7" s="1">
        <v>593</v>
      </c>
      <c r="I7" s="1" t="s">
        <v>14</v>
      </c>
      <c r="J7" s="1" t="s">
        <v>25</v>
      </c>
      <c r="K7" s="11">
        <v>43960.427928240744</v>
      </c>
    </row>
    <row r="8" spans="1:11" x14ac:dyDescent="0.15">
      <c r="A8" s="1">
        <v>6</v>
      </c>
      <c r="B8" s="1">
        <v>1</v>
      </c>
      <c r="C8" s="1" t="s">
        <v>26</v>
      </c>
      <c r="D8" s="1">
        <v>1350</v>
      </c>
      <c r="E8" s="1" t="s">
        <v>27</v>
      </c>
      <c r="F8" s="1" t="s">
        <v>28</v>
      </c>
      <c r="G8" s="1" t="s">
        <v>29</v>
      </c>
      <c r="H8" s="1">
        <v>13</v>
      </c>
      <c r="I8" s="1" t="s">
        <v>14</v>
      </c>
      <c r="J8" s="1" t="s">
        <v>25</v>
      </c>
      <c r="K8" s="11">
        <v>43966.456782407404</v>
      </c>
    </row>
    <row r="9" spans="1:11" x14ac:dyDescent="0.15">
      <c r="A9" s="1">
        <v>7</v>
      </c>
      <c r="B9" s="1">
        <v>7</v>
      </c>
      <c r="C9" s="1" t="s">
        <v>30</v>
      </c>
      <c r="D9" s="1">
        <v>2150</v>
      </c>
      <c r="E9" s="1" t="s">
        <v>27</v>
      </c>
      <c r="F9" s="1" t="s">
        <v>31</v>
      </c>
      <c r="G9" s="1" t="s">
        <v>29</v>
      </c>
      <c r="H9" s="1">
        <v>2</v>
      </c>
      <c r="I9" s="1" t="s">
        <v>14</v>
      </c>
      <c r="J9" s="1" t="s">
        <v>25</v>
      </c>
      <c r="K9" s="11">
        <v>43966.456782407404</v>
      </c>
    </row>
    <row r="10" spans="1:11" x14ac:dyDescent="0.15">
      <c r="A10" s="1">
        <v>8</v>
      </c>
      <c r="B10" s="1">
        <v>2</v>
      </c>
      <c r="C10" s="1" t="s">
        <v>10</v>
      </c>
      <c r="D10" s="1">
        <v>20</v>
      </c>
      <c r="E10" s="1" t="s">
        <v>11</v>
      </c>
      <c r="F10" s="1" t="s">
        <v>32</v>
      </c>
      <c r="G10" s="1" t="s">
        <v>13</v>
      </c>
      <c r="H10" s="1">
        <v>188</v>
      </c>
      <c r="I10" s="1" t="s">
        <v>14</v>
      </c>
      <c r="J10" s="1" t="s">
        <v>15</v>
      </c>
      <c r="K10" s="11">
        <v>43966.606574074074</v>
      </c>
    </row>
    <row r="11" spans="1:11" x14ac:dyDescent="0.15">
      <c r="A11" s="1">
        <v>9</v>
      </c>
      <c r="B11" s="1">
        <v>2</v>
      </c>
      <c r="C11" s="1" t="s">
        <v>10</v>
      </c>
      <c r="D11" s="1">
        <v>20</v>
      </c>
      <c r="E11" s="1" t="s">
        <v>11</v>
      </c>
      <c r="F11" s="1" t="s">
        <v>33</v>
      </c>
      <c r="G11" s="1" t="s">
        <v>13</v>
      </c>
      <c r="H11" s="1">
        <v>100</v>
      </c>
      <c r="I11" s="1" t="s">
        <v>14</v>
      </c>
      <c r="J11" s="1" t="s">
        <v>17</v>
      </c>
      <c r="K11" s="11">
        <v>43967.468715277777</v>
      </c>
    </row>
    <row r="12" spans="1:11" x14ac:dyDescent="0.15">
      <c r="A12" s="1">
        <v>10</v>
      </c>
      <c r="B12" s="1">
        <v>2</v>
      </c>
      <c r="C12" s="1" t="s">
        <v>10</v>
      </c>
      <c r="D12" s="1">
        <v>20</v>
      </c>
      <c r="E12" s="1" t="s">
        <v>11</v>
      </c>
      <c r="F12" s="1" t="s">
        <v>34</v>
      </c>
      <c r="G12" s="1" t="s">
        <v>13</v>
      </c>
      <c r="H12" s="1">
        <v>310</v>
      </c>
      <c r="I12" s="1" t="s">
        <v>14</v>
      </c>
      <c r="J12" s="1" t="s">
        <v>19</v>
      </c>
      <c r="K12" s="11">
        <v>43968.414907407408</v>
      </c>
    </row>
    <row r="13" spans="1:11" x14ac:dyDescent="0.15">
      <c r="A13" s="1">
        <v>11</v>
      </c>
      <c r="B13" s="1">
        <v>1</v>
      </c>
      <c r="C13" s="1" t="s">
        <v>26</v>
      </c>
      <c r="D13" s="1">
        <v>1350</v>
      </c>
      <c r="E13" s="1" t="s">
        <v>11</v>
      </c>
      <c r="F13" s="1" t="s">
        <v>35</v>
      </c>
      <c r="G13" s="1" t="s">
        <v>13</v>
      </c>
      <c r="H13" s="1">
        <v>34</v>
      </c>
      <c r="I13" s="1" t="s">
        <v>14</v>
      </c>
      <c r="J13" s="1" t="s">
        <v>36</v>
      </c>
      <c r="K13" s="11">
        <v>43969.426099537035</v>
      </c>
    </row>
    <row r="14" spans="1:11" x14ac:dyDescent="0.15">
      <c r="A14" s="1">
        <v>12</v>
      </c>
      <c r="B14" s="1">
        <v>10</v>
      </c>
      <c r="C14" s="1" t="s">
        <v>37</v>
      </c>
      <c r="D14" s="1">
        <v>1300</v>
      </c>
      <c r="E14" s="1" t="s">
        <v>11</v>
      </c>
      <c r="F14" s="1" t="s">
        <v>38</v>
      </c>
      <c r="G14" s="1" t="s">
        <v>13</v>
      </c>
      <c r="H14" s="1">
        <v>1</v>
      </c>
      <c r="I14" s="1" t="s">
        <v>14</v>
      </c>
      <c r="J14" s="1" t="s">
        <v>36</v>
      </c>
      <c r="K14" s="11">
        <v>43969.426099537035</v>
      </c>
    </row>
    <row r="15" spans="1:11" x14ac:dyDescent="0.15">
      <c r="A15" s="1">
        <v>13</v>
      </c>
      <c r="B15" s="1">
        <v>3</v>
      </c>
      <c r="C15" s="1" t="s">
        <v>39</v>
      </c>
      <c r="D15" s="1">
        <v>4500</v>
      </c>
      <c r="E15" s="1" t="s">
        <v>11</v>
      </c>
      <c r="F15" s="1" t="s">
        <v>40</v>
      </c>
      <c r="G15" s="1" t="s">
        <v>13</v>
      </c>
      <c r="H15" s="1">
        <v>8</v>
      </c>
      <c r="I15" s="1" t="s">
        <v>14</v>
      </c>
      <c r="J15" s="1" t="s">
        <v>36</v>
      </c>
      <c r="K15" s="11">
        <v>43969.426099537035</v>
      </c>
    </row>
    <row r="16" spans="1:11" x14ac:dyDescent="0.15">
      <c r="A16" s="1">
        <v>14</v>
      </c>
      <c r="B16" s="1">
        <v>7</v>
      </c>
      <c r="C16" s="1" t="s">
        <v>30</v>
      </c>
      <c r="D16" s="1">
        <v>2150</v>
      </c>
      <c r="E16" s="1" t="s">
        <v>11</v>
      </c>
      <c r="F16" s="1" t="s">
        <v>41</v>
      </c>
      <c r="G16" s="1" t="s">
        <v>13</v>
      </c>
      <c r="H16" s="1">
        <v>4</v>
      </c>
      <c r="I16" s="1" t="s">
        <v>14</v>
      </c>
      <c r="J16" s="1" t="s">
        <v>36</v>
      </c>
      <c r="K16" s="11">
        <v>43969.426099537035</v>
      </c>
    </row>
    <row r="17" spans="1:11" x14ac:dyDescent="0.15">
      <c r="A17" s="1">
        <v>15</v>
      </c>
      <c r="B17" s="1">
        <v>9</v>
      </c>
      <c r="C17" s="1" t="s">
        <v>42</v>
      </c>
      <c r="D17" s="1">
        <v>4500</v>
      </c>
      <c r="E17" s="1" t="s">
        <v>11</v>
      </c>
      <c r="F17" s="1" t="s">
        <v>43</v>
      </c>
      <c r="G17" s="1" t="s">
        <v>13</v>
      </c>
      <c r="H17" s="1">
        <v>10</v>
      </c>
      <c r="I17" s="1" t="s">
        <v>14</v>
      </c>
      <c r="J17" s="1" t="s">
        <v>36</v>
      </c>
      <c r="K17" s="11">
        <v>43969.426099537035</v>
      </c>
    </row>
    <row r="18" spans="1:11" x14ac:dyDescent="0.15">
      <c r="A18" s="1">
        <v>16</v>
      </c>
      <c r="B18" s="1">
        <v>12</v>
      </c>
      <c r="C18" s="1" t="s">
        <v>44</v>
      </c>
      <c r="D18" s="1">
        <v>1100</v>
      </c>
      <c r="E18" s="1" t="s">
        <v>11</v>
      </c>
      <c r="F18" s="1" t="s">
        <v>45</v>
      </c>
      <c r="G18" s="1" t="s">
        <v>13</v>
      </c>
      <c r="H18" s="1">
        <v>11</v>
      </c>
      <c r="I18" s="1" t="s">
        <v>14</v>
      </c>
      <c r="J18" s="1" t="s">
        <v>36</v>
      </c>
      <c r="K18" s="11">
        <v>43969.426099537035</v>
      </c>
    </row>
    <row r="19" spans="1:11" x14ac:dyDescent="0.15">
      <c r="A19" s="1">
        <v>17</v>
      </c>
      <c r="B19" s="1">
        <v>6</v>
      </c>
      <c r="C19" s="1" t="s">
        <v>46</v>
      </c>
      <c r="D19" s="1">
        <v>1100</v>
      </c>
      <c r="E19" s="1" t="s">
        <v>11</v>
      </c>
      <c r="F19" s="1" t="s">
        <v>47</v>
      </c>
      <c r="G19" s="1" t="s">
        <v>13</v>
      </c>
      <c r="H19" s="1">
        <v>1</v>
      </c>
      <c r="I19" s="1" t="s">
        <v>14</v>
      </c>
      <c r="J19" s="1" t="s">
        <v>36</v>
      </c>
      <c r="K19" s="11">
        <v>43969.426099537035</v>
      </c>
    </row>
    <row r="20" spans="1:11" x14ac:dyDescent="0.15">
      <c r="A20" s="1">
        <v>18</v>
      </c>
      <c r="B20" s="1">
        <v>8</v>
      </c>
      <c r="C20" s="1" t="s">
        <v>48</v>
      </c>
      <c r="D20" s="1">
        <v>1300</v>
      </c>
      <c r="E20" s="1" t="s">
        <v>11</v>
      </c>
      <c r="F20" s="1" t="s">
        <v>49</v>
      </c>
      <c r="G20" s="1" t="s">
        <v>13</v>
      </c>
      <c r="H20" s="1">
        <v>1</v>
      </c>
      <c r="I20" s="1" t="s">
        <v>14</v>
      </c>
      <c r="J20" s="1" t="s">
        <v>36</v>
      </c>
      <c r="K20" s="11">
        <v>43969.426099537035</v>
      </c>
    </row>
    <row r="21" spans="1:11" x14ac:dyDescent="0.15">
      <c r="A21" s="1">
        <v>19</v>
      </c>
      <c r="B21" s="1">
        <v>1</v>
      </c>
      <c r="C21" s="1" t="s">
        <v>26</v>
      </c>
      <c r="D21" s="1">
        <v>1350</v>
      </c>
      <c r="E21" s="1" t="s">
        <v>50</v>
      </c>
      <c r="F21" s="1" t="s">
        <v>51</v>
      </c>
      <c r="G21" s="1" t="s">
        <v>13</v>
      </c>
      <c r="H21" s="1">
        <v>4</v>
      </c>
      <c r="I21" s="1" t="s">
        <v>21</v>
      </c>
      <c r="J21" s="1" t="s">
        <v>14</v>
      </c>
      <c r="K21" s="11">
        <v>43971.394571759258</v>
      </c>
    </row>
    <row r="22" spans="1:11" x14ac:dyDescent="0.15">
      <c r="A22" s="1">
        <v>20</v>
      </c>
      <c r="B22" s="1">
        <v>4</v>
      </c>
      <c r="C22" s="1" t="s">
        <v>52</v>
      </c>
      <c r="D22" s="1">
        <v>1100</v>
      </c>
      <c r="E22" s="1" t="s">
        <v>50</v>
      </c>
      <c r="F22" s="1" t="s">
        <v>53</v>
      </c>
      <c r="G22" s="1" t="s">
        <v>13</v>
      </c>
      <c r="H22" s="1">
        <v>1</v>
      </c>
      <c r="I22" s="1" t="s">
        <v>21</v>
      </c>
      <c r="J22" s="1" t="s">
        <v>14</v>
      </c>
      <c r="K22" s="11">
        <v>43971.394571759258</v>
      </c>
    </row>
    <row r="23" spans="1:11" x14ac:dyDescent="0.15">
      <c r="A23" s="1">
        <v>21</v>
      </c>
      <c r="B23" s="1">
        <v>13</v>
      </c>
      <c r="C23" s="1" t="s">
        <v>54</v>
      </c>
      <c r="D23" s="1">
        <v>1300</v>
      </c>
      <c r="E23" s="1" t="s">
        <v>55</v>
      </c>
      <c r="F23" s="1" t="s">
        <v>56</v>
      </c>
      <c r="G23" s="1" t="s">
        <v>57</v>
      </c>
      <c r="H23" s="1">
        <v>3</v>
      </c>
      <c r="I23" s="1" t="s">
        <v>25</v>
      </c>
      <c r="J23" s="1" t="s">
        <v>14</v>
      </c>
      <c r="K23" s="11">
        <v>43974.482048611113</v>
      </c>
    </row>
    <row r="24" spans="1:11" x14ac:dyDescent="0.15">
      <c r="A24" s="1">
        <v>22</v>
      </c>
      <c r="B24" s="1">
        <v>7</v>
      </c>
      <c r="C24" s="1" t="s">
        <v>30</v>
      </c>
      <c r="D24" s="1">
        <v>2150</v>
      </c>
      <c r="E24" s="1" t="s">
        <v>55</v>
      </c>
      <c r="F24" s="1" t="s">
        <v>58</v>
      </c>
      <c r="G24" s="1" t="s">
        <v>57</v>
      </c>
      <c r="H24" s="1">
        <v>2</v>
      </c>
      <c r="I24" s="1" t="s">
        <v>25</v>
      </c>
      <c r="J24" s="1" t="s">
        <v>14</v>
      </c>
      <c r="K24" s="11">
        <v>43974.482048611113</v>
      </c>
    </row>
    <row r="25" spans="1:11" x14ac:dyDescent="0.15">
      <c r="A25" s="1">
        <v>23</v>
      </c>
      <c r="B25" s="1">
        <v>9</v>
      </c>
      <c r="C25" s="1" t="s">
        <v>42</v>
      </c>
      <c r="D25" s="1">
        <v>4500</v>
      </c>
      <c r="E25" s="1" t="s">
        <v>55</v>
      </c>
      <c r="F25" s="1" t="s">
        <v>59</v>
      </c>
      <c r="G25" s="1" t="s">
        <v>57</v>
      </c>
      <c r="H25" s="1">
        <v>3</v>
      </c>
      <c r="I25" s="1" t="s">
        <v>25</v>
      </c>
      <c r="J25" s="1" t="s">
        <v>14</v>
      </c>
      <c r="K25" s="11">
        <v>43974.482048611113</v>
      </c>
    </row>
    <row r="26" spans="1:11" x14ac:dyDescent="0.15">
      <c r="A26" s="1">
        <v>24</v>
      </c>
      <c r="B26" s="1">
        <v>1</v>
      </c>
      <c r="C26" s="1" t="s">
        <v>26</v>
      </c>
      <c r="D26" s="1">
        <v>1350</v>
      </c>
      <c r="E26" s="1" t="s">
        <v>55</v>
      </c>
      <c r="F26" s="1" t="s">
        <v>60</v>
      </c>
      <c r="G26" s="1" t="s">
        <v>57</v>
      </c>
      <c r="H26" s="1">
        <v>5</v>
      </c>
      <c r="I26" s="1" t="s">
        <v>25</v>
      </c>
      <c r="J26" s="1" t="s">
        <v>14</v>
      </c>
      <c r="K26" s="11">
        <v>43974.482048611113</v>
      </c>
    </row>
    <row r="27" spans="1:11" x14ac:dyDescent="0.15">
      <c r="A27" s="1">
        <v>25</v>
      </c>
      <c r="B27" s="1">
        <v>3</v>
      </c>
      <c r="C27" s="1" t="s">
        <v>39</v>
      </c>
      <c r="D27" s="1">
        <v>4500</v>
      </c>
      <c r="E27" s="1" t="s">
        <v>61</v>
      </c>
      <c r="F27" s="1" t="s">
        <v>62</v>
      </c>
      <c r="G27" s="1" t="s">
        <v>13</v>
      </c>
      <c r="H27" s="1">
        <v>10</v>
      </c>
      <c r="I27" s="1" t="s">
        <v>63</v>
      </c>
      <c r="J27" s="1" t="s">
        <v>14</v>
      </c>
      <c r="K27" s="11">
        <v>43975.434594907405</v>
      </c>
    </row>
    <row r="28" spans="1:11" x14ac:dyDescent="0.15">
      <c r="A28" s="1">
        <v>26</v>
      </c>
      <c r="B28" s="1">
        <v>1</v>
      </c>
      <c r="C28" s="1" t="s">
        <v>26</v>
      </c>
      <c r="D28" s="1">
        <v>1350</v>
      </c>
      <c r="E28" s="1" t="s">
        <v>55</v>
      </c>
      <c r="F28" s="1" t="s">
        <v>64</v>
      </c>
      <c r="G28" s="1" t="s">
        <v>13</v>
      </c>
      <c r="H28" s="1">
        <v>8</v>
      </c>
      <c r="I28" s="1" t="s">
        <v>25</v>
      </c>
      <c r="J28" s="1" t="s">
        <v>14</v>
      </c>
      <c r="K28" s="11">
        <v>43975.938217592593</v>
      </c>
    </row>
    <row r="29" spans="1:11" x14ac:dyDescent="0.15">
      <c r="A29" s="1">
        <v>27</v>
      </c>
      <c r="B29" s="1">
        <v>2</v>
      </c>
      <c r="C29" s="1" t="s">
        <v>10</v>
      </c>
      <c r="D29" s="1">
        <v>20</v>
      </c>
      <c r="E29" s="1" t="s">
        <v>11</v>
      </c>
      <c r="F29" s="1" t="s">
        <v>65</v>
      </c>
      <c r="G29" s="1" t="s">
        <v>13</v>
      </c>
      <c r="H29" s="1">
        <v>77</v>
      </c>
      <c r="I29" s="1" t="s">
        <v>14</v>
      </c>
      <c r="J29" s="1" t="s">
        <v>23</v>
      </c>
      <c r="K29" s="11">
        <v>43977.608657407407</v>
      </c>
    </row>
    <row r="30" spans="1:11" x14ac:dyDescent="0.15">
      <c r="A30" s="1">
        <v>28</v>
      </c>
      <c r="B30" s="1">
        <v>3</v>
      </c>
      <c r="C30" s="1" t="s">
        <v>39</v>
      </c>
      <c r="D30" s="1">
        <v>4500</v>
      </c>
      <c r="E30" s="1" t="s">
        <v>66</v>
      </c>
      <c r="F30" s="1" t="s">
        <v>67</v>
      </c>
      <c r="G30" s="1" t="s">
        <v>68</v>
      </c>
      <c r="H30" s="1">
        <v>4</v>
      </c>
      <c r="I30" s="1" t="s">
        <v>19</v>
      </c>
      <c r="J30" s="1" t="s">
        <v>14</v>
      </c>
      <c r="K30" s="11">
        <v>43979.425057870372</v>
      </c>
    </row>
    <row r="31" spans="1:11" x14ac:dyDescent="0.15">
      <c r="A31" s="1">
        <v>29</v>
      </c>
      <c r="B31" s="1">
        <v>2</v>
      </c>
      <c r="C31" s="1" t="s">
        <v>10</v>
      </c>
      <c r="D31" s="1">
        <v>20</v>
      </c>
      <c r="E31" s="1" t="s">
        <v>69</v>
      </c>
      <c r="F31" s="1" t="s">
        <v>70</v>
      </c>
      <c r="G31" s="1" t="s">
        <v>13</v>
      </c>
      <c r="H31" s="1">
        <v>100</v>
      </c>
      <c r="I31" s="1" t="s">
        <v>14</v>
      </c>
      <c r="J31" s="1" t="s">
        <v>17</v>
      </c>
      <c r="K31" s="11">
        <v>43980.683298611111</v>
      </c>
    </row>
    <row r="32" spans="1:11" x14ac:dyDescent="0.15">
      <c r="A32" s="1">
        <v>30</v>
      </c>
      <c r="B32" s="1">
        <v>3</v>
      </c>
      <c r="C32" s="1" t="s">
        <v>39</v>
      </c>
      <c r="D32" s="1">
        <v>4500</v>
      </c>
      <c r="E32" s="1" t="s">
        <v>55</v>
      </c>
      <c r="F32" s="1" t="s">
        <v>71</v>
      </c>
      <c r="G32" s="1" t="s">
        <v>57</v>
      </c>
      <c r="H32" s="1">
        <v>2</v>
      </c>
      <c r="I32" s="1" t="s">
        <v>25</v>
      </c>
      <c r="J32" s="1" t="s">
        <v>14</v>
      </c>
      <c r="K32" s="11">
        <v>43981.418715277781</v>
      </c>
    </row>
    <row r="33" spans="1:11" x14ac:dyDescent="0.15">
      <c r="A33" s="1">
        <v>31</v>
      </c>
      <c r="B33" s="1">
        <v>9</v>
      </c>
      <c r="C33" s="1" t="s">
        <v>42</v>
      </c>
      <c r="D33" s="1">
        <v>4500</v>
      </c>
      <c r="E33" s="1" t="s">
        <v>55</v>
      </c>
      <c r="F33" s="1" t="s">
        <v>72</v>
      </c>
      <c r="G33" s="1" t="s">
        <v>57</v>
      </c>
      <c r="H33" s="1">
        <v>1</v>
      </c>
      <c r="I33" s="1" t="s">
        <v>25</v>
      </c>
      <c r="J33" s="1" t="s">
        <v>14</v>
      </c>
      <c r="K33" s="11">
        <v>43981.418715277781</v>
      </c>
    </row>
    <row r="34" spans="1:11" x14ac:dyDescent="0.15">
      <c r="A34" s="1">
        <v>32</v>
      </c>
      <c r="B34" s="1">
        <v>12</v>
      </c>
      <c r="C34" s="1" t="s">
        <v>44</v>
      </c>
      <c r="D34" s="1">
        <v>1100</v>
      </c>
      <c r="E34" s="1" t="s">
        <v>55</v>
      </c>
      <c r="F34" s="1" t="s">
        <v>73</v>
      </c>
      <c r="G34" s="1" t="s">
        <v>57</v>
      </c>
      <c r="H34" s="1">
        <v>3</v>
      </c>
      <c r="I34" s="1" t="s">
        <v>25</v>
      </c>
      <c r="J34" s="1" t="s">
        <v>14</v>
      </c>
      <c r="K34" s="11">
        <v>43981.418715277781</v>
      </c>
    </row>
    <row r="35" spans="1:11" x14ac:dyDescent="0.15">
      <c r="A35" s="1">
        <v>33</v>
      </c>
      <c r="B35" s="1">
        <v>7</v>
      </c>
      <c r="C35" s="1" t="s">
        <v>30</v>
      </c>
      <c r="D35" s="1">
        <v>2150</v>
      </c>
      <c r="E35" s="1" t="s">
        <v>55</v>
      </c>
      <c r="F35" s="1" t="s">
        <v>74</v>
      </c>
      <c r="G35" s="1" t="s">
        <v>57</v>
      </c>
      <c r="H35" s="1">
        <v>1</v>
      </c>
      <c r="I35" s="1" t="s">
        <v>25</v>
      </c>
      <c r="J35" s="1" t="s">
        <v>14</v>
      </c>
      <c r="K35" s="11">
        <v>43981.418715277781</v>
      </c>
    </row>
    <row r="36" spans="1:11" x14ac:dyDescent="0.15">
      <c r="A36" s="1">
        <v>34</v>
      </c>
      <c r="B36" s="1">
        <v>1</v>
      </c>
      <c r="C36" s="1" t="s">
        <v>26</v>
      </c>
      <c r="D36" s="1">
        <v>1350</v>
      </c>
      <c r="E36" s="1" t="s">
        <v>55</v>
      </c>
      <c r="F36" s="1" t="s">
        <v>75</v>
      </c>
      <c r="G36" s="1" t="s">
        <v>57</v>
      </c>
      <c r="H36" s="1">
        <v>3</v>
      </c>
      <c r="I36" s="1" t="s">
        <v>25</v>
      </c>
      <c r="J36" s="1" t="s">
        <v>14</v>
      </c>
      <c r="K36" s="11">
        <v>43981.418715277781</v>
      </c>
    </row>
    <row r="37" spans="1:11" x14ac:dyDescent="0.15">
      <c r="A37" s="1">
        <v>35</v>
      </c>
      <c r="B37" s="1">
        <v>15</v>
      </c>
      <c r="C37" s="1" t="s">
        <v>76</v>
      </c>
      <c r="D37" s="1">
        <v>230</v>
      </c>
      <c r="E37" s="1" t="s">
        <v>77</v>
      </c>
      <c r="F37" s="1" t="s">
        <v>78</v>
      </c>
      <c r="G37" s="1" t="s">
        <v>13</v>
      </c>
      <c r="H37" s="1">
        <v>12</v>
      </c>
      <c r="I37" s="1" t="s">
        <v>14</v>
      </c>
      <c r="J37" s="1" t="s">
        <v>79</v>
      </c>
      <c r="K37" s="11">
        <v>43981.607442129629</v>
      </c>
    </row>
    <row r="38" spans="1:11" x14ac:dyDescent="0.15">
      <c r="A38" s="1">
        <v>36</v>
      </c>
      <c r="B38" s="1">
        <v>15</v>
      </c>
      <c r="C38" s="1" t="s">
        <v>76</v>
      </c>
      <c r="D38" s="1">
        <v>230</v>
      </c>
      <c r="E38" s="1" t="s">
        <v>77</v>
      </c>
      <c r="F38" s="1" t="s">
        <v>80</v>
      </c>
      <c r="G38" s="1" t="s">
        <v>13</v>
      </c>
      <c r="H38" s="1">
        <v>5</v>
      </c>
      <c r="I38" s="1" t="s">
        <v>14</v>
      </c>
      <c r="J38" s="1" t="s">
        <v>25</v>
      </c>
      <c r="K38" s="11">
        <v>43981.613437499997</v>
      </c>
    </row>
    <row r="39" spans="1:11" x14ac:dyDescent="0.15">
      <c r="A39" s="1">
        <v>37</v>
      </c>
      <c r="B39" s="1">
        <v>2</v>
      </c>
      <c r="C39" s="1" t="s">
        <v>10</v>
      </c>
      <c r="D39" s="1">
        <v>20</v>
      </c>
      <c r="E39" s="1" t="s">
        <v>11</v>
      </c>
      <c r="F39" s="1" t="s">
        <v>81</v>
      </c>
      <c r="G39" s="1" t="s">
        <v>13</v>
      </c>
      <c r="H39" s="1">
        <v>290</v>
      </c>
      <c r="I39" s="1" t="s">
        <v>14</v>
      </c>
      <c r="J39" s="1" t="s">
        <v>25</v>
      </c>
      <c r="K39" s="11">
        <v>43981.615590277775</v>
      </c>
    </row>
    <row r="40" spans="1:11" x14ac:dyDescent="0.15">
      <c r="A40" s="1">
        <v>38</v>
      </c>
      <c r="B40" s="1">
        <v>2</v>
      </c>
      <c r="C40" s="1" t="s">
        <v>10</v>
      </c>
      <c r="D40" s="1">
        <v>20</v>
      </c>
      <c r="E40" s="1" t="s">
        <v>11</v>
      </c>
      <c r="F40" s="1" t="s">
        <v>82</v>
      </c>
      <c r="G40" s="1" t="s">
        <v>13</v>
      </c>
      <c r="H40" s="1">
        <v>80</v>
      </c>
      <c r="I40" s="1" t="s">
        <v>14</v>
      </c>
      <c r="J40" s="1" t="s">
        <v>21</v>
      </c>
      <c r="K40" s="11">
        <v>43982.344849537039</v>
      </c>
    </row>
    <row r="41" spans="1:11" x14ac:dyDescent="0.15">
      <c r="A41" s="1">
        <v>39</v>
      </c>
      <c r="B41" s="1">
        <v>1</v>
      </c>
      <c r="C41" s="1" t="s">
        <v>26</v>
      </c>
      <c r="D41" s="1">
        <v>1350</v>
      </c>
      <c r="E41" s="1" t="s">
        <v>50</v>
      </c>
      <c r="F41" s="1" t="s">
        <v>83</v>
      </c>
      <c r="G41" s="1" t="s">
        <v>13</v>
      </c>
      <c r="H41" s="1">
        <v>2</v>
      </c>
      <c r="I41" s="1" t="s">
        <v>21</v>
      </c>
      <c r="J41" s="1" t="s">
        <v>14</v>
      </c>
      <c r="K41" s="11">
        <v>43984.446944444448</v>
      </c>
    </row>
    <row r="42" spans="1:11" x14ac:dyDescent="0.15">
      <c r="A42" s="1">
        <v>40</v>
      </c>
      <c r="B42" s="1">
        <v>2</v>
      </c>
      <c r="C42" s="1" t="s">
        <v>10</v>
      </c>
      <c r="D42" s="1">
        <v>20</v>
      </c>
      <c r="E42" s="1" t="s">
        <v>11</v>
      </c>
      <c r="F42" s="1" t="s">
        <v>84</v>
      </c>
      <c r="G42" s="1" t="s">
        <v>13</v>
      </c>
      <c r="H42" s="1">
        <v>46</v>
      </c>
      <c r="I42" s="1" t="s">
        <v>14</v>
      </c>
      <c r="J42" s="1" t="s">
        <v>85</v>
      </c>
      <c r="K42" s="11">
        <v>43985.62903935185</v>
      </c>
    </row>
    <row r="43" spans="1:11" x14ac:dyDescent="0.15">
      <c r="A43" s="1">
        <v>41</v>
      </c>
      <c r="B43" s="1">
        <v>2</v>
      </c>
      <c r="C43" s="1" t="s">
        <v>10</v>
      </c>
      <c r="D43" s="1">
        <v>20</v>
      </c>
      <c r="E43" s="1" t="s">
        <v>11</v>
      </c>
      <c r="F43" s="1" t="s">
        <v>86</v>
      </c>
      <c r="G43" s="1" t="s">
        <v>13</v>
      </c>
      <c r="H43" s="1">
        <v>77</v>
      </c>
      <c r="I43" s="1" t="s">
        <v>14</v>
      </c>
      <c r="J43" s="1" t="s">
        <v>23</v>
      </c>
      <c r="K43" s="11">
        <v>43985.630069444444</v>
      </c>
    </row>
    <row r="44" spans="1:11" x14ac:dyDescent="0.15">
      <c r="A44" s="1">
        <v>42</v>
      </c>
      <c r="B44" s="1">
        <v>2</v>
      </c>
      <c r="C44" s="1" t="s">
        <v>10</v>
      </c>
      <c r="D44" s="1">
        <v>20</v>
      </c>
      <c r="E44" s="1" t="s">
        <v>11</v>
      </c>
      <c r="F44" s="1" t="s">
        <v>87</v>
      </c>
      <c r="G44" s="1" t="s">
        <v>13</v>
      </c>
      <c r="H44" s="1">
        <v>300</v>
      </c>
      <c r="I44" s="1" t="s">
        <v>14</v>
      </c>
      <c r="J44" s="1" t="s">
        <v>19</v>
      </c>
      <c r="K44" s="11">
        <v>43986.335729166669</v>
      </c>
    </row>
    <row r="45" spans="1:11" x14ac:dyDescent="0.15">
      <c r="A45" s="1">
        <v>43</v>
      </c>
      <c r="B45" s="1">
        <v>14</v>
      </c>
      <c r="C45" s="1" t="s">
        <v>88</v>
      </c>
      <c r="D45" s="1">
        <v>6000</v>
      </c>
      <c r="E45" s="1" t="s">
        <v>89</v>
      </c>
      <c r="F45" s="1" t="s">
        <v>90</v>
      </c>
      <c r="G45" s="1" t="s">
        <v>13</v>
      </c>
      <c r="H45" s="1">
        <v>2</v>
      </c>
      <c r="I45" s="1" t="s">
        <v>79</v>
      </c>
      <c r="J45" s="1" t="s">
        <v>14</v>
      </c>
      <c r="K45" s="11">
        <v>43986.593831018516</v>
      </c>
    </row>
    <row r="46" spans="1:11" x14ac:dyDescent="0.15">
      <c r="A46" s="1">
        <v>44</v>
      </c>
      <c r="B46" s="1">
        <v>14</v>
      </c>
      <c r="C46" s="1" t="s">
        <v>88</v>
      </c>
      <c r="D46" s="1">
        <v>6000</v>
      </c>
      <c r="E46" s="1" t="s">
        <v>91</v>
      </c>
      <c r="F46" s="1" t="s">
        <v>92</v>
      </c>
      <c r="G46" s="1" t="s">
        <v>13</v>
      </c>
      <c r="H46" s="1">
        <v>1</v>
      </c>
      <c r="I46" s="1" t="s">
        <v>17</v>
      </c>
      <c r="J46" s="1" t="s">
        <v>14</v>
      </c>
      <c r="K46" s="11">
        <v>43986.681134259263</v>
      </c>
    </row>
    <row r="47" spans="1:11" x14ac:dyDescent="0.15">
      <c r="A47" s="1">
        <v>45</v>
      </c>
      <c r="B47" s="1">
        <v>14</v>
      </c>
      <c r="C47" s="1" t="s">
        <v>88</v>
      </c>
      <c r="D47" s="1">
        <v>6000</v>
      </c>
      <c r="E47" s="1" t="s">
        <v>93</v>
      </c>
      <c r="F47" s="1" t="s">
        <v>94</v>
      </c>
      <c r="G47" s="1" t="s">
        <v>13</v>
      </c>
      <c r="H47" s="1">
        <v>1</v>
      </c>
      <c r="I47" s="1" t="s">
        <v>14</v>
      </c>
      <c r="J47" s="1" t="s">
        <v>17</v>
      </c>
      <c r="K47" s="11">
        <v>43986.68172453704</v>
      </c>
    </row>
    <row r="48" spans="1:11" x14ac:dyDescent="0.15">
      <c r="A48" s="1">
        <v>46</v>
      </c>
      <c r="B48" s="1">
        <v>14</v>
      </c>
      <c r="C48" s="1" t="s">
        <v>88</v>
      </c>
      <c r="D48" s="1">
        <v>6000</v>
      </c>
      <c r="E48" s="1" t="s">
        <v>95</v>
      </c>
      <c r="F48" s="1" t="s">
        <v>96</v>
      </c>
      <c r="G48" s="1" t="s">
        <v>13</v>
      </c>
      <c r="H48" s="1">
        <v>1</v>
      </c>
      <c r="I48" s="1" t="s">
        <v>14</v>
      </c>
      <c r="J48" s="1" t="s">
        <v>79</v>
      </c>
      <c r="K48" s="11">
        <v>43986.8746875</v>
      </c>
    </row>
    <row r="49" spans="1:11" x14ac:dyDescent="0.15">
      <c r="A49" s="1">
        <v>47</v>
      </c>
      <c r="B49" s="1">
        <v>1</v>
      </c>
      <c r="C49" s="1" t="s">
        <v>26</v>
      </c>
      <c r="D49" s="1">
        <v>1350</v>
      </c>
      <c r="E49" s="1" t="s">
        <v>55</v>
      </c>
      <c r="F49" s="1" t="s">
        <v>97</v>
      </c>
      <c r="G49" s="1" t="s">
        <v>57</v>
      </c>
      <c r="H49" s="1">
        <v>6</v>
      </c>
      <c r="I49" s="1" t="s">
        <v>25</v>
      </c>
      <c r="J49" s="1" t="s">
        <v>14</v>
      </c>
      <c r="K49" s="11">
        <v>43987.38318287037</v>
      </c>
    </row>
    <row r="50" spans="1:11" x14ac:dyDescent="0.15">
      <c r="A50" s="1">
        <v>48</v>
      </c>
      <c r="B50" s="1">
        <v>9</v>
      </c>
      <c r="C50" s="1" t="s">
        <v>42</v>
      </c>
      <c r="D50" s="1">
        <v>4500</v>
      </c>
      <c r="E50" s="1" t="s">
        <v>55</v>
      </c>
      <c r="F50" s="1" t="s">
        <v>98</v>
      </c>
      <c r="G50" s="1" t="s">
        <v>57</v>
      </c>
      <c r="H50" s="1">
        <v>6</v>
      </c>
      <c r="I50" s="1" t="s">
        <v>25</v>
      </c>
      <c r="J50" s="1" t="s">
        <v>14</v>
      </c>
      <c r="K50" s="11">
        <v>43987.38318287037</v>
      </c>
    </row>
    <row r="51" spans="1:11" x14ac:dyDescent="0.15">
      <c r="A51" s="1">
        <v>49</v>
      </c>
      <c r="B51" s="1">
        <v>7</v>
      </c>
      <c r="C51" s="1" t="s">
        <v>30</v>
      </c>
      <c r="D51" s="1">
        <v>2150</v>
      </c>
      <c r="E51" s="1" t="s">
        <v>55</v>
      </c>
      <c r="F51" s="1" t="s">
        <v>99</v>
      </c>
      <c r="G51" s="1" t="s">
        <v>57</v>
      </c>
      <c r="H51" s="1">
        <v>4</v>
      </c>
      <c r="I51" s="1" t="s">
        <v>25</v>
      </c>
      <c r="J51" s="1" t="s">
        <v>14</v>
      </c>
      <c r="K51" s="11">
        <v>43987.38318287037</v>
      </c>
    </row>
    <row r="52" spans="1:11" x14ac:dyDescent="0.15">
      <c r="A52" s="1">
        <v>50</v>
      </c>
      <c r="B52" s="1">
        <v>13</v>
      </c>
      <c r="C52" s="1" t="s">
        <v>54</v>
      </c>
      <c r="D52" s="1">
        <v>4500</v>
      </c>
      <c r="E52" s="1" t="s">
        <v>55</v>
      </c>
      <c r="F52" s="1" t="s">
        <v>100</v>
      </c>
      <c r="G52" s="1" t="s">
        <v>57</v>
      </c>
      <c r="H52" s="1">
        <v>9</v>
      </c>
      <c r="I52" s="1" t="s">
        <v>25</v>
      </c>
      <c r="J52" s="1" t="s">
        <v>14</v>
      </c>
      <c r="K52" s="11">
        <v>43987.38318287037</v>
      </c>
    </row>
    <row r="53" spans="1:11" x14ac:dyDescent="0.15">
      <c r="A53" s="1">
        <v>51</v>
      </c>
      <c r="B53" s="1">
        <v>14</v>
      </c>
      <c r="C53" s="1" t="s">
        <v>88</v>
      </c>
      <c r="D53" s="1">
        <v>6000</v>
      </c>
      <c r="E53" s="1" t="s">
        <v>101</v>
      </c>
      <c r="F53" s="1" t="s">
        <v>102</v>
      </c>
      <c r="G53" s="1" t="s">
        <v>57</v>
      </c>
      <c r="H53" s="1">
        <v>1</v>
      </c>
      <c r="I53" s="1" t="s">
        <v>14</v>
      </c>
      <c r="J53" s="1" t="s">
        <v>79</v>
      </c>
      <c r="K53" s="11">
        <v>43987.390740740739</v>
      </c>
    </row>
    <row r="54" spans="1:11" x14ac:dyDescent="0.15">
      <c r="A54" s="1">
        <v>52</v>
      </c>
      <c r="B54" s="1">
        <v>2</v>
      </c>
      <c r="C54" s="1" t="s">
        <v>10</v>
      </c>
      <c r="D54" s="1">
        <v>20</v>
      </c>
      <c r="E54" s="1" t="s">
        <v>103</v>
      </c>
      <c r="F54" s="1" t="s">
        <v>104</v>
      </c>
      <c r="G54" s="1" t="s">
        <v>105</v>
      </c>
      <c r="H54" s="1">
        <v>130</v>
      </c>
      <c r="I54" s="1" t="s">
        <v>14</v>
      </c>
      <c r="J54" s="1" t="s">
        <v>15</v>
      </c>
      <c r="K54" s="11">
        <v>43987.6171875</v>
      </c>
    </row>
    <row r="55" spans="1:11" x14ac:dyDescent="0.15">
      <c r="A55" s="1">
        <v>53</v>
      </c>
      <c r="B55" s="1">
        <v>15</v>
      </c>
      <c r="C55" s="1" t="s">
        <v>106</v>
      </c>
      <c r="D55" s="1">
        <v>4500</v>
      </c>
      <c r="E55" s="1" t="s">
        <v>107</v>
      </c>
      <c r="F55" s="1" t="s">
        <v>108</v>
      </c>
      <c r="G55" s="1" t="s">
        <v>13</v>
      </c>
      <c r="H55" s="1">
        <v>2</v>
      </c>
      <c r="I55" s="1" t="s">
        <v>15</v>
      </c>
      <c r="J55" s="1" t="s">
        <v>14</v>
      </c>
      <c r="K55" s="11">
        <v>43987.761655092596</v>
      </c>
    </row>
    <row r="56" spans="1:11" x14ac:dyDescent="0.15">
      <c r="A56" s="1">
        <v>54</v>
      </c>
      <c r="B56" s="1">
        <v>15</v>
      </c>
      <c r="C56" s="1" t="s">
        <v>76</v>
      </c>
      <c r="D56" s="1">
        <v>230</v>
      </c>
      <c r="E56" s="1" t="s">
        <v>77</v>
      </c>
      <c r="F56" s="1" t="s">
        <v>109</v>
      </c>
      <c r="G56" s="1" t="s">
        <v>13</v>
      </c>
      <c r="H56" s="1">
        <v>20</v>
      </c>
      <c r="I56" s="1" t="s">
        <v>14</v>
      </c>
      <c r="J56" s="1" t="s">
        <v>17</v>
      </c>
      <c r="K56" s="11">
        <v>43992.457337962966</v>
      </c>
    </row>
    <row r="57" spans="1:11" x14ac:dyDescent="0.15">
      <c r="A57" s="1">
        <v>55</v>
      </c>
      <c r="B57" s="1">
        <v>2</v>
      </c>
      <c r="C57" s="1" t="s">
        <v>10</v>
      </c>
      <c r="D57" s="1">
        <v>20</v>
      </c>
      <c r="E57" s="1" t="s">
        <v>11</v>
      </c>
      <c r="F57" s="1" t="s">
        <v>110</v>
      </c>
      <c r="G57" s="1" t="s">
        <v>13</v>
      </c>
      <c r="H57" s="1">
        <v>160</v>
      </c>
      <c r="I57" s="1" t="s">
        <v>14</v>
      </c>
      <c r="J57" s="1" t="s">
        <v>79</v>
      </c>
      <c r="K57" s="11">
        <v>43994.61824074074</v>
      </c>
    </row>
    <row r="58" spans="1:11" x14ac:dyDescent="0.15">
      <c r="A58" s="1">
        <v>56</v>
      </c>
      <c r="B58" s="1">
        <v>14</v>
      </c>
      <c r="C58" s="1" t="s">
        <v>88</v>
      </c>
      <c r="D58" s="1">
        <v>6000</v>
      </c>
      <c r="E58" s="1" t="s">
        <v>55</v>
      </c>
      <c r="F58" s="1" t="s">
        <v>111</v>
      </c>
      <c r="G58" s="1" t="s">
        <v>13</v>
      </c>
      <c r="H58" s="1">
        <v>6</v>
      </c>
      <c r="I58" s="1" t="s">
        <v>23</v>
      </c>
      <c r="J58" s="1" t="s">
        <v>14</v>
      </c>
      <c r="K58" s="11">
        <v>43994.644432870373</v>
      </c>
    </row>
    <row r="59" spans="1:11" x14ac:dyDescent="0.15">
      <c r="A59" s="1">
        <v>57</v>
      </c>
      <c r="B59" s="1">
        <v>14</v>
      </c>
      <c r="C59" s="1" t="s">
        <v>88</v>
      </c>
      <c r="D59" s="1">
        <v>6000</v>
      </c>
      <c r="E59" s="1" t="s">
        <v>112</v>
      </c>
      <c r="F59" s="1" t="s">
        <v>113</v>
      </c>
      <c r="G59" s="1" t="s">
        <v>13</v>
      </c>
      <c r="H59" s="1">
        <v>1</v>
      </c>
      <c r="I59" s="1" t="s">
        <v>14</v>
      </c>
      <c r="J59" s="1" t="s">
        <v>23</v>
      </c>
      <c r="K59" s="11">
        <v>43994.645254629628</v>
      </c>
    </row>
    <row r="60" spans="1:11" x14ac:dyDescent="0.15">
      <c r="A60" s="1">
        <v>58</v>
      </c>
      <c r="B60" s="1">
        <v>14</v>
      </c>
      <c r="C60" s="1" t="s">
        <v>88</v>
      </c>
      <c r="D60" s="1">
        <v>6000</v>
      </c>
      <c r="E60" s="1" t="s">
        <v>114</v>
      </c>
      <c r="F60" s="1" t="s">
        <v>115</v>
      </c>
      <c r="G60" s="1" t="s">
        <v>13</v>
      </c>
      <c r="H60" s="1">
        <v>1</v>
      </c>
      <c r="I60" s="1" t="s">
        <v>14</v>
      </c>
      <c r="J60" s="1" t="s">
        <v>23</v>
      </c>
      <c r="K60" s="11">
        <v>43994.645740740743</v>
      </c>
    </row>
    <row r="61" spans="1:11" x14ac:dyDescent="0.15">
      <c r="A61" s="1">
        <v>59</v>
      </c>
      <c r="B61" s="1">
        <v>14</v>
      </c>
      <c r="C61" s="1" t="s">
        <v>88</v>
      </c>
      <c r="D61" s="1">
        <v>6000</v>
      </c>
      <c r="E61" s="1" t="s">
        <v>55</v>
      </c>
      <c r="F61" s="1" t="s">
        <v>116</v>
      </c>
      <c r="G61" s="1" t="s">
        <v>57</v>
      </c>
      <c r="H61" s="1">
        <v>3</v>
      </c>
      <c r="I61" s="1" t="s">
        <v>79</v>
      </c>
      <c r="J61" s="1" t="s">
        <v>14</v>
      </c>
      <c r="K61" s="11">
        <v>43995.403043981481</v>
      </c>
    </row>
    <row r="62" spans="1:11" x14ac:dyDescent="0.15">
      <c r="A62" s="1">
        <v>60</v>
      </c>
      <c r="B62" s="1">
        <v>13</v>
      </c>
      <c r="C62" s="1" t="s">
        <v>54</v>
      </c>
      <c r="D62" s="1">
        <v>4500</v>
      </c>
      <c r="E62" s="1" t="s">
        <v>11</v>
      </c>
      <c r="F62" s="1" t="s">
        <v>117</v>
      </c>
      <c r="G62" s="1" t="s">
        <v>13</v>
      </c>
      <c r="H62" s="1">
        <v>12</v>
      </c>
      <c r="I62" s="1" t="s">
        <v>14</v>
      </c>
      <c r="J62" s="1" t="s">
        <v>36</v>
      </c>
      <c r="K62" s="11">
        <v>43996.372615740744</v>
      </c>
    </row>
    <row r="63" spans="1:11" x14ac:dyDescent="0.15">
      <c r="A63" s="1">
        <v>61</v>
      </c>
      <c r="B63" s="1">
        <v>3</v>
      </c>
      <c r="C63" s="1" t="s">
        <v>39</v>
      </c>
      <c r="D63" s="1">
        <v>4500</v>
      </c>
      <c r="E63" s="1" t="s">
        <v>11</v>
      </c>
      <c r="F63" s="1" t="s">
        <v>118</v>
      </c>
      <c r="G63" s="1" t="s">
        <v>13</v>
      </c>
      <c r="H63" s="1">
        <v>16</v>
      </c>
      <c r="I63" s="1" t="s">
        <v>14</v>
      </c>
      <c r="J63" s="1" t="s">
        <v>36</v>
      </c>
      <c r="K63" s="11">
        <v>43996.372615740744</v>
      </c>
    </row>
    <row r="64" spans="1:11" x14ac:dyDescent="0.15">
      <c r="A64" s="1">
        <v>62</v>
      </c>
      <c r="B64" s="1">
        <v>9</v>
      </c>
      <c r="C64" s="1" t="s">
        <v>42</v>
      </c>
      <c r="D64" s="1">
        <v>4500</v>
      </c>
      <c r="E64" s="1" t="s">
        <v>11</v>
      </c>
      <c r="F64" s="1" t="s">
        <v>119</v>
      </c>
      <c r="G64" s="1" t="s">
        <v>13</v>
      </c>
      <c r="H64" s="1">
        <v>10</v>
      </c>
      <c r="I64" s="1" t="s">
        <v>14</v>
      </c>
      <c r="J64" s="1" t="s">
        <v>36</v>
      </c>
      <c r="K64" s="11">
        <v>43996.372615740744</v>
      </c>
    </row>
    <row r="65" spans="1:11" x14ac:dyDescent="0.15">
      <c r="A65" s="1">
        <v>63</v>
      </c>
      <c r="B65" s="1">
        <v>7</v>
      </c>
      <c r="C65" s="1" t="s">
        <v>30</v>
      </c>
      <c r="D65" s="1">
        <v>2150</v>
      </c>
      <c r="E65" s="1" t="s">
        <v>11</v>
      </c>
      <c r="F65" s="1" t="s">
        <v>120</v>
      </c>
      <c r="G65" s="1" t="s">
        <v>13</v>
      </c>
      <c r="H65" s="1">
        <v>7</v>
      </c>
      <c r="I65" s="1" t="s">
        <v>14</v>
      </c>
      <c r="J65" s="1" t="s">
        <v>36</v>
      </c>
      <c r="K65" s="11">
        <v>43996.372615740744</v>
      </c>
    </row>
    <row r="66" spans="1:11" x14ac:dyDescent="0.15">
      <c r="A66" s="1">
        <v>64</v>
      </c>
      <c r="B66" s="1">
        <v>16</v>
      </c>
      <c r="C66" s="1" t="s">
        <v>106</v>
      </c>
      <c r="D66" s="1">
        <v>4500</v>
      </c>
      <c r="E66" s="1" t="s">
        <v>11</v>
      </c>
      <c r="F66" s="1" t="s">
        <v>121</v>
      </c>
      <c r="G66" s="1" t="s">
        <v>13</v>
      </c>
      <c r="H66" s="1">
        <v>2</v>
      </c>
      <c r="I66" s="1" t="s">
        <v>14</v>
      </c>
      <c r="J66" s="1" t="s">
        <v>36</v>
      </c>
      <c r="K66" s="11">
        <v>43996.372615740744</v>
      </c>
    </row>
    <row r="67" spans="1:11" x14ac:dyDescent="0.15">
      <c r="A67" s="1">
        <v>65</v>
      </c>
      <c r="B67" s="1">
        <v>1</v>
      </c>
      <c r="C67" s="1" t="s">
        <v>26</v>
      </c>
      <c r="D67" s="1">
        <v>1350</v>
      </c>
      <c r="E67" s="1" t="s">
        <v>11</v>
      </c>
      <c r="F67" s="1" t="s">
        <v>122</v>
      </c>
      <c r="G67" s="1" t="s">
        <v>13</v>
      </c>
      <c r="H67" s="1">
        <v>20</v>
      </c>
      <c r="I67" s="1" t="s">
        <v>14</v>
      </c>
      <c r="J67" s="1" t="s">
        <v>36</v>
      </c>
      <c r="K67" s="11">
        <v>43996.372615740744</v>
      </c>
    </row>
    <row r="68" spans="1:11" x14ac:dyDescent="0.15">
      <c r="A68" s="1">
        <v>66</v>
      </c>
      <c r="B68" s="1">
        <v>12</v>
      </c>
      <c r="C68" s="1" t="s">
        <v>44</v>
      </c>
      <c r="D68" s="1">
        <v>1100</v>
      </c>
      <c r="E68" s="1" t="s">
        <v>11</v>
      </c>
      <c r="F68" s="1" t="s">
        <v>123</v>
      </c>
      <c r="G68" s="1" t="s">
        <v>13</v>
      </c>
      <c r="H68" s="1">
        <v>3</v>
      </c>
      <c r="I68" s="1" t="s">
        <v>14</v>
      </c>
      <c r="J68" s="1" t="s">
        <v>36</v>
      </c>
      <c r="K68" s="11">
        <v>43996.372615740744</v>
      </c>
    </row>
    <row r="69" spans="1:11" x14ac:dyDescent="0.15">
      <c r="A69" s="1">
        <v>67</v>
      </c>
      <c r="B69" s="1">
        <v>3</v>
      </c>
      <c r="C69" s="1" t="s">
        <v>39</v>
      </c>
      <c r="D69" s="1">
        <v>4500</v>
      </c>
      <c r="E69" s="1" t="s">
        <v>11</v>
      </c>
      <c r="F69" s="1" t="s">
        <v>124</v>
      </c>
      <c r="G69" s="1" t="s">
        <v>13</v>
      </c>
      <c r="H69" s="1">
        <v>6</v>
      </c>
      <c r="I69" s="1" t="s">
        <v>36</v>
      </c>
      <c r="J69" s="1" t="s">
        <v>14</v>
      </c>
      <c r="K69" s="11">
        <v>43996.380752314813</v>
      </c>
    </row>
    <row r="70" spans="1:11" x14ac:dyDescent="0.15">
      <c r="A70" s="1">
        <v>68</v>
      </c>
      <c r="B70" s="1">
        <v>7</v>
      </c>
      <c r="C70" s="1" t="s">
        <v>30</v>
      </c>
      <c r="D70" s="1">
        <v>2150</v>
      </c>
      <c r="E70" s="1" t="s">
        <v>11</v>
      </c>
      <c r="F70" s="1" t="s">
        <v>125</v>
      </c>
      <c r="G70" s="1" t="s">
        <v>13</v>
      </c>
      <c r="H70" s="1">
        <v>4</v>
      </c>
      <c r="I70" s="1" t="s">
        <v>36</v>
      </c>
      <c r="J70" s="1" t="s">
        <v>14</v>
      </c>
      <c r="K70" s="11">
        <v>43996.380752314813</v>
      </c>
    </row>
    <row r="71" spans="1:11" x14ac:dyDescent="0.15">
      <c r="A71" s="1">
        <v>69</v>
      </c>
      <c r="B71" s="1">
        <v>1</v>
      </c>
      <c r="C71" s="1" t="s">
        <v>26</v>
      </c>
      <c r="D71" s="1">
        <v>1350</v>
      </c>
      <c r="E71" s="1" t="s">
        <v>11</v>
      </c>
      <c r="F71" s="1" t="s">
        <v>126</v>
      </c>
      <c r="G71" s="1" t="s">
        <v>13</v>
      </c>
      <c r="H71" s="1">
        <v>24</v>
      </c>
      <c r="I71" s="1" t="s">
        <v>36</v>
      </c>
      <c r="J71" s="1" t="s">
        <v>14</v>
      </c>
      <c r="K71" s="11">
        <v>43996.380752314813</v>
      </c>
    </row>
    <row r="72" spans="1:11" x14ac:dyDescent="0.15">
      <c r="A72" s="1">
        <v>70</v>
      </c>
      <c r="B72" s="1">
        <v>12</v>
      </c>
      <c r="C72" s="1" t="s">
        <v>44</v>
      </c>
      <c r="D72" s="1">
        <v>1100</v>
      </c>
      <c r="E72" s="1" t="s">
        <v>11</v>
      </c>
      <c r="F72" s="1" t="s">
        <v>127</v>
      </c>
      <c r="G72" s="1" t="s">
        <v>13</v>
      </c>
      <c r="H72" s="1">
        <v>8</v>
      </c>
      <c r="I72" s="1" t="s">
        <v>36</v>
      </c>
      <c r="J72" s="1" t="s">
        <v>14</v>
      </c>
      <c r="K72" s="11">
        <v>43996.380752314813</v>
      </c>
    </row>
    <row r="73" spans="1:11" x14ac:dyDescent="0.15">
      <c r="A73" s="1">
        <v>71</v>
      </c>
      <c r="B73" s="1">
        <v>9</v>
      </c>
      <c r="C73" s="1" t="s">
        <v>42</v>
      </c>
      <c r="D73" s="1">
        <v>4500</v>
      </c>
      <c r="E73" s="1" t="s">
        <v>11</v>
      </c>
      <c r="F73" s="1" t="s">
        <v>128</v>
      </c>
      <c r="G73" s="1" t="s">
        <v>13</v>
      </c>
      <c r="H73" s="1">
        <v>10</v>
      </c>
      <c r="I73" s="1" t="s">
        <v>36</v>
      </c>
      <c r="J73" s="1" t="s">
        <v>14</v>
      </c>
      <c r="K73" s="11">
        <v>43996.380752314813</v>
      </c>
    </row>
    <row r="74" spans="1:11" x14ac:dyDescent="0.15">
      <c r="A74" s="1">
        <v>72</v>
      </c>
      <c r="B74" s="1">
        <v>6</v>
      </c>
      <c r="C74" s="1" t="s">
        <v>46</v>
      </c>
      <c r="D74" s="1">
        <v>1100</v>
      </c>
      <c r="E74" s="1" t="s">
        <v>11</v>
      </c>
      <c r="F74" s="1" t="s">
        <v>129</v>
      </c>
      <c r="G74" s="1" t="s">
        <v>13</v>
      </c>
      <c r="H74" s="1">
        <v>1</v>
      </c>
      <c r="I74" s="1" t="s">
        <v>36</v>
      </c>
      <c r="J74" s="1" t="s">
        <v>14</v>
      </c>
      <c r="K74" s="11">
        <v>43996.380752314813</v>
      </c>
    </row>
    <row r="75" spans="1:11" x14ac:dyDescent="0.15">
      <c r="A75" s="1">
        <v>73</v>
      </c>
      <c r="B75" s="1">
        <v>10</v>
      </c>
      <c r="C75" s="1" t="s">
        <v>37</v>
      </c>
      <c r="D75" s="1">
        <v>1300</v>
      </c>
      <c r="E75" s="1" t="s">
        <v>11</v>
      </c>
      <c r="F75" s="1" t="s">
        <v>130</v>
      </c>
      <c r="G75" s="1" t="s">
        <v>13</v>
      </c>
      <c r="H75" s="1">
        <v>1</v>
      </c>
      <c r="I75" s="1" t="s">
        <v>36</v>
      </c>
      <c r="J75" s="1" t="s">
        <v>14</v>
      </c>
      <c r="K75" s="11">
        <v>43996.380752314813</v>
      </c>
    </row>
    <row r="76" spans="1:11" x14ac:dyDescent="0.15">
      <c r="A76" s="1">
        <v>74</v>
      </c>
      <c r="B76" s="1">
        <v>12</v>
      </c>
      <c r="C76" s="1" t="s">
        <v>44</v>
      </c>
      <c r="D76" s="1">
        <v>1100</v>
      </c>
      <c r="E76" s="1" t="s">
        <v>11</v>
      </c>
      <c r="F76" s="1" t="s">
        <v>131</v>
      </c>
      <c r="G76" s="1" t="s">
        <v>13</v>
      </c>
      <c r="H76" s="1">
        <v>3</v>
      </c>
      <c r="I76" s="1" t="s">
        <v>36</v>
      </c>
      <c r="J76" s="1" t="s">
        <v>132</v>
      </c>
      <c r="K76" s="11">
        <v>43996.382002314815</v>
      </c>
    </row>
    <row r="77" spans="1:11" x14ac:dyDescent="0.15">
      <c r="A77" s="1">
        <v>75</v>
      </c>
      <c r="B77" s="1">
        <v>8</v>
      </c>
      <c r="C77" s="1" t="s">
        <v>48</v>
      </c>
      <c r="D77" s="1">
        <v>1350</v>
      </c>
      <c r="E77" s="1" t="s">
        <v>11</v>
      </c>
      <c r="F77" s="1" t="s">
        <v>133</v>
      </c>
      <c r="G77" s="1" t="s">
        <v>13</v>
      </c>
      <c r="H77" s="1">
        <v>1</v>
      </c>
      <c r="I77" s="1" t="s">
        <v>36</v>
      </c>
      <c r="J77" s="1" t="s">
        <v>132</v>
      </c>
      <c r="K77" s="11">
        <v>43996.382002314815</v>
      </c>
    </row>
    <row r="78" spans="1:11" x14ac:dyDescent="0.15">
      <c r="A78" s="1">
        <v>76</v>
      </c>
      <c r="B78" s="1">
        <v>1</v>
      </c>
      <c r="C78" s="1" t="s">
        <v>26</v>
      </c>
      <c r="D78" s="1">
        <v>1350</v>
      </c>
      <c r="E78" s="1" t="s">
        <v>11</v>
      </c>
      <c r="F78" s="1" t="s">
        <v>134</v>
      </c>
      <c r="G78" s="1" t="s">
        <v>13</v>
      </c>
      <c r="H78" s="1">
        <v>10</v>
      </c>
      <c r="I78" s="1" t="s">
        <v>36</v>
      </c>
      <c r="J78" s="1" t="s">
        <v>132</v>
      </c>
      <c r="K78" s="11">
        <v>43996.382002314815</v>
      </c>
    </row>
    <row r="79" spans="1:11" x14ac:dyDescent="0.15">
      <c r="A79" s="1">
        <v>77</v>
      </c>
      <c r="B79" s="1">
        <v>3</v>
      </c>
      <c r="C79" s="1" t="s">
        <v>39</v>
      </c>
      <c r="D79" s="1">
        <v>4500</v>
      </c>
      <c r="E79" s="1" t="s">
        <v>11</v>
      </c>
      <c r="F79" s="1" t="s">
        <v>135</v>
      </c>
      <c r="G79" s="1" t="s">
        <v>13</v>
      </c>
      <c r="H79" s="1">
        <v>2</v>
      </c>
      <c r="I79" s="1" t="s">
        <v>36</v>
      </c>
      <c r="J79" s="1" t="s">
        <v>132</v>
      </c>
      <c r="K79" s="11">
        <v>43996.382002314815</v>
      </c>
    </row>
    <row r="80" spans="1:11" x14ac:dyDescent="0.15">
      <c r="A80" s="1">
        <v>78</v>
      </c>
      <c r="B80" s="1">
        <v>14</v>
      </c>
      <c r="C80" s="1" t="s">
        <v>88</v>
      </c>
      <c r="D80" s="1">
        <v>6000</v>
      </c>
      <c r="E80" s="1" t="s">
        <v>136</v>
      </c>
      <c r="F80" s="1" t="s">
        <v>137</v>
      </c>
      <c r="G80" s="1" t="s">
        <v>13</v>
      </c>
      <c r="H80" s="1">
        <v>1</v>
      </c>
      <c r="I80" s="1" t="s">
        <v>14</v>
      </c>
      <c r="J80" s="1" t="s">
        <v>23</v>
      </c>
      <c r="K80" s="11">
        <v>43996.476412037038</v>
      </c>
    </row>
    <row r="81" spans="1:11" x14ac:dyDescent="0.15">
      <c r="A81" s="1">
        <v>79</v>
      </c>
      <c r="B81" s="1">
        <v>14</v>
      </c>
      <c r="C81" s="1" t="s">
        <v>88</v>
      </c>
      <c r="D81" s="1">
        <v>6000</v>
      </c>
      <c r="E81" s="1" t="s">
        <v>138</v>
      </c>
      <c r="F81" s="1" t="s">
        <v>139</v>
      </c>
      <c r="G81" s="1" t="s">
        <v>13</v>
      </c>
      <c r="H81" s="1">
        <v>1</v>
      </c>
      <c r="I81" s="1" t="s">
        <v>14</v>
      </c>
      <c r="J81" s="1" t="s">
        <v>23</v>
      </c>
      <c r="K81" s="11">
        <v>43996.476678240739</v>
      </c>
    </row>
    <row r="82" spans="1:11" x14ac:dyDescent="0.15">
      <c r="A82" s="1">
        <v>80</v>
      </c>
      <c r="B82" s="1">
        <v>14</v>
      </c>
      <c r="C82" s="1" t="s">
        <v>88</v>
      </c>
      <c r="D82" s="1">
        <v>6000</v>
      </c>
      <c r="E82" s="1" t="s">
        <v>140</v>
      </c>
      <c r="F82" s="1" t="s">
        <v>141</v>
      </c>
      <c r="G82" s="1" t="s">
        <v>13</v>
      </c>
      <c r="H82" s="1">
        <v>1</v>
      </c>
      <c r="I82" s="1" t="s">
        <v>14</v>
      </c>
      <c r="J82" s="1" t="s">
        <v>23</v>
      </c>
      <c r="K82" s="11">
        <v>43996.477094907408</v>
      </c>
    </row>
    <row r="83" spans="1:11" x14ac:dyDescent="0.15">
      <c r="A83" s="1">
        <v>81</v>
      </c>
      <c r="B83" s="1">
        <v>14</v>
      </c>
      <c r="C83" s="1" t="s">
        <v>88</v>
      </c>
      <c r="D83" s="1">
        <v>6000</v>
      </c>
      <c r="E83" s="1" t="s">
        <v>142</v>
      </c>
      <c r="F83" s="1" t="s">
        <v>143</v>
      </c>
      <c r="G83" s="1" t="s">
        <v>13</v>
      </c>
      <c r="H83" s="1">
        <v>1</v>
      </c>
      <c r="I83" s="1" t="s">
        <v>14</v>
      </c>
      <c r="J83" s="1" t="s">
        <v>79</v>
      </c>
      <c r="K83" s="11">
        <v>43996.562858796293</v>
      </c>
    </row>
    <row r="84" spans="1:11" x14ac:dyDescent="0.15">
      <c r="A84" s="1">
        <v>82</v>
      </c>
      <c r="B84" s="1">
        <v>14</v>
      </c>
      <c r="C84" s="1" t="s">
        <v>88</v>
      </c>
      <c r="D84" s="1">
        <v>6000</v>
      </c>
      <c r="E84" s="1" t="s">
        <v>101</v>
      </c>
      <c r="F84" s="1" t="s">
        <v>144</v>
      </c>
      <c r="G84" s="1" t="s">
        <v>13</v>
      </c>
      <c r="H84" s="1">
        <v>1</v>
      </c>
      <c r="I84" s="1" t="s">
        <v>14</v>
      </c>
      <c r="J84" s="1" t="s">
        <v>79</v>
      </c>
      <c r="K84" s="11">
        <v>43996.56322916667</v>
      </c>
    </row>
    <row r="85" spans="1:11" x14ac:dyDescent="0.15">
      <c r="A85" s="1">
        <v>83</v>
      </c>
      <c r="B85" s="1">
        <v>14</v>
      </c>
      <c r="C85" s="1" t="s">
        <v>88</v>
      </c>
      <c r="D85" s="1">
        <v>6000</v>
      </c>
      <c r="E85" s="1" t="s">
        <v>145</v>
      </c>
      <c r="F85" s="1" t="s">
        <v>146</v>
      </c>
      <c r="G85" s="1" t="s">
        <v>13</v>
      </c>
      <c r="H85" s="1">
        <v>1</v>
      </c>
      <c r="I85" s="1" t="s">
        <v>14</v>
      </c>
      <c r="J85" s="1" t="s">
        <v>79</v>
      </c>
      <c r="K85" s="11">
        <v>43996.563634259262</v>
      </c>
    </row>
    <row r="86" spans="1:11" x14ac:dyDescent="0.15">
      <c r="A86" s="1">
        <v>84</v>
      </c>
      <c r="B86" s="1">
        <v>3</v>
      </c>
      <c r="C86" s="1" t="s">
        <v>39</v>
      </c>
      <c r="D86" s="1">
        <v>4500</v>
      </c>
      <c r="E86" s="1" t="s">
        <v>55</v>
      </c>
      <c r="F86" s="1" t="s">
        <v>147</v>
      </c>
      <c r="G86" s="1" t="s">
        <v>13</v>
      </c>
      <c r="H86" s="1">
        <v>2</v>
      </c>
      <c r="I86" s="1" t="s">
        <v>14</v>
      </c>
      <c r="J86" s="1" t="s">
        <v>25</v>
      </c>
      <c r="K86" s="11">
        <v>43996.487569444442</v>
      </c>
    </row>
    <row r="87" spans="1:11" x14ac:dyDescent="0.15">
      <c r="A87" s="1">
        <v>85</v>
      </c>
      <c r="B87" s="1">
        <v>7</v>
      </c>
      <c r="C87" s="1" t="s">
        <v>30</v>
      </c>
      <c r="D87" s="1">
        <v>2150</v>
      </c>
      <c r="E87" s="1" t="s">
        <v>55</v>
      </c>
      <c r="F87" s="1" t="s">
        <v>148</v>
      </c>
      <c r="G87" s="1" t="s">
        <v>13</v>
      </c>
      <c r="H87" s="1">
        <v>4</v>
      </c>
      <c r="I87" s="1" t="s">
        <v>14</v>
      </c>
      <c r="J87" s="1" t="s">
        <v>25</v>
      </c>
      <c r="K87" s="11">
        <v>43996.487569444442</v>
      </c>
    </row>
    <row r="88" spans="1:11" x14ac:dyDescent="0.15">
      <c r="A88" s="1">
        <v>86</v>
      </c>
      <c r="B88" s="1">
        <v>1</v>
      </c>
      <c r="C88" s="1" t="s">
        <v>26</v>
      </c>
      <c r="D88" s="1">
        <v>1350</v>
      </c>
      <c r="E88" s="1" t="s">
        <v>55</v>
      </c>
      <c r="F88" s="1" t="s">
        <v>149</v>
      </c>
      <c r="G88" s="1" t="s">
        <v>13</v>
      </c>
      <c r="H88" s="1">
        <v>9</v>
      </c>
      <c r="I88" s="1" t="s">
        <v>14</v>
      </c>
      <c r="J88" s="1" t="s">
        <v>25</v>
      </c>
      <c r="K88" s="11">
        <v>43996.487569444442</v>
      </c>
    </row>
    <row r="89" spans="1:11" x14ac:dyDescent="0.15">
      <c r="A89" s="1">
        <v>87</v>
      </c>
      <c r="B89" s="1">
        <v>12</v>
      </c>
      <c r="C89" s="1" t="s">
        <v>44</v>
      </c>
      <c r="D89" s="1">
        <v>1100</v>
      </c>
      <c r="E89" s="1" t="s">
        <v>55</v>
      </c>
      <c r="F89" s="1" t="s">
        <v>150</v>
      </c>
      <c r="G89" s="1" t="s">
        <v>13</v>
      </c>
      <c r="H89" s="1">
        <v>3</v>
      </c>
      <c r="I89" s="1" t="s">
        <v>14</v>
      </c>
      <c r="J89" s="1" t="s">
        <v>25</v>
      </c>
      <c r="K89" s="11">
        <v>43996.487569444442</v>
      </c>
    </row>
    <row r="90" spans="1:11" x14ac:dyDescent="0.15">
      <c r="A90" s="1">
        <v>88</v>
      </c>
      <c r="B90" s="1">
        <v>9</v>
      </c>
      <c r="C90" s="1" t="s">
        <v>42</v>
      </c>
      <c r="D90" s="1">
        <v>4500</v>
      </c>
      <c r="E90" s="1" t="s">
        <v>55</v>
      </c>
      <c r="F90" s="1" t="s">
        <v>151</v>
      </c>
      <c r="G90" s="1" t="s">
        <v>13</v>
      </c>
      <c r="H90" s="1">
        <v>10</v>
      </c>
      <c r="I90" s="1" t="s">
        <v>14</v>
      </c>
      <c r="J90" s="1" t="s">
        <v>25</v>
      </c>
      <c r="K90" s="11">
        <v>43996.487569444442</v>
      </c>
    </row>
    <row r="91" spans="1:11" x14ac:dyDescent="0.15">
      <c r="A91" s="1">
        <v>89</v>
      </c>
      <c r="B91" s="1">
        <v>3</v>
      </c>
      <c r="C91" s="1" t="s">
        <v>39</v>
      </c>
      <c r="D91" s="1">
        <v>4500</v>
      </c>
      <c r="E91" s="1" t="s">
        <v>66</v>
      </c>
      <c r="F91" s="1" t="s">
        <v>152</v>
      </c>
      <c r="G91" s="1" t="s">
        <v>68</v>
      </c>
      <c r="H91" s="1">
        <v>4</v>
      </c>
      <c r="I91" s="1" t="s">
        <v>14</v>
      </c>
      <c r="J91" s="1" t="s">
        <v>19</v>
      </c>
      <c r="K91" s="11">
        <v>43999.672476851854</v>
      </c>
    </row>
    <row r="92" spans="1:11" x14ac:dyDescent="0.15">
      <c r="A92" s="1">
        <v>90</v>
      </c>
      <c r="B92" s="1">
        <v>2</v>
      </c>
      <c r="C92" s="1" t="s">
        <v>10</v>
      </c>
      <c r="D92" s="1">
        <v>20</v>
      </c>
      <c r="E92" s="1" t="s">
        <v>153</v>
      </c>
      <c r="F92" s="1" t="s">
        <v>154</v>
      </c>
      <c r="G92" s="1" t="s">
        <v>155</v>
      </c>
      <c r="H92" s="1">
        <v>40</v>
      </c>
      <c r="I92" s="1" t="s">
        <v>14</v>
      </c>
      <c r="J92" s="1" t="s">
        <v>21</v>
      </c>
      <c r="K92" s="11">
        <v>43999.734398148146</v>
      </c>
    </row>
    <row r="93" spans="1:11" x14ac:dyDescent="0.15">
      <c r="A93" s="1">
        <v>91</v>
      </c>
      <c r="B93" s="1">
        <v>2</v>
      </c>
      <c r="C93" s="1" t="s">
        <v>10</v>
      </c>
      <c r="D93" s="1">
        <v>20</v>
      </c>
      <c r="E93" s="1" t="s">
        <v>66</v>
      </c>
      <c r="F93" s="1" t="s">
        <v>156</v>
      </c>
      <c r="G93" s="1" t="s">
        <v>68</v>
      </c>
      <c r="H93" s="1">
        <v>280</v>
      </c>
      <c r="I93" s="1" t="s">
        <v>14</v>
      </c>
      <c r="J93" s="1" t="s">
        <v>19</v>
      </c>
      <c r="K93" s="11">
        <v>44000.704456018517</v>
      </c>
    </row>
    <row r="94" spans="1:11" x14ac:dyDescent="0.15">
      <c r="A94" s="1">
        <v>92</v>
      </c>
      <c r="B94" s="1">
        <v>15</v>
      </c>
      <c r="C94" s="1" t="s">
        <v>76</v>
      </c>
      <c r="D94" s="1">
        <v>230</v>
      </c>
      <c r="E94" s="1" t="s">
        <v>77</v>
      </c>
      <c r="F94" s="1" t="s">
        <v>157</v>
      </c>
      <c r="G94" s="1" t="s">
        <v>13</v>
      </c>
      <c r="H94" s="1">
        <v>1</v>
      </c>
      <c r="I94" s="1" t="s">
        <v>14</v>
      </c>
      <c r="J94" s="1" t="s">
        <v>15</v>
      </c>
      <c r="K94" s="11">
        <v>44001.650358796294</v>
      </c>
    </row>
    <row r="95" spans="1:11" x14ac:dyDescent="0.15">
      <c r="A95" s="1">
        <v>93</v>
      </c>
      <c r="B95" s="1">
        <v>15</v>
      </c>
      <c r="C95" s="1" t="s">
        <v>76</v>
      </c>
      <c r="D95" s="1">
        <v>230</v>
      </c>
      <c r="E95" s="1" t="s">
        <v>77</v>
      </c>
      <c r="F95" s="1" t="s">
        <v>158</v>
      </c>
      <c r="G95" s="1" t="s">
        <v>13</v>
      </c>
      <c r="H95" s="1">
        <v>2</v>
      </c>
      <c r="I95" s="1" t="s">
        <v>14</v>
      </c>
      <c r="J95" s="1" t="s">
        <v>15</v>
      </c>
      <c r="K95" s="11">
        <v>44003.344340277778</v>
      </c>
    </row>
    <row r="96" spans="1:11" x14ac:dyDescent="0.15">
      <c r="A96" s="1">
        <v>94</v>
      </c>
      <c r="B96" s="1">
        <v>1</v>
      </c>
      <c r="C96" s="1" t="s">
        <v>26</v>
      </c>
      <c r="D96" s="1">
        <v>1350</v>
      </c>
      <c r="E96" s="1" t="s">
        <v>50</v>
      </c>
      <c r="F96" s="1" t="s">
        <v>159</v>
      </c>
      <c r="G96" s="1" t="s">
        <v>160</v>
      </c>
      <c r="H96" s="1">
        <v>1</v>
      </c>
      <c r="I96" s="1" t="s">
        <v>14</v>
      </c>
      <c r="J96" s="1" t="s">
        <v>21</v>
      </c>
      <c r="K96" s="11">
        <v>44004.406307870369</v>
      </c>
    </row>
    <row r="97" spans="1:11" x14ac:dyDescent="0.15">
      <c r="A97" s="1">
        <v>95</v>
      </c>
      <c r="B97" s="1">
        <v>15</v>
      </c>
      <c r="C97" s="1" t="s">
        <v>76</v>
      </c>
      <c r="D97" s="1">
        <v>230</v>
      </c>
      <c r="E97" s="1" t="s">
        <v>77</v>
      </c>
      <c r="F97" s="1" t="s">
        <v>161</v>
      </c>
      <c r="G97" s="1" t="s">
        <v>13</v>
      </c>
      <c r="H97" s="1">
        <v>11</v>
      </c>
      <c r="I97" s="1" t="s">
        <v>14</v>
      </c>
      <c r="J97" s="1" t="s">
        <v>17</v>
      </c>
      <c r="K97" s="11">
        <v>44006.732291666667</v>
      </c>
    </row>
    <row r="98" spans="1:11" x14ac:dyDescent="0.15">
      <c r="A98" s="1">
        <v>96</v>
      </c>
      <c r="B98" s="1">
        <v>2</v>
      </c>
      <c r="C98" s="1" t="s">
        <v>10</v>
      </c>
      <c r="D98" s="1">
        <v>20</v>
      </c>
      <c r="E98" s="1" t="s">
        <v>162</v>
      </c>
      <c r="F98" s="1" t="s">
        <v>163</v>
      </c>
      <c r="G98" s="1" t="s">
        <v>13</v>
      </c>
      <c r="H98" s="1">
        <v>16</v>
      </c>
      <c r="I98" s="1" t="s">
        <v>14</v>
      </c>
      <c r="J98" s="1" t="s">
        <v>164</v>
      </c>
      <c r="K98" s="11">
        <v>44007.340624999997</v>
      </c>
    </row>
    <row r="99" spans="1:11" x14ac:dyDescent="0.15">
      <c r="A99" s="1">
        <v>97</v>
      </c>
      <c r="B99" s="1">
        <v>3</v>
      </c>
      <c r="C99" s="1" t="s">
        <v>39</v>
      </c>
      <c r="D99" s="1">
        <v>4500</v>
      </c>
      <c r="E99" s="1" t="s">
        <v>165</v>
      </c>
      <c r="F99" s="1" t="s">
        <v>166</v>
      </c>
      <c r="G99" s="1" t="s">
        <v>167</v>
      </c>
      <c r="H99" s="1">
        <v>2</v>
      </c>
      <c r="I99" s="1" t="s">
        <v>17</v>
      </c>
      <c r="J99" s="1" t="s">
        <v>14</v>
      </c>
      <c r="K99" s="11">
        <v>44007.68677083333</v>
      </c>
    </row>
    <row r="100" spans="1:11" x14ac:dyDescent="0.15">
      <c r="A100" s="1">
        <v>98</v>
      </c>
      <c r="B100" s="1">
        <v>14</v>
      </c>
      <c r="C100" s="1" t="s">
        <v>88</v>
      </c>
      <c r="D100" s="1">
        <v>6000</v>
      </c>
      <c r="E100" s="1" t="s">
        <v>55</v>
      </c>
      <c r="F100" s="1" t="s">
        <v>168</v>
      </c>
      <c r="G100" s="1" t="s">
        <v>13</v>
      </c>
      <c r="H100" s="1">
        <v>5</v>
      </c>
      <c r="I100" s="1" t="s">
        <v>14</v>
      </c>
      <c r="J100" s="1" t="s">
        <v>79</v>
      </c>
      <c r="K100" s="11">
        <v>44007.698750000003</v>
      </c>
    </row>
    <row r="101" spans="1:11" x14ac:dyDescent="0.15">
      <c r="A101" s="1">
        <v>99</v>
      </c>
      <c r="B101" s="1">
        <v>2</v>
      </c>
      <c r="C101" s="1" t="s">
        <v>10</v>
      </c>
      <c r="D101" s="1">
        <v>20</v>
      </c>
      <c r="E101" s="1" t="s">
        <v>169</v>
      </c>
      <c r="F101" s="1" t="s">
        <v>170</v>
      </c>
      <c r="G101" s="1" t="s">
        <v>171</v>
      </c>
      <c r="H101" s="1">
        <v>40</v>
      </c>
      <c r="I101" s="1" t="s">
        <v>14</v>
      </c>
      <c r="J101" s="1" t="s">
        <v>63</v>
      </c>
      <c r="K101" s="11">
        <v>44008.376631944448</v>
      </c>
    </row>
    <row r="102" spans="1:11" x14ac:dyDescent="0.15">
      <c r="A102" s="1">
        <v>100</v>
      </c>
      <c r="B102" s="1">
        <v>15</v>
      </c>
      <c r="C102" s="1" t="s">
        <v>76</v>
      </c>
      <c r="D102" s="1">
        <v>230</v>
      </c>
      <c r="E102" s="1" t="s">
        <v>77</v>
      </c>
      <c r="F102" s="1" t="s">
        <v>172</v>
      </c>
      <c r="G102" s="1" t="s">
        <v>13</v>
      </c>
      <c r="H102" s="1">
        <v>4</v>
      </c>
      <c r="I102" s="1" t="s">
        <v>14</v>
      </c>
      <c r="J102" s="1" t="s">
        <v>21</v>
      </c>
      <c r="K102" s="11">
        <v>44008.655613425923</v>
      </c>
    </row>
    <row r="103" spans="1:11" x14ac:dyDescent="0.15">
      <c r="A103" s="1">
        <v>101</v>
      </c>
      <c r="B103" s="1">
        <v>14</v>
      </c>
      <c r="C103" s="1" t="s">
        <v>88</v>
      </c>
      <c r="D103" s="1">
        <v>6000</v>
      </c>
      <c r="E103" s="1" t="s">
        <v>55</v>
      </c>
      <c r="F103" s="1" t="s">
        <v>182</v>
      </c>
      <c r="G103" s="1" t="s">
        <v>13</v>
      </c>
      <c r="H103" s="1">
        <v>3</v>
      </c>
      <c r="I103" s="1" t="s">
        <v>79</v>
      </c>
      <c r="J103" s="1" t="s">
        <v>14</v>
      </c>
      <c r="K103" s="11">
        <v>44009.500659722224</v>
      </c>
    </row>
    <row r="104" spans="1:11" x14ac:dyDescent="0.15">
      <c r="A104" s="1">
        <v>102</v>
      </c>
      <c r="B104" s="1">
        <v>15</v>
      </c>
      <c r="C104" s="1" t="s">
        <v>76</v>
      </c>
      <c r="D104" s="1">
        <v>230</v>
      </c>
      <c r="E104" s="1" t="s">
        <v>77</v>
      </c>
      <c r="F104" s="1" t="s">
        <v>183</v>
      </c>
      <c r="G104" s="1" t="s">
        <v>13</v>
      </c>
      <c r="H104" s="1">
        <v>5</v>
      </c>
      <c r="I104" s="1" t="s">
        <v>14</v>
      </c>
      <c r="J104" s="1" t="s">
        <v>21</v>
      </c>
      <c r="K104" s="11">
        <v>44009.602442129632</v>
      </c>
    </row>
    <row r="105" spans="1:11" x14ac:dyDescent="0.15">
      <c r="A105" s="1">
        <v>103</v>
      </c>
      <c r="B105" s="1">
        <v>2</v>
      </c>
      <c r="C105" s="1" t="s">
        <v>10</v>
      </c>
      <c r="D105" s="1">
        <v>20</v>
      </c>
      <c r="E105" s="1" t="s">
        <v>50</v>
      </c>
      <c r="F105" s="1" t="s">
        <v>184</v>
      </c>
      <c r="G105" s="1" t="s">
        <v>13</v>
      </c>
      <c r="H105" s="1">
        <v>53</v>
      </c>
      <c r="I105" s="1" t="s">
        <v>14</v>
      </c>
      <c r="J105" s="1" t="s">
        <v>21</v>
      </c>
      <c r="K105" s="11">
        <v>44009.605416666665</v>
      </c>
    </row>
    <row r="106" spans="1:11" x14ac:dyDescent="0.15">
      <c r="A106" s="1">
        <v>104</v>
      </c>
      <c r="B106" s="1">
        <v>15</v>
      </c>
      <c r="C106" s="1" t="s">
        <v>76</v>
      </c>
      <c r="D106" s="1">
        <v>230</v>
      </c>
      <c r="E106" s="1" t="s">
        <v>77</v>
      </c>
      <c r="F106" s="1" t="s">
        <v>185</v>
      </c>
      <c r="G106" s="1" t="s">
        <v>13</v>
      </c>
      <c r="H106" s="1">
        <v>4</v>
      </c>
      <c r="I106" s="1" t="s">
        <v>14</v>
      </c>
      <c r="J106" s="1" t="s">
        <v>21</v>
      </c>
      <c r="K106" s="11">
        <v>44011.707754629628</v>
      </c>
    </row>
    <row r="107" spans="1:11" x14ac:dyDescent="0.15">
      <c r="A107" s="1">
        <v>105</v>
      </c>
      <c r="B107" s="1">
        <v>14</v>
      </c>
      <c r="C107" s="1" t="s">
        <v>88</v>
      </c>
      <c r="D107" s="1">
        <v>6000</v>
      </c>
      <c r="E107" s="1" t="s">
        <v>55</v>
      </c>
      <c r="F107" s="1" t="s">
        <v>186</v>
      </c>
      <c r="G107" s="1" t="s">
        <v>57</v>
      </c>
      <c r="H107" s="1">
        <v>2</v>
      </c>
      <c r="I107" s="1" t="s">
        <v>79</v>
      </c>
      <c r="J107" s="1" t="s">
        <v>14</v>
      </c>
      <c r="K107" s="11">
        <v>44012.603761574072</v>
      </c>
    </row>
    <row r="108" spans="1:11" x14ac:dyDescent="0.15">
      <c r="A108" s="1">
        <v>106</v>
      </c>
      <c r="B108" s="1">
        <v>2</v>
      </c>
      <c r="C108" s="1" t="s">
        <v>10</v>
      </c>
      <c r="D108" s="1">
        <v>20</v>
      </c>
      <c r="E108" s="1" t="s">
        <v>103</v>
      </c>
      <c r="F108" s="1" t="s">
        <v>187</v>
      </c>
      <c r="G108" s="1" t="s">
        <v>13</v>
      </c>
      <c r="H108" s="1">
        <v>240</v>
      </c>
      <c r="I108" s="1" t="s">
        <v>14</v>
      </c>
      <c r="J108" s="1" t="s">
        <v>15</v>
      </c>
      <c r="K108" s="11">
        <v>44012.74428240741</v>
      </c>
    </row>
    <row r="109" spans="1:11" x14ac:dyDescent="0.15">
      <c r="A109" s="1">
        <v>107</v>
      </c>
      <c r="B109" s="1">
        <v>1</v>
      </c>
      <c r="C109" s="1" t="s">
        <v>26</v>
      </c>
      <c r="D109" s="1">
        <v>1350</v>
      </c>
      <c r="E109" s="1" t="s">
        <v>188</v>
      </c>
      <c r="F109" s="1" t="s">
        <v>189</v>
      </c>
      <c r="G109" s="1" t="s">
        <v>190</v>
      </c>
      <c r="H109" s="1">
        <v>21</v>
      </c>
      <c r="I109" s="1" t="s">
        <v>19</v>
      </c>
      <c r="J109" s="1" t="s">
        <v>14</v>
      </c>
      <c r="K109" s="11">
        <v>44013.363055555557</v>
      </c>
    </row>
    <row r="110" spans="1:11" x14ac:dyDescent="0.15">
      <c r="A110" s="1">
        <v>108</v>
      </c>
      <c r="B110" s="1">
        <v>3</v>
      </c>
      <c r="C110" s="1" t="s">
        <v>39</v>
      </c>
      <c r="D110" s="1">
        <v>4500</v>
      </c>
      <c r="E110" s="1" t="s">
        <v>188</v>
      </c>
      <c r="F110" s="1" t="s">
        <v>191</v>
      </c>
      <c r="G110" s="1" t="s">
        <v>190</v>
      </c>
      <c r="H110" s="1">
        <v>4</v>
      </c>
      <c r="I110" s="1" t="s">
        <v>19</v>
      </c>
      <c r="J110" s="1" t="s">
        <v>14</v>
      </c>
      <c r="K110" s="11">
        <v>44013.363055555557</v>
      </c>
    </row>
    <row r="111" spans="1:11" x14ac:dyDescent="0.15">
      <c r="A111" s="1">
        <v>109</v>
      </c>
      <c r="B111" s="1">
        <v>2</v>
      </c>
      <c r="C111" s="1" t="s">
        <v>10</v>
      </c>
      <c r="D111" s="1">
        <v>20</v>
      </c>
      <c r="E111" s="1" t="s">
        <v>11</v>
      </c>
      <c r="F111" s="1" t="s">
        <v>192</v>
      </c>
      <c r="G111" s="1" t="s">
        <v>13</v>
      </c>
      <c r="H111" s="1">
        <v>300</v>
      </c>
      <c r="I111" s="1" t="s">
        <v>14</v>
      </c>
      <c r="J111" s="1" t="s">
        <v>79</v>
      </c>
      <c r="K111" s="11">
        <v>44014.433668981481</v>
      </c>
    </row>
    <row r="112" spans="1:11" x14ac:dyDescent="0.15">
      <c r="A112" s="1">
        <v>110</v>
      </c>
      <c r="B112" s="1">
        <v>2</v>
      </c>
      <c r="C112" s="1" t="s">
        <v>10</v>
      </c>
      <c r="D112" s="1">
        <v>20</v>
      </c>
      <c r="E112" s="1" t="s">
        <v>11</v>
      </c>
      <c r="F112" s="1" t="s">
        <v>193</v>
      </c>
      <c r="G112" s="1" t="s">
        <v>13</v>
      </c>
      <c r="H112" s="1">
        <v>174</v>
      </c>
      <c r="I112" s="1" t="s">
        <v>14</v>
      </c>
      <c r="J112" s="1" t="s">
        <v>23</v>
      </c>
      <c r="K112" s="11">
        <v>44015.41165509259</v>
      </c>
    </row>
    <row r="113" spans="1:11" x14ac:dyDescent="0.15">
      <c r="A113" s="1">
        <v>111</v>
      </c>
      <c r="B113" s="1">
        <v>15</v>
      </c>
      <c r="C113" s="1" t="s">
        <v>76</v>
      </c>
      <c r="D113" s="1">
        <v>230</v>
      </c>
      <c r="E113" s="1" t="s">
        <v>77</v>
      </c>
      <c r="F113" s="1" t="s">
        <v>194</v>
      </c>
      <c r="G113" s="1" t="s">
        <v>13</v>
      </c>
      <c r="H113" s="1">
        <v>13</v>
      </c>
      <c r="I113" s="1" t="s">
        <v>14</v>
      </c>
      <c r="J113" s="1" t="s">
        <v>23</v>
      </c>
      <c r="K113" s="11">
        <v>44015.411979166667</v>
      </c>
    </row>
    <row r="114" spans="1:11" x14ac:dyDescent="0.15">
      <c r="A114" s="1">
        <v>112</v>
      </c>
      <c r="B114" s="1">
        <v>2</v>
      </c>
      <c r="C114" s="1" t="s">
        <v>10</v>
      </c>
      <c r="D114" s="1">
        <v>20</v>
      </c>
      <c r="E114" s="1" t="s">
        <v>11</v>
      </c>
      <c r="F114" s="1" t="s">
        <v>195</v>
      </c>
      <c r="G114" s="1" t="s">
        <v>13</v>
      </c>
      <c r="H114" s="1">
        <v>280</v>
      </c>
      <c r="I114" s="1" t="s">
        <v>14</v>
      </c>
      <c r="J114" s="1" t="s">
        <v>19</v>
      </c>
      <c r="K114" s="11">
        <v>44016.34783564815</v>
      </c>
    </row>
    <row r="115" spans="1:11" x14ac:dyDescent="0.15">
      <c r="A115" s="1">
        <v>113</v>
      </c>
      <c r="B115" s="1">
        <v>15</v>
      </c>
      <c r="C115" s="1" t="s">
        <v>76</v>
      </c>
      <c r="D115" s="1">
        <v>230</v>
      </c>
      <c r="E115" s="1" t="s">
        <v>55</v>
      </c>
      <c r="F115" s="1" t="s">
        <v>196</v>
      </c>
      <c r="G115" s="1" t="s">
        <v>57</v>
      </c>
      <c r="H115" s="1">
        <v>6</v>
      </c>
      <c r="I115" s="1" t="s">
        <v>79</v>
      </c>
      <c r="J115" s="1" t="s">
        <v>14</v>
      </c>
      <c r="K115" s="11">
        <v>44016.350266203706</v>
      </c>
    </row>
    <row r="116" spans="1:11" x14ac:dyDescent="0.15">
      <c r="A116" s="1">
        <v>114</v>
      </c>
      <c r="B116" s="1">
        <v>2</v>
      </c>
      <c r="C116" s="1" t="s">
        <v>10</v>
      </c>
      <c r="D116" s="1">
        <v>20</v>
      </c>
      <c r="E116" s="1" t="s">
        <v>197</v>
      </c>
      <c r="F116" s="1" t="s">
        <v>198</v>
      </c>
      <c r="G116" s="1" t="s">
        <v>13</v>
      </c>
      <c r="H116" s="1">
        <v>100</v>
      </c>
      <c r="I116" s="1" t="s">
        <v>14</v>
      </c>
      <c r="J116" s="1" t="s">
        <v>17</v>
      </c>
      <c r="K116" s="11">
        <v>44016.728750000002</v>
      </c>
    </row>
    <row r="117" spans="1:11" x14ac:dyDescent="0.15">
      <c r="A117" s="1">
        <v>115</v>
      </c>
      <c r="B117" s="1">
        <v>2</v>
      </c>
      <c r="C117" s="1" t="s">
        <v>10</v>
      </c>
      <c r="D117" s="1">
        <v>20</v>
      </c>
      <c r="E117" s="1" t="s">
        <v>153</v>
      </c>
      <c r="F117" s="1" t="s">
        <v>199</v>
      </c>
      <c r="G117" s="1" t="s">
        <v>13</v>
      </c>
      <c r="H117" s="1">
        <v>53</v>
      </c>
      <c r="I117" s="1" t="s">
        <v>14</v>
      </c>
      <c r="J117" s="1" t="s">
        <v>21</v>
      </c>
      <c r="K117" s="11">
        <v>44017.466840277775</v>
      </c>
    </row>
    <row r="118" spans="1:11" x14ac:dyDescent="0.15">
      <c r="A118" s="1">
        <v>116</v>
      </c>
      <c r="B118" s="1">
        <v>13</v>
      </c>
      <c r="C118" s="1" t="s">
        <v>54</v>
      </c>
      <c r="D118" s="1">
        <v>4500</v>
      </c>
      <c r="E118" s="1" t="s">
        <v>55</v>
      </c>
      <c r="F118" s="1" t="s">
        <v>200</v>
      </c>
      <c r="G118" s="1" t="s">
        <v>57</v>
      </c>
      <c r="H118" s="1">
        <v>7</v>
      </c>
      <c r="I118" s="1" t="s">
        <v>25</v>
      </c>
      <c r="J118" s="1" t="s">
        <v>14</v>
      </c>
      <c r="K118" s="11">
        <v>44019.331909722219</v>
      </c>
    </row>
    <row r="119" spans="1:11" x14ac:dyDescent="0.15">
      <c r="A119" s="1">
        <v>117</v>
      </c>
      <c r="B119" s="1">
        <v>7</v>
      </c>
      <c r="C119" s="1" t="s">
        <v>30</v>
      </c>
      <c r="D119" s="1">
        <v>2150</v>
      </c>
      <c r="E119" s="1" t="s">
        <v>55</v>
      </c>
      <c r="F119" s="1" t="s">
        <v>201</v>
      </c>
      <c r="G119" s="1" t="s">
        <v>57</v>
      </c>
      <c r="H119" s="1">
        <v>1</v>
      </c>
      <c r="I119" s="1" t="s">
        <v>25</v>
      </c>
      <c r="J119" s="1" t="s">
        <v>14</v>
      </c>
      <c r="K119" s="11">
        <v>44019.335763888892</v>
      </c>
    </row>
    <row r="120" spans="1:11" x14ac:dyDescent="0.15">
      <c r="A120" s="1">
        <v>118</v>
      </c>
      <c r="B120" s="1">
        <v>4</v>
      </c>
      <c r="C120" s="1" t="s">
        <v>52</v>
      </c>
      <c r="D120" s="1">
        <v>1100</v>
      </c>
      <c r="E120" s="1" t="s">
        <v>55</v>
      </c>
      <c r="F120" s="1" t="s">
        <v>202</v>
      </c>
      <c r="G120" s="1" t="s">
        <v>57</v>
      </c>
      <c r="H120" s="1">
        <v>1</v>
      </c>
      <c r="I120" s="1" t="s">
        <v>25</v>
      </c>
      <c r="J120" s="1" t="s">
        <v>14</v>
      </c>
      <c r="K120" s="11">
        <v>44019.335763888892</v>
      </c>
    </row>
    <row r="121" spans="1:11" x14ac:dyDescent="0.15">
      <c r="A121" s="1">
        <v>119</v>
      </c>
      <c r="B121" s="1">
        <v>3</v>
      </c>
      <c r="C121" s="1" t="s">
        <v>39</v>
      </c>
      <c r="D121" s="1">
        <v>4500</v>
      </c>
      <c r="E121" s="1" t="s">
        <v>55</v>
      </c>
      <c r="F121" s="1" t="s">
        <v>203</v>
      </c>
      <c r="G121" s="1" t="s">
        <v>57</v>
      </c>
      <c r="H121" s="1">
        <v>2</v>
      </c>
      <c r="I121" s="1" t="s">
        <v>25</v>
      </c>
      <c r="J121" s="1" t="s">
        <v>14</v>
      </c>
      <c r="K121" s="11">
        <v>44019.336354166669</v>
      </c>
    </row>
    <row r="122" spans="1:11" x14ac:dyDescent="0.15">
      <c r="A122" s="1">
        <v>120</v>
      </c>
      <c r="B122" s="1">
        <v>9</v>
      </c>
      <c r="C122" s="1" t="s">
        <v>42</v>
      </c>
      <c r="D122" s="1">
        <v>4500</v>
      </c>
      <c r="E122" s="1" t="s">
        <v>55</v>
      </c>
      <c r="F122" s="1" t="s">
        <v>204</v>
      </c>
      <c r="G122" s="1" t="s">
        <v>57</v>
      </c>
      <c r="H122" s="1">
        <v>9</v>
      </c>
      <c r="I122" s="1" t="s">
        <v>25</v>
      </c>
      <c r="J122" s="1" t="s">
        <v>14</v>
      </c>
      <c r="K122" s="11">
        <v>44019.337858796294</v>
      </c>
    </row>
    <row r="123" spans="1:11" x14ac:dyDescent="0.15">
      <c r="A123" s="1">
        <v>121</v>
      </c>
      <c r="B123" s="1">
        <v>1</v>
      </c>
      <c r="C123" s="1" t="s">
        <v>26</v>
      </c>
      <c r="D123" s="1">
        <v>1350</v>
      </c>
      <c r="E123" s="1" t="s">
        <v>55</v>
      </c>
      <c r="F123" s="1" t="s">
        <v>205</v>
      </c>
      <c r="G123" s="1" t="s">
        <v>57</v>
      </c>
      <c r="H123" s="1">
        <v>9</v>
      </c>
      <c r="I123" s="1" t="s">
        <v>25</v>
      </c>
      <c r="J123" s="1" t="s">
        <v>14</v>
      </c>
      <c r="K123" s="11">
        <v>44019.338750000003</v>
      </c>
    </row>
    <row r="124" spans="1:11" x14ac:dyDescent="0.15">
      <c r="A124" s="1">
        <v>122</v>
      </c>
      <c r="B124" s="1">
        <v>12</v>
      </c>
      <c r="C124" s="1" t="s">
        <v>44</v>
      </c>
      <c r="D124" s="1">
        <v>1100</v>
      </c>
      <c r="E124" s="1" t="s">
        <v>55</v>
      </c>
      <c r="F124" s="1" t="s">
        <v>206</v>
      </c>
      <c r="G124" s="1" t="s">
        <v>57</v>
      </c>
      <c r="H124" s="1">
        <v>10</v>
      </c>
      <c r="I124" s="1" t="s">
        <v>25</v>
      </c>
      <c r="J124" s="1" t="s">
        <v>14</v>
      </c>
      <c r="K124" s="11">
        <v>44019.340324074074</v>
      </c>
    </row>
    <row r="125" spans="1:11" x14ac:dyDescent="0.15">
      <c r="A125" s="1">
        <v>123</v>
      </c>
      <c r="B125" s="1">
        <v>11</v>
      </c>
      <c r="C125" s="1" t="s">
        <v>173</v>
      </c>
      <c r="D125" s="1">
        <v>1100</v>
      </c>
      <c r="E125" s="1" t="s">
        <v>55</v>
      </c>
      <c r="F125" s="1" t="s">
        <v>207</v>
      </c>
      <c r="G125" s="1" t="s">
        <v>13</v>
      </c>
      <c r="H125" s="1">
        <v>2</v>
      </c>
      <c r="I125" s="1" t="s">
        <v>25</v>
      </c>
      <c r="J125" s="1" t="s">
        <v>14</v>
      </c>
      <c r="K125" s="11">
        <v>44019.430393518516</v>
      </c>
    </row>
    <row r="126" spans="1:11" x14ac:dyDescent="0.15">
      <c r="A126" s="1">
        <v>124</v>
      </c>
      <c r="B126" s="1">
        <v>10</v>
      </c>
      <c r="C126" s="1" t="s">
        <v>37</v>
      </c>
      <c r="D126" s="1">
        <v>1300</v>
      </c>
      <c r="E126" s="1" t="s">
        <v>55</v>
      </c>
      <c r="F126" s="1" t="s">
        <v>208</v>
      </c>
      <c r="G126" s="1" t="s">
        <v>13</v>
      </c>
      <c r="H126" s="1">
        <v>1</v>
      </c>
      <c r="I126" s="1" t="s">
        <v>25</v>
      </c>
      <c r="J126" s="1" t="s">
        <v>14</v>
      </c>
      <c r="K126" s="11">
        <v>44019.430393518516</v>
      </c>
    </row>
    <row r="127" spans="1:11" x14ac:dyDescent="0.15">
      <c r="A127" s="1">
        <v>125</v>
      </c>
      <c r="B127" s="1">
        <v>13</v>
      </c>
      <c r="C127" s="1" t="s">
        <v>54</v>
      </c>
      <c r="D127" s="1">
        <v>4500</v>
      </c>
      <c r="E127" s="1" t="s">
        <v>11</v>
      </c>
      <c r="F127" s="1" t="s">
        <v>209</v>
      </c>
      <c r="G127" s="1" t="s">
        <v>13</v>
      </c>
      <c r="H127" s="1">
        <v>10</v>
      </c>
      <c r="I127" s="1" t="s">
        <v>36</v>
      </c>
      <c r="J127" s="1" t="s">
        <v>14</v>
      </c>
      <c r="K127" s="11">
        <v>44020.369872685187</v>
      </c>
    </row>
    <row r="128" spans="1:11" x14ac:dyDescent="0.15">
      <c r="A128" s="1">
        <v>126</v>
      </c>
      <c r="B128" s="1">
        <v>3</v>
      </c>
      <c r="C128" s="1" t="s">
        <v>39</v>
      </c>
      <c r="D128" s="1">
        <v>4500</v>
      </c>
      <c r="E128" s="1" t="s">
        <v>11</v>
      </c>
      <c r="F128" s="1" t="s">
        <v>210</v>
      </c>
      <c r="G128" s="1" t="s">
        <v>13</v>
      </c>
      <c r="H128" s="1">
        <v>13</v>
      </c>
      <c r="I128" s="1" t="s">
        <v>36</v>
      </c>
      <c r="J128" s="1" t="s">
        <v>14</v>
      </c>
      <c r="K128" s="11">
        <v>44020.369872685187</v>
      </c>
    </row>
    <row r="129" spans="1:11" x14ac:dyDescent="0.15">
      <c r="A129" s="1">
        <v>127</v>
      </c>
      <c r="B129" s="1">
        <v>9</v>
      </c>
      <c r="C129" s="1" t="s">
        <v>42</v>
      </c>
      <c r="D129" s="1">
        <v>4500</v>
      </c>
      <c r="E129" s="1" t="s">
        <v>11</v>
      </c>
      <c r="F129" s="1" t="s">
        <v>211</v>
      </c>
      <c r="G129" s="1" t="s">
        <v>13</v>
      </c>
      <c r="H129" s="1">
        <v>10</v>
      </c>
      <c r="I129" s="1" t="s">
        <v>36</v>
      </c>
      <c r="J129" s="1" t="s">
        <v>14</v>
      </c>
      <c r="K129" s="11">
        <v>44020.369872685187</v>
      </c>
    </row>
    <row r="130" spans="1:11" x14ac:dyDescent="0.15">
      <c r="A130" s="1">
        <v>128</v>
      </c>
      <c r="B130" s="1">
        <v>7</v>
      </c>
      <c r="C130" s="1" t="s">
        <v>30</v>
      </c>
      <c r="D130" s="1">
        <v>2150</v>
      </c>
      <c r="E130" s="1" t="s">
        <v>11</v>
      </c>
      <c r="F130" s="1" t="s">
        <v>212</v>
      </c>
      <c r="G130" s="1" t="s">
        <v>13</v>
      </c>
      <c r="H130" s="1">
        <v>6</v>
      </c>
      <c r="I130" s="1" t="s">
        <v>36</v>
      </c>
      <c r="J130" s="1" t="s">
        <v>14</v>
      </c>
      <c r="K130" s="11">
        <v>44020.369872685187</v>
      </c>
    </row>
    <row r="131" spans="1:11" x14ac:dyDescent="0.15">
      <c r="A131" s="1">
        <v>129</v>
      </c>
      <c r="B131" s="1">
        <v>1</v>
      </c>
      <c r="C131" s="1" t="s">
        <v>26</v>
      </c>
      <c r="D131" s="1">
        <v>1350</v>
      </c>
      <c r="E131" s="1" t="s">
        <v>11</v>
      </c>
      <c r="F131" s="1" t="s">
        <v>213</v>
      </c>
      <c r="G131" s="1" t="s">
        <v>13</v>
      </c>
      <c r="H131" s="1">
        <v>14</v>
      </c>
      <c r="I131" s="1" t="s">
        <v>36</v>
      </c>
      <c r="J131" s="1" t="s">
        <v>14</v>
      </c>
      <c r="K131" s="11">
        <v>44020.369872685187</v>
      </c>
    </row>
    <row r="132" spans="1:11" x14ac:dyDescent="0.15">
      <c r="A132" s="1">
        <v>130</v>
      </c>
      <c r="B132" s="1">
        <v>16</v>
      </c>
      <c r="C132" s="1" t="s">
        <v>106</v>
      </c>
      <c r="D132" s="1">
        <v>4500</v>
      </c>
      <c r="E132" s="1" t="s">
        <v>11</v>
      </c>
      <c r="F132" s="1" t="s">
        <v>214</v>
      </c>
      <c r="G132" s="1" t="s">
        <v>13</v>
      </c>
      <c r="H132" s="1">
        <v>2</v>
      </c>
      <c r="I132" s="1" t="s">
        <v>36</v>
      </c>
      <c r="J132" s="1" t="s">
        <v>14</v>
      </c>
      <c r="K132" s="11">
        <v>44020.369872685187</v>
      </c>
    </row>
    <row r="133" spans="1:11" x14ac:dyDescent="0.15">
      <c r="A133" s="1">
        <v>131</v>
      </c>
      <c r="B133" s="1">
        <v>12</v>
      </c>
      <c r="C133" s="1" t="s">
        <v>44</v>
      </c>
      <c r="D133" s="1">
        <v>1100</v>
      </c>
      <c r="E133" s="1" t="s">
        <v>11</v>
      </c>
      <c r="F133" s="1" t="s">
        <v>215</v>
      </c>
      <c r="G133" s="1" t="s">
        <v>13</v>
      </c>
      <c r="H133" s="1">
        <v>2</v>
      </c>
      <c r="I133" s="1" t="s">
        <v>36</v>
      </c>
      <c r="J133" s="1" t="s">
        <v>14</v>
      </c>
      <c r="K133" s="11">
        <v>44020.369872685187</v>
      </c>
    </row>
    <row r="134" spans="1:11" x14ac:dyDescent="0.15">
      <c r="A134" s="1">
        <v>132</v>
      </c>
      <c r="B134" s="1">
        <v>13</v>
      </c>
      <c r="C134" s="1" t="s">
        <v>54</v>
      </c>
      <c r="D134" s="1">
        <v>4500</v>
      </c>
      <c r="E134" s="1" t="s">
        <v>11</v>
      </c>
      <c r="F134" s="1" t="s">
        <v>216</v>
      </c>
      <c r="G134" s="1" t="s">
        <v>13</v>
      </c>
      <c r="H134" s="1">
        <v>2</v>
      </c>
      <c r="I134" s="1" t="s">
        <v>36</v>
      </c>
      <c r="J134" s="1" t="s">
        <v>132</v>
      </c>
      <c r="K134" s="11">
        <v>44020.371111111112</v>
      </c>
    </row>
    <row r="135" spans="1:11" x14ac:dyDescent="0.15">
      <c r="A135" s="1">
        <v>133</v>
      </c>
      <c r="B135" s="1">
        <v>3</v>
      </c>
      <c r="C135" s="1" t="s">
        <v>39</v>
      </c>
      <c r="D135" s="1">
        <v>4500</v>
      </c>
      <c r="E135" s="1" t="s">
        <v>11</v>
      </c>
      <c r="F135" s="1" t="s">
        <v>217</v>
      </c>
      <c r="G135" s="1" t="s">
        <v>13</v>
      </c>
      <c r="H135" s="1">
        <v>3</v>
      </c>
      <c r="I135" s="1" t="s">
        <v>36</v>
      </c>
      <c r="J135" s="1" t="s">
        <v>132</v>
      </c>
      <c r="K135" s="11">
        <v>44020.371111111112</v>
      </c>
    </row>
    <row r="136" spans="1:11" x14ac:dyDescent="0.15">
      <c r="A136" s="1">
        <v>134</v>
      </c>
      <c r="B136" s="1">
        <v>12</v>
      </c>
      <c r="C136" s="1" t="s">
        <v>44</v>
      </c>
      <c r="D136" s="1">
        <v>1100</v>
      </c>
      <c r="E136" s="1" t="s">
        <v>11</v>
      </c>
      <c r="F136" s="1" t="s">
        <v>218</v>
      </c>
      <c r="G136" s="1" t="s">
        <v>13</v>
      </c>
      <c r="H136" s="1">
        <v>1</v>
      </c>
      <c r="I136" s="1" t="s">
        <v>36</v>
      </c>
      <c r="J136" s="1" t="s">
        <v>132</v>
      </c>
      <c r="K136" s="11">
        <v>44020.371111111112</v>
      </c>
    </row>
    <row r="137" spans="1:11" x14ac:dyDescent="0.15">
      <c r="A137" s="1">
        <v>135</v>
      </c>
      <c r="B137" s="1">
        <v>7</v>
      </c>
      <c r="C137" s="1" t="s">
        <v>30</v>
      </c>
      <c r="D137" s="1">
        <v>2150</v>
      </c>
      <c r="E137" s="1" t="s">
        <v>11</v>
      </c>
      <c r="F137" s="1" t="s">
        <v>219</v>
      </c>
      <c r="G137" s="1" t="s">
        <v>13</v>
      </c>
      <c r="H137" s="1">
        <v>1</v>
      </c>
      <c r="I137" s="1" t="s">
        <v>36</v>
      </c>
      <c r="J137" s="1" t="s">
        <v>132</v>
      </c>
      <c r="K137" s="11">
        <v>44020.371111111112</v>
      </c>
    </row>
    <row r="138" spans="1:11" x14ac:dyDescent="0.15">
      <c r="A138" s="1">
        <v>136</v>
      </c>
      <c r="B138" s="1">
        <v>1</v>
      </c>
      <c r="C138" s="1" t="s">
        <v>26</v>
      </c>
      <c r="D138" s="1">
        <v>1350</v>
      </c>
      <c r="E138" s="1" t="s">
        <v>11</v>
      </c>
      <c r="F138" s="1" t="s">
        <v>220</v>
      </c>
      <c r="G138" s="1" t="s">
        <v>13</v>
      </c>
      <c r="H138" s="1">
        <v>6</v>
      </c>
      <c r="I138" s="1" t="s">
        <v>36</v>
      </c>
      <c r="J138" s="1" t="s">
        <v>132</v>
      </c>
      <c r="K138" s="11">
        <v>44020.371111111112</v>
      </c>
    </row>
    <row r="139" spans="1:11" x14ac:dyDescent="0.15">
      <c r="A139" s="1">
        <v>137</v>
      </c>
      <c r="B139" s="1">
        <v>1</v>
      </c>
      <c r="C139" s="1" t="s">
        <v>26</v>
      </c>
      <c r="D139" s="1">
        <v>1350</v>
      </c>
      <c r="E139" s="1" t="s">
        <v>11</v>
      </c>
      <c r="F139" s="1" t="s">
        <v>221</v>
      </c>
      <c r="G139" s="1" t="s">
        <v>13</v>
      </c>
      <c r="H139" s="1">
        <v>30</v>
      </c>
      <c r="I139" s="1" t="s">
        <v>14</v>
      </c>
      <c r="J139" s="1" t="s">
        <v>36</v>
      </c>
      <c r="K139" s="11">
        <v>44020.384247685186</v>
      </c>
    </row>
    <row r="140" spans="1:11" x14ac:dyDescent="0.15">
      <c r="A140" s="1">
        <v>138</v>
      </c>
      <c r="B140" s="1">
        <v>11</v>
      </c>
      <c r="C140" s="1" t="s">
        <v>173</v>
      </c>
      <c r="D140" s="1">
        <v>1100</v>
      </c>
      <c r="E140" s="1" t="s">
        <v>11</v>
      </c>
      <c r="F140" s="1" t="s">
        <v>222</v>
      </c>
      <c r="G140" s="1" t="s">
        <v>13</v>
      </c>
      <c r="H140" s="1">
        <v>3</v>
      </c>
      <c r="I140" s="1" t="s">
        <v>14</v>
      </c>
      <c r="J140" s="1" t="s">
        <v>36</v>
      </c>
      <c r="K140" s="11">
        <v>44020.384247685186</v>
      </c>
    </row>
    <row r="141" spans="1:11" x14ac:dyDescent="0.15">
      <c r="A141" s="1">
        <v>139</v>
      </c>
      <c r="B141" s="1">
        <v>12</v>
      </c>
      <c r="C141" s="1" t="s">
        <v>44</v>
      </c>
      <c r="D141" s="1">
        <v>1100</v>
      </c>
      <c r="E141" s="1" t="s">
        <v>11</v>
      </c>
      <c r="F141" s="1" t="s">
        <v>223</v>
      </c>
      <c r="G141" s="1" t="s">
        <v>13</v>
      </c>
      <c r="H141" s="1">
        <v>10</v>
      </c>
      <c r="I141" s="1" t="s">
        <v>14</v>
      </c>
      <c r="J141" s="1" t="s">
        <v>36</v>
      </c>
      <c r="K141" s="11">
        <v>44020.384247685186</v>
      </c>
    </row>
    <row r="142" spans="1:11" x14ac:dyDescent="0.15">
      <c r="A142" s="1">
        <v>140</v>
      </c>
      <c r="B142" s="1">
        <v>7</v>
      </c>
      <c r="C142" s="1" t="s">
        <v>30</v>
      </c>
      <c r="D142" s="1">
        <v>2150</v>
      </c>
      <c r="E142" s="1" t="s">
        <v>11</v>
      </c>
      <c r="F142" s="1" t="s">
        <v>224</v>
      </c>
      <c r="G142" s="1" t="s">
        <v>13</v>
      </c>
      <c r="H142" s="1">
        <v>1</v>
      </c>
      <c r="I142" s="1" t="s">
        <v>14</v>
      </c>
      <c r="J142" s="1" t="s">
        <v>36</v>
      </c>
      <c r="K142" s="11">
        <v>44020.384247685186</v>
      </c>
    </row>
    <row r="143" spans="1:11" x14ac:dyDescent="0.15">
      <c r="A143" s="1">
        <v>141</v>
      </c>
      <c r="B143" s="1">
        <v>4</v>
      </c>
      <c r="C143" s="1" t="s">
        <v>52</v>
      </c>
      <c r="D143" s="1">
        <v>1100</v>
      </c>
      <c r="E143" s="1" t="s">
        <v>11</v>
      </c>
      <c r="F143" s="1" t="s">
        <v>225</v>
      </c>
      <c r="G143" s="1" t="s">
        <v>13</v>
      </c>
      <c r="H143" s="1">
        <v>3</v>
      </c>
      <c r="I143" s="1" t="s">
        <v>14</v>
      </c>
      <c r="J143" s="1" t="s">
        <v>36</v>
      </c>
      <c r="K143" s="11">
        <v>44020.384247685186</v>
      </c>
    </row>
    <row r="144" spans="1:11" x14ac:dyDescent="0.15">
      <c r="A144" s="1">
        <v>142</v>
      </c>
      <c r="B144" s="1">
        <v>9</v>
      </c>
      <c r="C144" s="1" t="s">
        <v>42</v>
      </c>
      <c r="D144" s="1">
        <v>4500</v>
      </c>
      <c r="E144" s="1" t="s">
        <v>11</v>
      </c>
      <c r="F144" s="1" t="s">
        <v>226</v>
      </c>
      <c r="G144" s="1" t="s">
        <v>13</v>
      </c>
      <c r="H144" s="1">
        <v>10</v>
      </c>
      <c r="I144" s="1" t="s">
        <v>14</v>
      </c>
      <c r="J144" s="1" t="s">
        <v>36</v>
      </c>
      <c r="K144" s="11">
        <v>44020.384247685186</v>
      </c>
    </row>
    <row r="145" spans="1:11" x14ac:dyDescent="0.15">
      <c r="A145" s="1">
        <v>143</v>
      </c>
      <c r="B145" s="1">
        <v>13</v>
      </c>
      <c r="C145" s="1" t="s">
        <v>54</v>
      </c>
      <c r="D145" s="1">
        <v>4500</v>
      </c>
      <c r="E145" s="1" t="s">
        <v>11</v>
      </c>
      <c r="F145" s="1" t="s">
        <v>227</v>
      </c>
      <c r="G145" s="1" t="s">
        <v>13</v>
      </c>
      <c r="H145" s="1">
        <v>7</v>
      </c>
      <c r="I145" s="1" t="s">
        <v>14</v>
      </c>
      <c r="J145" s="1" t="s">
        <v>36</v>
      </c>
      <c r="K145" s="11">
        <v>44020.384247685186</v>
      </c>
    </row>
    <row r="146" spans="1:11" x14ac:dyDescent="0.15">
      <c r="A146" s="1">
        <v>144</v>
      </c>
      <c r="B146" s="1">
        <v>3</v>
      </c>
      <c r="C146" s="1" t="s">
        <v>39</v>
      </c>
      <c r="D146" s="1">
        <v>4500</v>
      </c>
      <c r="E146" s="1" t="s">
        <v>11</v>
      </c>
      <c r="F146" s="1" t="s">
        <v>228</v>
      </c>
      <c r="G146" s="1" t="s">
        <v>13</v>
      </c>
      <c r="H146" s="1">
        <v>8</v>
      </c>
      <c r="I146" s="1" t="s">
        <v>14</v>
      </c>
      <c r="J146" s="1" t="s">
        <v>36</v>
      </c>
      <c r="K146" s="11">
        <v>44020.384247685186</v>
      </c>
    </row>
    <row r="147" spans="1:11" x14ac:dyDescent="0.15">
      <c r="A147" s="1">
        <v>145</v>
      </c>
      <c r="B147" s="1">
        <v>2</v>
      </c>
      <c r="C147" s="1" t="s">
        <v>10</v>
      </c>
      <c r="D147" s="1">
        <v>20</v>
      </c>
      <c r="E147" s="1" t="s">
        <v>50</v>
      </c>
      <c r="F147" s="1" t="s">
        <v>229</v>
      </c>
      <c r="G147" s="1" t="s">
        <v>13</v>
      </c>
      <c r="H147" s="1">
        <v>53</v>
      </c>
      <c r="I147" s="1" t="s">
        <v>14</v>
      </c>
      <c r="J147" s="1" t="s">
        <v>21</v>
      </c>
      <c r="K147" s="11">
        <v>44020.613078703704</v>
      </c>
    </row>
    <row r="148" spans="1:11" x14ac:dyDescent="0.15">
      <c r="A148" s="1">
        <v>146</v>
      </c>
      <c r="B148" s="1">
        <v>1</v>
      </c>
      <c r="C148" s="1" t="s">
        <v>26</v>
      </c>
      <c r="D148" s="1">
        <v>1350</v>
      </c>
      <c r="E148" s="1" t="s">
        <v>50</v>
      </c>
      <c r="F148" s="1" t="s">
        <v>230</v>
      </c>
      <c r="G148" s="1" t="s">
        <v>160</v>
      </c>
      <c r="H148" s="1">
        <v>3</v>
      </c>
      <c r="I148" s="1" t="s">
        <v>14</v>
      </c>
      <c r="J148" s="1" t="s">
        <v>21</v>
      </c>
      <c r="K148" s="11">
        <v>44020.622569444444</v>
      </c>
    </row>
    <row r="149" spans="1:11" x14ac:dyDescent="0.15">
      <c r="A149" s="1">
        <v>147</v>
      </c>
      <c r="B149" s="1">
        <v>3</v>
      </c>
      <c r="C149" s="1" t="s">
        <v>39</v>
      </c>
      <c r="D149" s="1">
        <v>4500</v>
      </c>
      <c r="E149" s="1" t="s">
        <v>55</v>
      </c>
      <c r="F149" s="1" t="s">
        <v>231</v>
      </c>
      <c r="G149" s="1" t="s">
        <v>13</v>
      </c>
      <c r="H149" s="1">
        <v>2</v>
      </c>
      <c r="I149" s="1" t="s">
        <v>14</v>
      </c>
      <c r="J149" s="1" t="s">
        <v>25</v>
      </c>
      <c r="K149" s="11">
        <v>44020.634317129632</v>
      </c>
    </row>
    <row r="150" spans="1:11" x14ac:dyDescent="0.15">
      <c r="A150" s="1">
        <v>148</v>
      </c>
      <c r="B150" s="1">
        <v>12</v>
      </c>
      <c r="C150" s="1" t="s">
        <v>44</v>
      </c>
      <c r="D150" s="1">
        <v>1100</v>
      </c>
      <c r="E150" s="1" t="s">
        <v>55</v>
      </c>
      <c r="F150" s="1" t="s">
        <v>232</v>
      </c>
      <c r="G150" s="1" t="s">
        <v>13</v>
      </c>
      <c r="H150" s="1">
        <v>7</v>
      </c>
      <c r="I150" s="1" t="s">
        <v>14</v>
      </c>
      <c r="J150" s="1" t="s">
        <v>25</v>
      </c>
      <c r="K150" s="11">
        <v>44020.634317129632</v>
      </c>
    </row>
    <row r="151" spans="1:11" x14ac:dyDescent="0.15">
      <c r="A151" s="1">
        <v>149</v>
      </c>
      <c r="B151" s="1">
        <v>13</v>
      </c>
      <c r="C151" s="1" t="s">
        <v>54</v>
      </c>
      <c r="D151" s="1">
        <v>4500</v>
      </c>
      <c r="E151" s="1" t="s">
        <v>55</v>
      </c>
      <c r="F151" s="1" t="s">
        <v>233</v>
      </c>
      <c r="G151" s="1" t="s">
        <v>13</v>
      </c>
      <c r="H151" s="1">
        <v>8</v>
      </c>
      <c r="I151" s="1" t="s">
        <v>14</v>
      </c>
      <c r="J151" s="1" t="s">
        <v>25</v>
      </c>
      <c r="K151" s="11">
        <v>44020.634317129632</v>
      </c>
    </row>
    <row r="152" spans="1:11" x14ac:dyDescent="0.15">
      <c r="A152" s="1">
        <v>150</v>
      </c>
      <c r="B152" s="1">
        <v>1</v>
      </c>
      <c r="C152" s="1" t="s">
        <v>26</v>
      </c>
      <c r="D152" s="1">
        <v>1350</v>
      </c>
      <c r="E152" s="1" t="s">
        <v>55</v>
      </c>
      <c r="F152" s="1" t="s">
        <v>234</v>
      </c>
      <c r="G152" s="1" t="s">
        <v>13</v>
      </c>
      <c r="H152" s="1">
        <v>9</v>
      </c>
      <c r="I152" s="1" t="s">
        <v>14</v>
      </c>
      <c r="J152" s="1" t="s">
        <v>25</v>
      </c>
      <c r="K152" s="11">
        <v>44020.634317129632</v>
      </c>
    </row>
    <row r="153" spans="1:11" x14ac:dyDescent="0.15">
      <c r="A153" s="1">
        <v>151</v>
      </c>
      <c r="B153" s="1">
        <v>9</v>
      </c>
      <c r="C153" s="1" t="s">
        <v>42</v>
      </c>
      <c r="D153" s="1">
        <v>4500</v>
      </c>
      <c r="E153" s="1" t="s">
        <v>55</v>
      </c>
      <c r="F153" s="1" t="s">
        <v>235</v>
      </c>
      <c r="G153" s="1" t="s">
        <v>13</v>
      </c>
      <c r="H153" s="1">
        <v>10</v>
      </c>
      <c r="I153" s="1" t="s">
        <v>14</v>
      </c>
      <c r="J153" s="1" t="s">
        <v>25</v>
      </c>
      <c r="K153" s="11">
        <v>44020.634317129632</v>
      </c>
    </row>
    <row r="154" spans="1:11" x14ac:dyDescent="0.15">
      <c r="A154" s="1">
        <v>152</v>
      </c>
      <c r="B154" s="1">
        <v>7</v>
      </c>
      <c r="C154" s="1" t="s">
        <v>30</v>
      </c>
      <c r="D154" s="1">
        <v>2150</v>
      </c>
      <c r="E154" s="1" t="s">
        <v>55</v>
      </c>
      <c r="F154" s="1" t="s">
        <v>236</v>
      </c>
      <c r="G154" s="1" t="s">
        <v>13</v>
      </c>
      <c r="H154" s="1">
        <v>2</v>
      </c>
      <c r="I154" s="1" t="s">
        <v>14</v>
      </c>
      <c r="J154" s="1" t="s">
        <v>25</v>
      </c>
      <c r="K154" s="11">
        <v>44020.634317129632</v>
      </c>
    </row>
    <row r="155" spans="1:11" x14ac:dyDescent="0.15">
      <c r="A155" s="1">
        <v>153</v>
      </c>
      <c r="B155" s="1">
        <v>10</v>
      </c>
      <c r="C155" s="1" t="s">
        <v>37</v>
      </c>
      <c r="D155" s="1">
        <v>1300</v>
      </c>
      <c r="E155" s="1" t="s">
        <v>55</v>
      </c>
      <c r="F155" s="1" t="s">
        <v>237</v>
      </c>
      <c r="G155" s="1" t="s">
        <v>13</v>
      </c>
      <c r="H155" s="1">
        <v>1</v>
      </c>
      <c r="I155" s="1" t="s">
        <v>14</v>
      </c>
      <c r="J155" s="1" t="s">
        <v>25</v>
      </c>
      <c r="K155" s="11">
        <v>44020.634317129632</v>
      </c>
    </row>
    <row r="156" spans="1:11" x14ac:dyDescent="0.15">
      <c r="A156" s="1">
        <v>154</v>
      </c>
      <c r="B156" s="1">
        <v>3</v>
      </c>
      <c r="C156" s="1" t="s">
        <v>39</v>
      </c>
      <c r="D156" s="1">
        <v>4500</v>
      </c>
      <c r="E156" s="1" t="s">
        <v>66</v>
      </c>
      <c r="F156" s="1" t="s">
        <v>238</v>
      </c>
      <c r="G156" s="1" t="s">
        <v>13</v>
      </c>
      <c r="H156" s="1">
        <v>4</v>
      </c>
      <c r="I156" s="1" t="s">
        <v>14</v>
      </c>
      <c r="J156" s="1" t="s">
        <v>19</v>
      </c>
      <c r="K156" s="11">
        <v>44021.400983796295</v>
      </c>
    </row>
    <row r="157" spans="1:11" x14ac:dyDescent="0.15">
      <c r="A157" s="1">
        <v>155</v>
      </c>
      <c r="B157" s="1">
        <v>3</v>
      </c>
      <c r="C157" s="1" t="s">
        <v>39</v>
      </c>
      <c r="D157" s="1">
        <v>4500</v>
      </c>
      <c r="E157" s="1" t="s">
        <v>66</v>
      </c>
      <c r="F157" s="1" t="s">
        <v>239</v>
      </c>
      <c r="G157" s="1" t="s">
        <v>13</v>
      </c>
      <c r="H157" s="1">
        <v>2</v>
      </c>
      <c r="I157" s="1" t="s">
        <v>14</v>
      </c>
      <c r="J157" s="1" t="s">
        <v>17</v>
      </c>
      <c r="K157" s="11">
        <v>44021.401250000003</v>
      </c>
    </row>
    <row r="158" spans="1:11" x14ac:dyDescent="0.15">
      <c r="A158" s="1">
        <v>156</v>
      </c>
      <c r="B158" s="1">
        <v>15</v>
      </c>
      <c r="C158" s="1" t="s">
        <v>76</v>
      </c>
      <c r="D158" s="1">
        <v>230</v>
      </c>
      <c r="E158" s="1" t="s">
        <v>77</v>
      </c>
      <c r="F158" s="1" t="s">
        <v>240</v>
      </c>
      <c r="G158" s="1" t="s">
        <v>13</v>
      </c>
      <c r="H158" s="1">
        <v>4</v>
      </c>
      <c r="I158" s="1" t="s">
        <v>14</v>
      </c>
      <c r="J158" s="1" t="s">
        <v>21</v>
      </c>
      <c r="K158" s="11">
        <v>44021.412719907406</v>
      </c>
    </row>
    <row r="159" spans="1:11" x14ac:dyDescent="0.15">
      <c r="A159" s="1">
        <v>157</v>
      </c>
      <c r="B159" s="1">
        <v>15</v>
      </c>
      <c r="C159" s="1" t="s">
        <v>76</v>
      </c>
      <c r="D159" s="1">
        <v>230</v>
      </c>
      <c r="E159" s="1" t="s">
        <v>77</v>
      </c>
      <c r="F159" s="1" t="s">
        <v>241</v>
      </c>
      <c r="G159" s="1" t="s">
        <v>13</v>
      </c>
      <c r="H159" s="1">
        <v>8</v>
      </c>
      <c r="I159" s="1" t="s">
        <v>14</v>
      </c>
      <c r="J159" s="1" t="s">
        <v>21</v>
      </c>
      <c r="K159" s="11">
        <v>44024.723113425927</v>
      </c>
    </row>
    <row r="160" spans="1:11" x14ac:dyDescent="0.15">
      <c r="A160" s="1">
        <v>158</v>
      </c>
      <c r="B160" s="1">
        <v>15</v>
      </c>
      <c r="C160" s="1" t="s">
        <v>76</v>
      </c>
      <c r="D160" s="1">
        <v>230</v>
      </c>
      <c r="E160" s="1" t="s">
        <v>77</v>
      </c>
      <c r="F160" s="1" t="s">
        <v>242</v>
      </c>
      <c r="G160" s="1" t="s">
        <v>13</v>
      </c>
      <c r="H160" s="1">
        <v>7</v>
      </c>
      <c r="I160" s="1" t="s">
        <v>14</v>
      </c>
      <c r="J160" s="1" t="s">
        <v>17</v>
      </c>
      <c r="K160" s="11">
        <v>44024.938090277778</v>
      </c>
    </row>
    <row r="161" spans="1:11" x14ac:dyDescent="0.15">
      <c r="A161" s="1">
        <v>159</v>
      </c>
      <c r="B161" s="1">
        <v>14</v>
      </c>
      <c r="C161" s="1" t="s">
        <v>88</v>
      </c>
      <c r="D161" s="1">
        <v>6000</v>
      </c>
      <c r="E161" s="1" t="s">
        <v>55</v>
      </c>
      <c r="F161" s="1" t="s">
        <v>243</v>
      </c>
      <c r="G161" s="1" t="s">
        <v>57</v>
      </c>
      <c r="H161" s="1">
        <v>1</v>
      </c>
      <c r="I161" s="1" t="s">
        <v>79</v>
      </c>
      <c r="J161" s="1" t="s">
        <v>14</v>
      </c>
      <c r="K161" s="11">
        <v>44026.494259259256</v>
      </c>
    </row>
    <row r="162" spans="1:11" x14ac:dyDescent="0.15">
      <c r="A162" s="1">
        <v>160</v>
      </c>
      <c r="B162" s="1">
        <v>14</v>
      </c>
      <c r="C162" s="1" t="s">
        <v>88</v>
      </c>
      <c r="D162" s="1">
        <v>6000</v>
      </c>
      <c r="E162" s="1" t="s">
        <v>55</v>
      </c>
      <c r="F162" s="1" t="s">
        <v>244</v>
      </c>
      <c r="G162" s="1" t="s">
        <v>57</v>
      </c>
      <c r="H162" s="1">
        <v>1</v>
      </c>
      <c r="I162" s="1" t="s">
        <v>14</v>
      </c>
      <c r="J162" s="1" t="s">
        <v>79</v>
      </c>
      <c r="K162" s="11">
        <v>44029.616585648146</v>
      </c>
    </row>
    <row r="163" spans="1:11" x14ac:dyDescent="0.15">
      <c r="A163" s="1">
        <v>161</v>
      </c>
      <c r="B163" s="1">
        <v>3</v>
      </c>
      <c r="C163" s="1" t="s">
        <v>39</v>
      </c>
      <c r="D163" s="1">
        <v>4500</v>
      </c>
      <c r="E163" s="1" t="s">
        <v>55</v>
      </c>
      <c r="F163" s="1" t="s">
        <v>245</v>
      </c>
      <c r="G163" s="1" t="s">
        <v>13</v>
      </c>
      <c r="H163" s="1">
        <v>5</v>
      </c>
      <c r="I163" s="1" t="s">
        <v>14</v>
      </c>
      <c r="J163" s="1" t="s">
        <v>63</v>
      </c>
      <c r="K163" s="11">
        <v>44029.618136574078</v>
      </c>
    </row>
    <row r="164" spans="1:11" x14ac:dyDescent="0.15">
      <c r="A164" s="1">
        <v>162</v>
      </c>
      <c r="B164" s="1">
        <v>1</v>
      </c>
      <c r="C164" s="1" t="s">
        <v>26</v>
      </c>
      <c r="D164" s="1">
        <v>1350</v>
      </c>
      <c r="E164" s="1" t="s">
        <v>50</v>
      </c>
      <c r="F164" s="1" t="s">
        <v>246</v>
      </c>
      <c r="G164" s="1" t="s">
        <v>160</v>
      </c>
      <c r="H164" s="1">
        <v>2</v>
      </c>
      <c r="I164" s="1" t="s">
        <v>21</v>
      </c>
      <c r="J164" s="1" t="s">
        <v>14</v>
      </c>
      <c r="K164" s="11">
        <v>44029.656631944446</v>
      </c>
    </row>
    <row r="165" spans="1:11" x14ac:dyDescent="0.15">
      <c r="A165" s="1">
        <v>163</v>
      </c>
      <c r="B165" s="1">
        <v>2</v>
      </c>
      <c r="C165" s="1" t="s">
        <v>10</v>
      </c>
      <c r="D165" s="1">
        <v>20</v>
      </c>
      <c r="E165" s="1" t="s">
        <v>188</v>
      </c>
      <c r="F165" s="1" t="s">
        <v>247</v>
      </c>
      <c r="G165" s="1" t="s">
        <v>190</v>
      </c>
      <c r="H165" s="1">
        <v>280</v>
      </c>
      <c r="I165" s="1" t="s">
        <v>14</v>
      </c>
      <c r="J165" s="1" t="s">
        <v>19</v>
      </c>
      <c r="K165" s="11">
        <v>44030.357905092591</v>
      </c>
    </row>
    <row r="166" spans="1:11" x14ac:dyDescent="0.15">
      <c r="A166" s="1">
        <v>164</v>
      </c>
      <c r="B166" s="1">
        <v>15</v>
      </c>
      <c r="C166" s="1" t="s">
        <v>76</v>
      </c>
      <c r="D166" s="1">
        <v>230</v>
      </c>
      <c r="E166" s="1" t="s">
        <v>77</v>
      </c>
      <c r="F166" s="1" t="s">
        <v>248</v>
      </c>
      <c r="G166" s="1" t="s">
        <v>13</v>
      </c>
      <c r="H166" s="1">
        <v>18</v>
      </c>
      <c r="I166" s="1" t="s">
        <v>14</v>
      </c>
      <c r="J166" s="1" t="s">
        <v>17</v>
      </c>
      <c r="K166" s="11">
        <v>44031.706261574072</v>
      </c>
    </row>
    <row r="167" spans="1:11" x14ac:dyDescent="0.15">
      <c r="A167" s="1">
        <v>165</v>
      </c>
      <c r="B167" s="1">
        <v>15</v>
      </c>
      <c r="C167" s="1" t="s">
        <v>76</v>
      </c>
      <c r="D167" s="1">
        <v>230</v>
      </c>
      <c r="E167" s="1" t="s">
        <v>77</v>
      </c>
      <c r="F167" s="1" t="s">
        <v>249</v>
      </c>
      <c r="G167" s="1" t="s">
        <v>13</v>
      </c>
      <c r="H167" s="1">
        <v>7</v>
      </c>
      <c r="I167" s="1" t="s">
        <v>14</v>
      </c>
      <c r="J167" s="1" t="s">
        <v>21</v>
      </c>
      <c r="K167" s="11">
        <v>44032.411863425928</v>
      </c>
    </row>
    <row r="168" spans="1:11" x14ac:dyDescent="0.15">
      <c r="A168" s="1">
        <v>166</v>
      </c>
      <c r="B168" s="1">
        <v>2</v>
      </c>
      <c r="C168" s="1" t="s">
        <v>10</v>
      </c>
      <c r="D168" s="1">
        <v>20</v>
      </c>
      <c r="E168" s="1" t="s">
        <v>55</v>
      </c>
      <c r="F168" s="1" t="s">
        <v>250</v>
      </c>
      <c r="G168" s="1" t="s">
        <v>13</v>
      </c>
      <c r="H168" s="1">
        <v>323</v>
      </c>
      <c r="I168" s="1" t="s">
        <v>14</v>
      </c>
      <c r="J168" s="1" t="s">
        <v>25</v>
      </c>
      <c r="K168" s="11">
        <v>44032.643460648149</v>
      </c>
    </row>
    <row r="169" spans="1:11" x14ac:dyDescent="0.15">
      <c r="A169" s="1">
        <v>167</v>
      </c>
      <c r="B169" s="1">
        <v>2</v>
      </c>
      <c r="C169" s="1" t="s">
        <v>10</v>
      </c>
      <c r="D169" s="1">
        <v>20</v>
      </c>
      <c r="E169" s="1" t="s">
        <v>251</v>
      </c>
      <c r="F169" s="1" t="s">
        <v>252</v>
      </c>
      <c r="G169" s="1" t="s">
        <v>253</v>
      </c>
      <c r="H169" s="1">
        <v>86</v>
      </c>
      <c r="I169" s="1" t="s">
        <v>14</v>
      </c>
      <c r="J169" s="1" t="s">
        <v>17</v>
      </c>
      <c r="K169" s="11">
        <v>44032.701770833337</v>
      </c>
    </row>
    <row r="170" spans="1:11" x14ac:dyDescent="0.15">
      <c r="A170" s="1">
        <v>168</v>
      </c>
      <c r="B170" s="1">
        <v>14</v>
      </c>
      <c r="C170" s="1" t="s">
        <v>88</v>
      </c>
      <c r="D170" s="1">
        <v>6000</v>
      </c>
      <c r="E170" s="1" t="s">
        <v>55</v>
      </c>
      <c r="F170" s="1" t="s">
        <v>254</v>
      </c>
      <c r="G170" s="1" t="s">
        <v>57</v>
      </c>
      <c r="H170" s="1">
        <v>1</v>
      </c>
      <c r="I170" s="1" t="s">
        <v>79</v>
      </c>
      <c r="J170" s="1" t="s">
        <v>14</v>
      </c>
      <c r="K170" s="11">
        <v>44032.811631944445</v>
      </c>
    </row>
    <row r="171" spans="1:11" x14ac:dyDescent="0.15">
      <c r="A171" s="1">
        <v>169</v>
      </c>
      <c r="B171" s="1">
        <v>1</v>
      </c>
      <c r="C171" s="1" t="s">
        <v>26</v>
      </c>
      <c r="D171" s="1">
        <v>1350</v>
      </c>
      <c r="E171" s="1" t="s">
        <v>188</v>
      </c>
      <c r="F171" s="1" t="s">
        <v>255</v>
      </c>
      <c r="G171" s="1" t="s">
        <v>190</v>
      </c>
      <c r="H171" s="1">
        <v>17</v>
      </c>
      <c r="I171" s="1" t="s">
        <v>14</v>
      </c>
      <c r="J171" s="1" t="s">
        <v>19</v>
      </c>
      <c r="K171" s="11">
        <v>44033.368159722224</v>
      </c>
    </row>
    <row r="172" spans="1:11" x14ac:dyDescent="0.15">
      <c r="A172" s="1">
        <v>170</v>
      </c>
      <c r="B172" s="1">
        <v>2</v>
      </c>
      <c r="C172" s="1" t="s">
        <v>10</v>
      </c>
      <c r="D172" s="1">
        <v>20</v>
      </c>
      <c r="E172" s="1" t="s">
        <v>256</v>
      </c>
      <c r="F172" s="1" t="s">
        <v>257</v>
      </c>
      <c r="G172" s="1" t="s">
        <v>258</v>
      </c>
      <c r="H172" s="1">
        <v>50</v>
      </c>
      <c r="I172" s="1" t="s">
        <v>14</v>
      </c>
      <c r="J172" s="1" t="s">
        <v>175</v>
      </c>
      <c r="K172" s="11">
        <v>44033.609166666669</v>
      </c>
    </row>
    <row r="173" spans="1:11" x14ac:dyDescent="0.15">
      <c r="A173" s="1">
        <v>171</v>
      </c>
      <c r="B173" s="1">
        <v>14</v>
      </c>
      <c r="C173" s="1" t="s">
        <v>88</v>
      </c>
      <c r="D173" s="1">
        <v>6000</v>
      </c>
      <c r="E173" s="1" t="s">
        <v>259</v>
      </c>
      <c r="F173" s="1" t="s">
        <v>260</v>
      </c>
      <c r="G173" s="1" t="s">
        <v>13</v>
      </c>
      <c r="H173" s="1">
        <v>6</v>
      </c>
      <c r="I173" s="1" t="s">
        <v>261</v>
      </c>
      <c r="J173" s="1" t="s">
        <v>14</v>
      </c>
      <c r="K173" s="11">
        <v>44033.734571759262</v>
      </c>
    </row>
    <row r="174" spans="1:11" x14ac:dyDescent="0.15">
      <c r="A174" s="1">
        <v>172</v>
      </c>
      <c r="B174" s="1">
        <v>15</v>
      </c>
      <c r="C174" s="1" t="s">
        <v>76</v>
      </c>
      <c r="D174" s="1">
        <v>230</v>
      </c>
      <c r="E174" s="1" t="s">
        <v>77</v>
      </c>
      <c r="F174" s="1" t="s">
        <v>262</v>
      </c>
      <c r="G174" s="1" t="s">
        <v>13</v>
      </c>
      <c r="H174" s="1">
        <v>1</v>
      </c>
      <c r="I174" s="1" t="s">
        <v>14</v>
      </c>
      <c r="J174" s="1" t="s">
        <v>15</v>
      </c>
      <c r="K174" s="11">
        <v>44035.492418981485</v>
      </c>
    </row>
    <row r="175" spans="1:11" x14ac:dyDescent="0.15">
      <c r="A175" s="1">
        <v>173</v>
      </c>
      <c r="B175" s="1">
        <v>3</v>
      </c>
      <c r="C175" s="1" t="s">
        <v>39</v>
      </c>
      <c r="D175" s="1">
        <v>4500</v>
      </c>
      <c r="E175" s="1" t="s">
        <v>50</v>
      </c>
      <c r="F175" s="1" t="s">
        <v>263</v>
      </c>
      <c r="G175" s="1" t="s">
        <v>13</v>
      </c>
      <c r="H175" s="1">
        <v>1</v>
      </c>
      <c r="I175" s="1" t="s">
        <v>21</v>
      </c>
      <c r="J175" s="1" t="s">
        <v>14</v>
      </c>
      <c r="K175" s="11">
        <v>44035.67769675926</v>
      </c>
    </row>
    <row r="176" spans="1:11" x14ac:dyDescent="0.15">
      <c r="A176" s="1">
        <v>174</v>
      </c>
      <c r="B176" s="1">
        <v>1</v>
      </c>
      <c r="C176" s="1" t="s">
        <v>26</v>
      </c>
      <c r="D176" s="1">
        <v>1350</v>
      </c>
      <c r="E176" s="1" t="s">
        <v>11</v>
      </c>
      <c r="F176" s="1" t="s">
        <v>264</v>
      </c>
      <c r="G176" s="1" t="s">
        <v>13</v>
      </c>
      <c r="H176" s="1">
        <v>20</v>
      </c>
      <c r="I176" s="1" t="s">
        <v>36</v>
      </c>
      <c r="J176" s="1" t="s">
        <v>14</v>
      </c>
      <c r="K176" s="11">
        <v>44036.412812499999</v>
      </c>
    </row>
    <row r="177" spans="1:11" x14ac:dyDescent="0.15">
      <c r="A177" s="1">
        <v>175</v>
      </c>
      <c r="B177" s="1">
        <v>7</v>
      </c>
      <c r="C177" s="1" t="s">
        <v>30</v>
      </c>
      <c r="D177" s="1">
        <v>2150</v>
      </c>
      <c r="E177" s="1" t="s">
        <v>11</v>
      </c>
      <c r="F177" s="1" t="s">
        <v>265</v>
      </c>
      <c r="G177" s="1" t="s">
        <v>13</v>
      </c>
      <c r="H177" s="1">
        <v>1</v>
      </c>
      <c r="I177" s="1" t="s">
        <v>36</v>
      </c>
      <c r="J177" s="1" t="s">
        <v>14</v>
      </c>
      <c r="K177" s="11">
        <v>44036.412812499999</v>
      </c>
    </row>
    <row r="178" spans="1:11" x14ac:dyDescent="0.15">
      <c r="A178" s="1">
        <v>176</v>
      </c>
      <c r="B178" s="1">
        <v>3</v>
      </c>
      <c r="C178" s="1" t="s">
        <v>39</v>
      </c>
      <c r="D178" s="1">
        <v>4500</v>
      </c>
      <c r="E178" s="1" t="s">
        <v>11</v>
      </c>
      <c r="F178" s="1" t="s">
        <v>266</v>
      </c>
      <c r="G178" s="1" t="s">
        <v>13</v>
      </c>
      <c r="H178" s="1">
        <v>8</v>
      </c>
      <c r="I178" s="1" t="s">
        <v>36</v>
      </c>
      <c r="J178" s="1" t="s">
        <v>14</v>
      </c>
      <c r="K178" s="11">
        <v>44036.412812499999</v>
      </c>
    </row>
    <row r="179" spans="1:11" x14ac:dyDescent="0.15">
      <c r="A179" s="1">
        <v>177</v>
      </c>
      <c r="B179" s="1">
        <v>11</v>
      </c>
      <c r="C179" s="1" t="s">
        <v>173</v>
      </c>
      <c r="D179" s="1">
        <v>1100</v>
      </c>
      <c r="E179" s="1" t="s">
        <v>11</v>
      </c>
      <c r="F179" s="1" t="s">
        <v>267</v>
      </c>
      <c r="G179" s="1" t="s">
        <v>13</v>
      </c>
      <c r="H179" s="1">
        <v>3</v>
      </c>
      <c r="I179" s="1" t="s">
        <v>36</v>
      </c>
      <c r="J179" s="1" t="s">
        <v>14</v>
      </c>
      <c r="K179" s="11">
        <v>44036.412812499999</v>
      </c>
    </row>
    <row r="180" spans="1:11" x14ac:dyDescent="0.15">
      <c r="A180" s="1">
        <v>178</v>
      </c>
      <c r="B180" s="1">
        <v>12</v>
      </c>
      <c r="C180" s="1" t="s">
        <v>44</v>
      </c>
      <c r="D180" s="1">
        <v>1100</v>
      </c>
      <c r="E180" s="1" t="s">
        <v>11</v>
      </c>
      <c r="F180" s="1" t="s">
        <v>268</v>
      </c>
      <c r="G180" s="1" t="s">
        <v>13</v>
      </c>
      <c r="H180" s="1">
        <v>6</v>
      </c>
      <c r="I180" s="1" t="s">
        <v>36</v>
      </c>
      <c r="J180" s="1" t="s">
        <v>14</v>
      </c>
      <c r="K180" s="11">
        <v>44036.412812499999</v>
      </c>
    </row>
    <row r="181" spans="1:11" x14ac:dyDescent="0.15">
      <c r="A181" s="1">
        <v>179</v>
      </c>
      <c r="B181" s="1">
        <v>4</v>
      </c>
      <c r="C181" s="1" t="s">
        <v>52</v>
      </c>
      <c r="D181" s="1">
        <v>1100</v>
      </c>
      <c r="E181" s="1" t="s">
        <v>11</v>
      </c>
      <c r="F181" s="1" t="s">
        <v>269</v>
      </c>
      <c r="G181" s="1" t="s">
        <v>13</v>
      </c>
      <c r="H181" s="1">
        <v>1</v>
      </c>
      <c r="I181" s="1" t="s">
        <v>36</v>
      </c>
      <c r="J181" s="1" t="s">
        <v>14</v>
      </c>
      <c r="K181" s="11">
        <v>44036.412812499999</v>
      </c>
    </row>
    <row r="182" spans="1:11" x14ac:dyDescent="0.15">
      <c r="A182" s="1">
        <v>180</v>
      </c>
      <c r="B182" s="1">
        <v>9</v>
      </c>
      <c r="C182" s="1" t="s">
        <v>42</v>
      </c>
      <c r="D182" s="1">
        <v>4500</v>
      </c>
      <c r="E182" s="1" t="s">
        <v>11</v>
      </c>
      <c r="F182" s="1" t="s">
        <v>270</v>
      </c>
      <c r="G182" s="1" t="s">
        <v>13</v>
      </c>
      <c r="H182" s="1">
        <v>10</v>
      </c>
      <c r="I182" s="1" t="s">
        <v>36</v>
      </c>
      <c r="J182" s="1" t="s">
        <v>14</v>
      </c>
      <c r="K182" s="11">
        <v>44036.412812499999</v>
      </c>
    </row>
    <row r="183" spans="1:11" x14ac:dyDescent="0.15">
      <c r="A183" s="1">
        <v>181</v>
      </c>
      <c r="B183" s="1">
        <v>13</v>
      </c>
      <c r="C183" s="1" t="s">
        <v>54</v>
      </c>
      <c r="D183" s="1">
        <v>4500</v>
      </c>
      <c r="E183" s="1" t="s">
        <v>11</v>
      </c>
      <c r="F183" s="1" t="s">
        <v>271</v>
      </c>
      <c r="G183" s="1" t="s">
        <v>13</v>
      </c>
      <c r="H183" s="1">
        <v>5</v>
      </c>
      <c r="I183" s="1" t="s">
        <v>36</v>
      </c>
      <c r="J183" s="1" t="s">
        <v>14</v>
      </c>
      <c r="K183" s="11">
        <v>44036.412812499999</v>
      </c>
    </row>
    <row r="184" spans="1:11" x14ac:dyDescent="0.15">
      <c r="A184" s="1">
        <v>182</v>
      </c>
      <c r="B184" s="1">
        <v>1</v>
      </c>
      <c r="C184" s="1" t="s">
        <v>26</v>
      </c>
      <c r="D184" s="1">
        <v>1350</v>
      </c>
      <c r="E184" s="1" t="s">
        <v>11</v>
      </c>
      <c r="F184" s="1" t="s">
        <v>272</v>
      </c>
      <c r="G184" s="1" t="s">
        <v>13</v>
      </c>
      <c r="H184" s="1">
        <v>10</v>
      </c>
      <c r="I184" s="1" t="s">
        <v>36</v>
      </c>
      <c r="J184" s="1" t="s">
        <v>132</v>
      </c>
      <c r="K184" s="11">
        <v>44036.414050925923</v>
      </c>
    </row>
    <row r="185" spans="1:11" x14ac:dyDescent="0.15">
      <c r="A185" s="1">
        <v>183</v>
      </c>
      <c r="B185" s="1">
        <v>12</v>
      </c>
      <c r="C185" s="1" t="s">
        <v>44</v>
      </c>
      <c r="D185" s="1">
        <v>1100</v>
      </c>
      <c r="E185" s="1" t="s">
        <v>11</v>
      </c>
      <c r="F185" s="1" t="s">
        <v>273</v>
      </c>
      <c r="G185" s="1" t="s">
        <v>13</v>
      </c>
      <c r="H185" s="1">
        <v>4</v>
      </c>
      <c r="I185" s="1" t="s">
        <v>36</v>
      </c>
      <c r="J185" s="1" t="s">
        <v>132</v>
      </c>
      <c r="K185" s="11">
        <v>44036.414050925923</v>
      </c>
    </row>
    <row r="186" spans="1:11" x14ac:dyDescent="0.15">
      <c r="A186" s="1">
        <v>184</v>
      </c>
      <c r="B186" s="1">
        <v>4</v>
      </c>
      <c r="C186" s="1" t="s">
        <v>52</v>
      </c>
      <c r="D186" s="1">
        <v>1100</v>
      </c>
      <c r="E186" s="1" t="s">
        <v>11</v>
      </c>
      <c r="F186" s="1" t="s">
        <v>274</v>
      </c>
      <c r="G186" s="1" t="s">
        <v>13</v>
      </c>
      <c r="H186" s="1">
        <v>2</v>
      </c>
      <c r="I186" s="1" t="s">
        <v>36</v>
      </c>
      <c r="J186" s="1" t="s">
        <v>132</v>
      </c>
      <c r="K186" s="11">
        <v>44036.414050925923</v>
      </c>
    </row>
    <row r="187" spans="1:11" x14ac:dyDescent="0.15">
      <c r="A187" s="1">
        <v>185</v>
      </c>
      <c r="B187" s="1">
        <v>13</v>
      </c>
      <c r="C187" s="1" t="s">
        <v>54</v>
      </c>
      <c r="D187" s="1">
        <v>4500</v>
      </c>
      <c r="E187" s="1" t="s">
        <v>11</v>
      </c>
      <c r="F187" s="1" t="s">
        <v>275</v>
      </c>
      <c r="G187" s="1" t="s">
        <v>13</v>
      </c>
      <c r="H187" s="1">
        <v>2</v>
      </c>
      <c r="I187" s="1" t="s">
        <v>36</v>
      </c>
      <c r="J187" s="1" t="s">
        <v>132</v>
      </c>
      <c r="K187" s="11">
        <v>44036.414050925923</v>
      </c>
    </row>
    <row r="188" spans="1:11" x14ac:dyDescent="0.15">
      <c r="A188" s="1">
        <v>186</v>
      </c>
      <c r="B188" s="1">
        <v>4</v>
      </c>
      <c r="C188" s="1" t="s">
        <v>52</v>
      </c>
      <c r="D188" s="1">
        <v>1100</v>
      </c>
      <c r="E188" s="1" t="s">
        <v>55</v>
      </c>
      <c r="F188" s="1" t="s">
        <v>276</v>
      </c>
      <c r="G188" s="1" t="s">
        <v>13</v>
      </c>
      <c r="H188" s="1">
        <v>1</v>
      </c>
      <c r="I188" s="1" t="s">
        <v>14</v>
      </c>
      <c r="J188" s="1" t="s">
        <v>25</v>
      </c>
      <c r="K188" s="11">
        <v>44036.651377314818</v>
      </c>
    </row>
    <row r="189" spans="1:11" x14ac:dyDescent="0.15">
      <c r="A189" s="1">
        <v>187</v>
      </c>
      <c r="B189" s="1">
        <v>13</v>
      </c>
      <c r="C189" s="1" t="s">
        <v>54</v>
      </c>
      <c r="D189" s="1">
        <v>4500</v>
      </c>
      <c r="E189" s="1" t="s">
        <v>55</v>
      </c>
      <c r="F189" s="1" t="s">
        <v>277</v>
      </c>
      <c r="G189" s="1" t="s">
        <v>13</v>
      </c>
      <c r="H189" s="1">
        <v>5</v>
      </c>
      <c r="I189" s="1" t="s">
        <v>14</v>
      </c>
      <c r="J189" s="1" t="s">
        <v>25</v>
      </c>
      <c r="K189" s="11">
        <v>44036.651377314818</v>
      </c>
    </row>
    <row r="190" spans="1:11" x14ac:dyDescent="0.15">
      <c r="A190" s="1">
        <v>188</v>
      </c>
      <c r="B190" s="1">
        <v>12</v>
      </c>
      <c r="C190" s="1" t="s">
        <v>44</v>
      </c>
      <c r="D190" s="1">
        <v>1100</v>
      </c>
      <c r="E190" s="1" t="s">
        <v>55</v>
      </c>
      <c r="F190" s="1" t="s">
        <v>278</v>
      </c>
      <c r="G190" s="1" t="s">
        <v>13</v>
      </c>
      <c r="H190" s="1">
        <v>3</v>
      </c>
      <c r="I190" s="1" t="s">
        <v>14</v>
      </c>
      <c r="J190" s="1" t="s">
        <v>25</v>
      </c>
      <c r="K190" s="11">
        <v>44036.651377314818</v>
      </c>
    </row>
    <row r="191" spans="1:11" x14ac:dyDescent="0.15">
      <c r="A191" s="1">
        <v>189</v>
      </c>
      <c r="B191" s="1">
        <v>11</v>
      </c>
      <c r="C191" s="1" t="s">
        <v>173</v>
      </c>
      <c r="D191" s="1">
        <v>1100</v>
      </c>
      <c r="E191" s="1" t="s">
        <v>55</v>
      </c>
      <c r="F191" s="1" t="s">
        <v>279</v>
      </c>
      <c r="G191" s="1" t="s">
        <v>13</v>
      </c>
      <c r="H191" s="1">
        <v>2</v>
      </c>
      <c r="I191" s="1" t="s">
        <v>14</v>
      </c>
      <c r="J191" s="1" t="s">
        <v>25</v>
      </c>
      <c r="K191" s="11">
        <v>44036.651377314818</v>
      </c>
    </row>
    <row r="192" spans="1:11" x14ac:dyDescent="0.15">
      <c r="A192" s="1">
        <v>190</v>
      </c>
      <c r="B192" s="1">
        <v>14</v>
      </c>
      <c r="C192" s="1" t="s">
        <v>88</v>
      </c>
      <c r="D192" s="1">
        <v>6000</v>
      </c>
      <c r="E192" s="1" t="s">
        <v>55</v>
      </c>
      <c r="F192" s="1" t="s">
        <v>280</v>
      </c>
      <c r="G192" s="1" t="s">
        <v>13</v>
      </c>
      <c r="H192" s="1">
        <v>1</v>
      </c>
      <c r="I192" s="1" t="s">
        <v>14</v>
      </c>
      <c r="J192" s="1" t="s">
        <v>79</v>
      </c>
      <c r="K192" s="11">
        <v>44036.662453703706</v>
      </c>
    </row>
    <row r="193" spans="1:11" x14ac:dyDescent="0.15">
      <c r="A193" s="1">
        <v>191</v>
      </c>
      <c r="B193" s="1">
        <v>14</v>
      </c>
      <c r="C193" s="1" t="s">
        <v>88</v>
      </c>
      <c r="D193" s="1">
        <v>6000</v>
      </c>
      <c r="E193" s="1" t="s">
        <v>55</v>
      </c>
      <c r="F193" s="1" t="s">
        <v>281</v>
      </c>
      <c r="G193" s="1" t="s">
        <v>57</v>
      </c>
      <c r="H193" s="1">
        <v>1</v>
      </c>
      <c r="I193" s="1" t="s">
        <v>79</v>
      </c>
      <c r="J193" s="1" t="s">
        <v>14</v>
      </c>
      <c r="K193" s="11">
        <v>44036.814629629633</v>
      </c>
    </row>
    <row r="194" spans="1:11" x14ac:dyDescent="0.15">
      <c r="A194" s="1">
        <v>192</v>
      </c>
      <c r="B194" s="1">
        <v>1</v>
      </c>
      <c r="C194" s="1" t="s">
        <v>26</v>
      </c>
      <c r="D194" s="1">
        <v>1350</v>
      </c>
      <c r="E194" s="1" t="s">
        <v>188</v>
      </c>
      <c r="F194" s="1" t="s">
        <v>282</v>
      </c>
      <c r="G194" s="1" t="s">
        <v>190</v>
      </c>
      <c r="H194" s="1">
        <v>4</v>
      </c>
      <c r="I194" s="1" t="s">
        <v>14</v>
      </c>
      <c r="J194" s="1" t="s">
        <v>19</v>
      </c>
      <c r="K194" s="11">
        <v>44037.471250000002</v>
      </c>
    </row>
    <row r="195" spans="1:11" x14ac:dyDescent="0.15">
      <c r="A195" s="1">
        <v>193</v>
      </c>
      <c r="B195" s="1">
        <v>9</v>
      </c>
      <c r="C195" s="1" t="s">
        <v>42</v>
      </c>
      <c r="D195" s="1">
        <v>4500</v>
      </c>
      <c r="E195" s="1" t="s">
        <v>55</v>
      </c>
      <c r="F195" s="1" t="s">
        <v>283</v>
      </c>
      <c r="G195" s="1" t="s">
        <v>13</v>
      </c>
      <c r="H195" s="1">
        <v>9</v>
      </c>
      <c r="I195" s="1" t="s">
        <v>25</v>
      </c>
      <c r="J195" s="1" t="s">
        <v>14</v>
      </c>
      <c r="K195" s="11">
        <v>44037.48101851852</v>
      </c>
    </row>
    <row r="196" spans="1:11" x14ac:dyDescent="0.15">
      <c r="A196" s="1">
        <v>194</v>
      </c>
      <c r="B196" s="1">
        <v>1</v>
      </c>
      <c r="C196" s="1" t="s">
        <v>26</v>
      </c>
      <c r="D196" s="1">
        <v>1350</v>
      </c>
      <c r="E196" s="1" t="s">
        <v>55</v>
      </c>
      <c r="F196" s="1" t="s">
        <v>284</v>
      </c>
      <c r="G196" s="1" t="s">
        <v>13</v>
      </c>
      <c r="H196" s="1">
        <v>11</v>
      </c>
      <c r="I196" s="1" t="s">
        <v>25</v>
      </c>
      <c r="J196" s="1" t="s">
        <v>14</v>
      </c>
      <c r="K196" s="11">
        <v>44037.48101851852</v>
      </c>
    </row>
    <row r="197" spans="1:11" x14ac:dyDescent="0.15">
      <c r="A197" s="1">
        <v>195</v>
      </c>
      <c r="B197" s="1">
        <v>12</v>
      </c>
      <c r="C197" s="1" t="s">
        <v>44</v>
      </c>
      <c r="D197" s="1">
        <v>1100</v>
      </c>
      <c r="E197" s="1" t="s">
        <v>55</v>
      </c>
      <c r="F197" s="1" t="s">
        <v>285</v>
      </c>
      <c r="G197" s="1" t="s">
        <v>13</v>
      </c>
      <c r="H197" s="1">
        <v>6</v>
      </c>
      <c r="I197" s="1" t="s">
        <v>25</v>
      </c>
      <c r="J197" s="1" t="s">
        <v>14</v>
      </c>
      <c r="K197" s="11">
        <v>44037.48101851852</v>
      </c>
    </row>
    <row r="198" spans="1:11" x14ac:dyDescent="0.15">
      <c r="A198" s="1">
        <v>196</v>
      </c>
      <c r="B198" s="1">
        <v>7</v>
      </c>
      <c r="C198" s="1" t="s">
        <v>30</v>
      </c>
      <c r="D198" s="1">
        <v>2150</v>
      </c>
      <c r="E198" s="1" t="s">
        <v>55</v>
      </c>
      <c r="F198" s="1" t="s">
        <v>286</v>
      </c>
      <c r="G198" s="1" t="s">
        <v>13</v>
      </c>
      <c r="H198" s="1">
        <v>3</v>
      </c>
      <c r="I198" s="1" t="s">
        <v>25</v>
      </c>
      <c r="J198" s="1" t="s">
        <v>14</v>
      </c>
      <c r="K198" s="11">
        <v>44037.48101851852</v>
      </c>
    </row>
    <row r="199" spans="1:11" x14ac:dyDescent="0.15">
      <c r="A199" s="1">
        <v>197</v>
      </c>
      <c r="B199" s="1">
        <v>3</v>
      </c>
      <c r="C199" s="1" t="s">
        <v>39</v>
      </c>
      <c r="D199" s="1">
        <v>4500</v>
      </c>
      <c r="E199" s="1" t="s">
        <v>55</v>
      </c>
      <c r="F199" s="1" t="s">
        <v>287</v>
      </c>
      <c r="G199" s="1" t="s">
        <v>13</v>
      </c>
      <c r="H199" s="1">
        <v>2</v>
      </c>
      <c r="I199" s="1" t="s">
        <v>25</v>
      </c>
      <c r="J199" s="1" t="s">
        <v>14</v>
      </c>
      <c r="K199" s="11">
        <v>44037.48101851852</v>
      </c>
    </row>
    <row r="200" spans="1:11" x14ac:dyDescent="0.15">
      <c r="A200" s="1">
        <v>198</v>
      </c>
      <c r="B200" s="1">
        <v>15</v>
      </c>
      <c r="C200" s="1" t="s">
        <v>76</v>
      </c>
      <c r="D200" s="1">
        <v>230</v>
      </c>
      <c r="E200" s="1" t="s">
        <v>288</v>
      </c>
      <c r="F200" s="1" t="s">
        <v>289</v>
      </c>
      <c r="G200" s="1" t="s">
        <v>13</v>
      </c>
      <c r="H200" s="1">
        <v>5</v>
      </c>
      <c r="I200" s="1" t="s">
        <v>14</v>
      </c>
      <c r="J200" s="1" t="s">
        <v>21</v>
      </c>
      <c r="K200" s="11">
        <v>44038.340520833335</v>
      </c>
    </row>
    <row r="201" spans="1:11" x14ac:dyDescent="0.15">
      <c r="A201" s="1">
        <v>199</v>
      </c>
      <c r="B201" s="1">
        <v>14</v>
      </c>
      <c r="C201" s="1" t="s">
        <v>88</v>
      </c>
      <c r="D201" s="1">
        <v>6000</v>
      </c>
      <c r="E201" s="1" t="s">
        <v>259</v>
      </c>
      <c r="F201" s="1" t="s">
        <v>290</v>
      </c>
      <c r="G201" s="1" t="s">
        <v>291</v>
      </c>
      <c r="H201" s="1">
        <v>6</v>
      </c>
      <c r="I201" s="1" t="s">
        <v>14</v>
      </c>
      <c r="J201" s="1" t="s">
        <v>261</v>
      </c>
      <c r="K201" s="11">
        <v>44038.746689814812</v>
      </c>
    </row>
  </sheetData>
  <autoFilter ref="B1:K20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6"/>
  <sheetViews>
    <sheetView tabSelected="1" topLeftCell="A22" zoomScale="85" zoomScaleNormal="85" workbookViewId="0">
      <selection activeCell="F45" sqref="F45"/>
    </sheetView>
  </sheetViews>
  <sheetFormatPr defaultRowHeight="13.5" x14ac:dyDescent="0.15"/>
  <cols>
    <col min="1" max="1" width="17.25" bestFit="1" customWidth="1"/>
    <col min="2" max="2" width="9.125" bestFit="1" customWidth="1"/>
    <col min="3" max="5" width="7.25" bestFit="1" customWidth="1"/>
    <col min="6" max="6" width="11.125" bestFit="1" customWidth="1"/>
    <col min="7" max="7" width="7.25" bestFit="1" customWidth="1"/>
    <col min="8" max="8" width="17.375" bestFit="1" customWidth="1"/>
    <col min="9" max="10" width="7.25" bestFit="1" customWidth="1"/>
    <col min="11" max="11" width="5.5" bestFit="1" customWidth="1"/>
    <col min="12" max="13" width="7.25" bestFit="1" customWidth="1"/>
    <col min="14" max="14" width="13.125" bestFit="1" customWidth="1"/>
    <col min="15" max="15" width="7.25" bestFit="1" customWidth="1"/>
    <col min="16" max="16" width="11.125" bestFit="1" customWidth="1"/>
    <col min="17" max="17" width="7.25" bestFit="1" customWidth="1"/>
  </cols>
  <sheetData>
    <row r="1" spans="1:17" x14ac:dyDescent="0.15">
      <c r="A1" s="8" t="s">
        <v>180</v>
      </c>
      <c r="B1" s="3" t="s">
        <v>10</v>
      </c>
      <c r="C1" s="2" t="s">
        <v>76</v>
      </c>
      <c r="D1" s="2" t="s">
        <v>88</v>
      </c>
      <c r="E1" s="2" t="s">
        <v>26</v>
      </c>
      <c r="F1" s="2" t="s">
        <v>46</v>
      </c>
      <c r="G1" s="2" t="s">
        <v>106</v>
      </c>
      <c r="H1" s="2" t="s">
        <v>177</v>
      </c>
      <c r="I1" s="2" t="s">
        <v>173</v>
      </c>
      <c r="J1" s="2" t="s">
        <v>44</v>
      </c>
      <c r="K1" s="2" t="s">
        <v>30</v>
      </c>
      <c r="L1" s="2" t="s">
        <v>48</v>
      </c>
      <c r="M1" s="2" t="s">
        <v>174</v>
      </c>
      <c r="N1" s="2" t="s">
        <v>54</v>
      </c>
      <c r="O1" s="2" t="s">
        <v>37</v>
      </c>
      <c r="P1" s="3" t="s">
        <v>52</v>
      </c>
      <c r="Q1" s="3" t="s">
        <v>39</v>
      </c>
    </row>
    <row r="2" spans="1:17" x14ac:dyDescent="0.15">
      <c r="A2" s="3" t="s">
        <v>19</v>
      </c>
      <c r="B2" s="2">
        <f>SUMIFS(原始数据!$H:$H,原始数据!$I:$I,$A$2,原始数据!$C:$C,B$1,原始数据!$J:$J,"物资部")</f>
        <v>0</v>
      </c>
      <c r="C2" s="2">
        <f>SUMIFS(原始数据!$H:$H,原始数据!$I:$I,$A$2,原始数据!$C:$C,C$1,原始数据!$J:$J,"物资部")</f>
        <v>0</v>
      </c>
      <c r="D2" s="2">
        <f>SUMIFS(原始数据!$H:$H,原始数据!$I:$I,$A$2,原始数据!$C:$C,D$1,原始数据!$J:$J,"物资部")</f>
        <v>0</v>
      </c>
      <c r="E2" s="2">
        <f>SUMIFS(原始数据!$H:$H,原始数据!$I:$I,$A$2,原始数据!$C:$C,E$1,原始数据!$J:$J,"物资部")</f>
        <v>21</v>
      </c>
      <c r="F2" s="2">
        <f>SUMIFS(原始数据!$H:$H,原始数据!$I:$I,$A$2,原始数据!$C:$C,F$1,原始数据!$J:$J,"物资部")</f>
        <v>0</v>
      </c>
      <c r="G2" s="2">
        <f>SUMIFS(原始数据!$H:$H,原始数据!$I:$I,$A$2,原始数据!$C:$C,G$1,原始数据!$J:$J,"物资部")</f>
        <v>0</v>
      </c>
      <c r="H2" s="2">
        <f>SUMIFS(原始数据!$H:$H,原始数据!$I:$I,$A$2,原始数据!$C:$C,H$1,原始数据!$J:$J,"物资部")</f>
        <v>0</v>
      </c>
      <c r="I2" s="2">
        <f>SUMIFS(原始数据!$H:$H,原始数据!$I:$I,$A$2,原始数据!$C:$C,I$1,原始数据!$J:$J,"物资部")</f>
        <v>0</v>
      </c>
      <c r="J2" s="2">
        <f>SUMIFS(原始数据!$H:$H,原始数据!$I:$I,$A$2,原始数据!$C:$C,J$1,原始数据!$J:$J,"物资部")</f>
        <v>0</v>
      </c>
      <c r="K2" s="2">
        <f>SUMIFS(原始数据!$H:$H,原始数据!$I:$I,$A$2,原始数据!$C:$C,K$1,原始数据!$J:$J,"物资部")</f>
        <v>0</v>
      </c>
      <c r="L2" s="2">
        <f>SUMIFS(原始数据!$H:$H,原始数据!$I:$I,$A$2,原始数据!$C:$C,L$1,原始数据!$J:$J,"物资部")</f>
        <v>0</v>
      </c>
      <c r="M2" s="2">
        <f>SUMIFS(原始数据!$H:$H,原始数据!$I:$I,$A$2,原始数据!$C:$C,M$1,原始数据!$J:$J,"物资部")</f>
        <v>0</v>
      </c>
      <c r="N2" s="2">
        <f>SUMIFS(原始数据!$H:$H,原始数据!$I:$I,$A$2,原始数据!$C:$C,N$1,原始数据!$J:$J,"物资部")</f>
        <v>0</v>
      </c>
      <c r="O2" s="2">
        <f>SUMIFS(原始数据!$H:$H,原始数据!$I:$I,$A$2,原始数据!$C:$C,O$1,原始数据!$J:$J,"物资部")</f>
        <v>0</v>
      </c>
      <c r="P2" s="2">
        <f>SUMIFS(原始数据!$H:$H,原始数据!$I:$I,$A$2,原始数据!$C:$C,P$1,原始数据!$J:$J,"物资部")</f>
        <v>0</v>
      </c>
      <c r="Q2" s="2">
        <f>SUMIFS(原始数据!$H:$H,原始数据!$I:$I,$A$2,原始数据!$C:$C,Q$1,原始数据!$J:$J,"物资部")</f>
        <v>8</v>
      </c>
    </row>
    <row r="3" spans="1:17" x14ac:dyDescent="0.15">
      <c r="A3" s="3" t="s">
        <v>79</v>
      </c>
      <c r="B3" s="2">
        <f>SUMIFS(原始数据!$H:$H,原始数据!$I:$I,$A$3,原始数据!$C:$C,B$1,原始数据!$J:$J,"物资部")</f>
        <v>0</v>
      </c>
      <c r="C3" s="2">
        <f>SUMIFS(原始数据!$H:$H,原始数据!$I:$I,$A$3,原始数据!$C:$C,C$1,原始数据!$J:$J,"物资部")</f>
        <v>6</v>
      </c>
      <c r="D3" s="2">
        <f>SUMIFS(原始数据!$H:$H,原始数据!$I:$I,$A$3,原始数据!$C:$C,D$1,原始数据!$J:$J,"物资部")</f>
        <v>13</v>
      </c>
      <c r="E3" s="2">
        <f>SUMIFS(原始数据!$H:$H,原始数据!$I:$I,$A$3,原始数据!$C:$C,E$1,原始数据!$J:$J,"物资部")</f>
        <v>0</v>
      </c>
      <c r="F3" s="2">
        <f>SUMIFS(原始数据!$H:$H,原始数据!$I:$I,$A$3,原始数据!$C:$C,F$1,原始数据!$J:$J,"物资部")</f>
        <v>0</v>
      </c>
      <c r="G3" s="2">
        <f>SUMIFS(原始数据!$H:$H,原始数据!$I:$I,$A$3,原始数据!$C:$C,G$1,原始数据!$J:$J,"物资部")</f>
        <v>0</v>
      </c>
      <c r="H3" s="2">
        <f>SUMIFS(原始数据!$H:$H,原始数据!$I:$I,$A$3,原始数据!$C:$C,H$1,原始数据!$J:$J,"物资部")</f>
        <v>0</v>
      </c>
      <c r="I3" s="2">
        <f>SUMIFS(原始数据!$H:$H,原始数据!$I:$I,$A$3,原始数据!$C:$C,I$1,原始数据!$J:$J,"物资部")</f>
        <v>0</v>
      </c>
      <c r="J3" s="2">
        <f>SUMIFS(原始数据!$H:$H,原始数据!$I:$I,$A$3,原始数据!$C:$C,J$1,原始数据!$J:$J,"物资部")</f>
        <v>0</v>
      </c>
      <c r="K3" s="2">
        <f>SUMIFS(原始数据!$H:$H,原始数据!$I:$I,$A$3,原始数据!$C:$C,K$1,原始数据!$J:$J,"物资部")</f>
        <v>0</v>
      </c>
      <c r="L3" s="2">
        <f>SUMIFS(原始数据!$H:$H,原始数据!$I:$I,$A$3,原始数据!$C:$C,L$1,原始数据!$J:$J,"物资部")</f>
        <v>0</v>
      </c>
      <c r="M3" s="2">
        <f>SUMIFS(原始数据!$H:$H,原始数据!$I:$I,$A$3,原始数据!$C:$C,M$1,原始数据!$J:$J,"物资部")</f>
        <v>0</v>
      </c>
      <c r="N3" s="2">
        <f>SUMIFS(原始数据!$H:$H,原始数据!$I:$I,$A$3,原始数据!$C:$C,N$1,原始数据!$J:$J,"物资部")</f>
        <v>0</v>
      </c>
      <c r="O3" s="2">
        <f>SUMIFS(原始数据!$H:$H,原始数据!$I:$I,$A$3,原始数据!$C:$C,O$1,原始数据!$J:$J,"物资部")</f>
        <v>0</v>
      </c>
      <c r="P3" s="2">
        <f>SUMIFS(原始数据!$H:$H,原始数据!$I:$I,$A$3,原始数据!$C:$C,P$1,原始数据!$J:$J,"物资部")</f>
        <v>0</v>
      </c>
      <c r="Q3" s="2">
        <f>SUMIFS(原始数据!$H:$H,原始数据!$I:$I,$A$3,原始数据!$C:$C,Q$1,原始数据!$J:$J,"物资部")</f>
        <v>0</v>
      </c>
    </row>
    <row r="4" spans="1:17" x14ac:dyDescent="0.15">
      <c r="A4" s="3" t="s">
        <v>15</v>
      </c>
      <c r="B4" s="2">
        <f>SUMIFS(原始数据!$H:$H,原始数据!$I:$I,$A$4,原始数据!$C:$C,B$1,原始数据!$J:$J,"物资部")</f>
        <v>0</v>
      </c>
      <c r="C4" s="2">
        <f>SUMIFS(原始数据!$H:$H,原始数据!$I:$I,$A$4,原始数据!$C:$C,C$1,原始数据!$J:$J,"物资部")</f>
        <v>0</v>
      </c>
      <c r="D4" s="2">
        <f>SUMIFS(原始数据!$H:$H,原始数据!$I:$I,$A$4,原始数据!$C:$C,D$1,原始数据!$J:$J,"物资部")</f>
        <v>0</v>
      </c>
      <c r="E4" s="2">
        <f>SUMIFS(原始数据!$H:$H,原始数据!$I:$I,$A$4,原始数据!$C:$C,E$1,原始数据!$J:$J,"物资部")</f>
        <v>0</v>
      </c>
      <c r="F4" s="2">
        <f>SUMIFS(原始数据!$H:$H,原始数据!$I:$I,$A$4,原始数据!$C:$C,F$1,原始数据!$J:$J,"物资部")</f>
        <v>0</v>
      </c>
      <c r="G4" s="2">
        <f>SUMIFS(原始数据!$H:$H,原始数据!$I:$I,$A$4,原始数据!$C:$C,G$1,原始数据!$J:$J,"物资部")</f>
        <v>2</v>
      </c>
      <c r="H4" s="2">
        <f>SUMIFS(原始数据!$H:$H,原始数据!$I:$I,$A$4,原始数据!$C:$C,H$1,原始数据!$J:$J,"物资部")</f>
        <v>0</v>
      </c>
      <c r="I4" s="2">
        <f>SUMIFS(原始数据!$H:$H,原始数据!$I:$I,$A$4,原始数据!$C:$C,I$1,原始数据!$J:$J,"物资部")</f>
        <v>0</v>
      </c>
      <c r="J4" s="2">
        <f>SUMIFS(原始数据!$H:$H,原始数据!$I:$I,$A$4,原始数据!$C:$C,J$1,原始数据!$J:$J,"物资部")</f>
        <v>0</v>
      </c>
      <c r="K4" s="2">
        <f>SUMIFS(原始数据!$H:$H,原始数据!$I:$I,$A$4,原始数据!$C:$C,K$1,原始数据!$J:$J,"物资部")</f>
        <v>0</v>
      </c>
      <c r="L4" s="2">
        <f>SUMIFS(原始数据!$H:$H,原始数据!$I:$I,$A$4,原始数据!$C:$C,L$1,原始数据!$J:$J,"物资部")</f>
        <v>0</v>
      </c>
      <c r="M4" s="2">
        <f>SUMIFS(原始数据!$H:$H,原始数据!$I:$I,$A$4,原始数据!$C:$C,M$1,原始数据!$J:$J,"物资部")</f>
        <v>0</v>
      </c>
      <c r="N4" s="2">
        <f>SUMIFS(原始数据!$H:$H,原始数据!$I:$I,$A$4,原始数据!$C:$C,N$1,原始数据!$J:$J,"物资部")</f>
        <v>0</v>
      </c>
      <c r="O4" s="2">
        <f>SUMIFS(原始数据!$H:$H,原始数据!$I:$I,$A$4,原始数据!$C:$C,O$1,原始数据!$J:$J,"物资部")</f>
        <v>0</v>
      </c>
      <c r="P4" s="2">
        <f>SUMIFS(原始数据!$H:$H,原始数据!$I:$I,$A$4,原始数据!$C:$C,P$1,原始数据!$J:$J,"物资部")</f>
        <v>0</v>
      </c>
      <c r="Q4" s="2">
        <f>SUMIFS(原始数据!$H:$H,原始数据!$I:$I,$A$4,原始数据!$C:$C,Q$1,原始数据!$J:$J,"物资部")</f>
        <v>0</v>
      </c>
    </row>
    <row r="5" spans="1:17" x14ac:dyDescent="0.15">
      <c r="A5" s="3" t="s">
        <v>23</v>
      </c>
      <c r="B5" s="2">
        <f>SUMIFS(原始数据!$H:$H,原始数据!$I:$I,$A$5,原始数据!$C:$C,B$1,原始数据!$J:$J,"物资部")</f>
        <v>0</v>
      </c>
      <c r="C5" s="2">
        <f>SUMIFS(原始数据!$H:$H,原始数据!$I:$I,$A$5,原始数据!$C:$C,C$1,原始数据!$J:$J,"物资部")</f>
        <v>0</v>
      </c>
      <c r="D5" s="2">
        <f>SUMIFS(原始数据!$H:$H,原始数据!$I:$I,$A$5,原始数据!$C:$C,D$1,原始数据!$J:$J,"物资部")</f>
        <v>6</v>
      </c>
      <c r="E5" s="2">
        <f>SUMIFS(原始数据!$H:$H,原始数据!$I:$I,$A$5,原始数据!$C:$C,E$1,原始数据!$J:$J,"物资部")</f>
        <v>0</v>
      </c>
      <c r="F5" s="2">
        <f>SUMIFS(原始数据!$H:$H,原始数据!$I:$I,$A$5,原始数据!$C:$C,F$1,原始数据!$J:$J,"物资部")</f>
        <v>0</v>
      </c>
      <c r="G5" s="2">
        <f>SUMIFS(原始数据!$H:$H,原始数据!$I:$I,$A$5,原始数据!$C:$C,G$1,原始数据!$J:$J,"物资部")</f>
        <v>0</v>
      </c>
      <c r="H5" s="2">
        <f>SUMIFS(原始数据!$H:$H,原始数据!$I:$I,$A$5,原始数据!$C:$C,H$1,原始数据!$J:$J,"物资部")</f>
        <v>0</v>
      </c>
      <c r="I5" s="2">
        <f>SUMIFS(原始数据!$H:$H,原始数据!$I:$I,$A$5,原始数据!$C:$C,I$1,原始数据!$J:$J,"物资部")</f>
        <v>0</v>
      </c>
      <c r="J5" s="2">
        <f>SUMIFS(原始数据!$H:$H,原始数据!$I:$I,$A$5,原始数据!$C:$C,J$1,原始数据!$J:$J,"物资部")</f>
        <v>0</v>
      </c>
      <c r="K5" s="2">
        <f>SUMIFS(原始数据!$H:$H,原始数据!$I:$I,$A$5,原始数据!$C:$C,K$1,原始数据!$J:$J,"物资部")</f>
        <v>0</v>
      </c>
      <c r="L5" s="2">
        <f>SUMIFS(原始数据!$H:$H,原始数据!$I:$I,$A$5,原始数据!$C:$C,L$1,原始数据!$J:$J,"物资部")</f>
        <v>0</v>
      </c>
      <c r="M5" s="2">
        <f>SUMIFS(原始数据!$H:$H,原始数据!$I:$I,$A$5,原始数据!$C:$C,M$1,原始数据!$J:$J,"物资部")</f>
        <v>0</v>
      </c>
      <c r="N5" s="2">
        <f>SUMIFS(原始数据!$H:$H,原始数据!$I:$I,$A$5,原始数据!$C:$C,N$1,原始数据!$J:$J,"物资部")</f>
        <v>0</v>
      </c>
      <c r="O5" s="2">
        <f>SUMIFS(原始数据!$H:$H,原始数据!$I:$I,$A$5,原始数据!$C:$C,O$1,原始数据!$J:$J,"物资部")</f>
        <v>0</v>
      </c>
      <c r="P5" s="2">
        <f>SUMIFS(原始数据!$H:$H,原始数据!$I:$I,$A$5,原始数据!$C:$C,P$1,原始数据!$J:$J,"物资部")</f>
        <v>0</v>
      </c>
      <c r="Q5" s="2">
        <f>SUMIFS(原始数据!$H:$H,原始数据!$I:$I,$A$5,原始数据!$C:$C,Q$1,原始数据!$J:$J,"物资部")</f>
        <v>0</v>
      </c>
    </row>
    <row r="6" spans="1:17" x14ac:dyDescent="0.15">
      <c r="A6" s="3" t="s">
        <v>17</v>
      </c>
      <c r="B6" s="2">
        <f>SUMIFS(原始数据!$H:$H,原始数据!$I:$I,$A$6,原始数据!$C:$C,B$1,原始数据!$J:$J,"物资部")</f>
        <v>0</v>
      </c>
      <c r="C6" s="2">
        <f>SUMIFS(原始数据!$H:$H,原始数据!$I:$I,$A$6,原始数据!$C:$C,C$1,原始数据!$J:$J,"物资部")</f>
        <v>0</v>
      </c>
      <c r="D6" s="2">
        <f>SUMIFS(原始数据!$H:$H,原始数据!$I:$I,$A$6,原始数据!$C:$C,D$1,原始数据!$J:$J,"物资部")</f>
        <v>1</v>
      </c>
      <c r="E6" s="2">
        <f>SUMIFS(原始数据!$H:$H,原始数据!$I:$I,$A$6,原始数据!$C:$C,E$1,原始数据!$J:$J,"物资部")</f>
        <v>0</v>
      </c>
      <c r="F6" s="2">
        <f>SUMIFS(原始数据!$H:$H,原始数据!$I:$I,$A$6,原始数据!$C:$C,F$1,原始数据!$J:$J,"物资部")</f>
        <v>0</v>
      </c>
      <c r="G6" s="2">
        <f>SUMIFS(原始数据!$H:$H,原始数据!$I:$I,$A$6,原始数据!$C:$C,G$1,原始数据!$J:$J,"物资部")</f>
        <v>0</v>
      </c>
      <c r="H6" s="2">
        <f>SUMIFS(原始数据!$H:$H,原始数据!$I:$I,$A$6,原始数据!$C:$C,H$1,原始数据!$J:$J,"物资部")</f>
        <v>0</v>
      </c>
      <c r="I6" s="2">
        <f>SUMIFS(原始数据!$H:$H,原始数据!$I:$I,$A$6,原始数据!$C:$C,I$1,原始数据!$J:$J,"物资部")</f>
        <v>0</v>
      </c>
      <c r="J6" s="2">
        <f>SUMIFS(原始数据!$H:$H,原始数据!$I:$I,$A$6,原始数据!$C:$C,J$1,原始数据!$J:$J,"物资部")</f>
        <v>0</v>
      </c>
      <c r="K6" s="2">
        <f>SUMIFS(原始数据!$H:$H,原始数据!$I:$I,$A$6,原始数据!$C:$C,K$1,原始数据!$J:$J,"物资部")</f>
        <v>0</v>
      </c>
      <c r="L6" s="2">
        <f>SUMIFS(原始数据!$H:$H,原始数据!$I:$I,$A$6,原始数据!$C:$C,L$1,原始数据!$J:$J,"物资部")</f>
        <v>0</v>
      </c>
      <c r="M6" s="2">
        <f>SUMIFS(原始数据!$H:$H,原始数据!$I:$I,$A$6,原始数据!$C:$C,M$1,原始数据!$J:$J,"物资部")</f>
        <v>0</v>
      </c>
      <c r="N6" s="2">
        <f>SUMIFS(原始数据!$H:$H,原始数据!$I:$I,$A$6,原始数据!$C:$C,N$1,原始数据!$J:$J,"物资部")</f>
        <v>0</v>
      </c>
      <c r="O6" s="2">
        <f>SUMIFS(原始数据!$H:$H,原始数据!$I:$I,$A$6,原始数据!$C:$C,O$1,原始数据!$J:$J,"物资部")</f>
        <v>0</v>
      </c>
      <c r="P6" s="2">
        <f>SUMIFS(原始数据!$H:$H,原始数据!$I:$I,$A$6,原始数据!$C:$C,P$1,原始数据!$J:$J,"物资部")</f>
        <v>0</v>
      </c>
      <c r="Q6" s="2">
        <f>SUMIFS(原始数据!$H:$H,原始数据!$I:$I,$A$6,原始数据!$C:$C,Q$1,原始数据!$J:$J,"物资部")</f>
        <v>2</v>
      </c>
    </row>
    <row r="7" spans="1:17" x14ac:dyDescent="0.15">
      <c r="A7" s="3" t="s">
        <v>25</v>
      </c>
      <c r="B7" s="2">
        <f>SUMIFS(原始数据!$H:$H,原始数据!$I:$I,$A$7,原始数据!$C:$C,B$1,原始数据!$J:$J,"物资部")</f>
        <v>0</v>
      </c>
      <c r="C7" s="2">
        <f>SUMIFS(原始数据!$H:$H,原始数据!$I:$I,$A$7,原始数据!$C:$C,C$1,原始数据!$J:$J,"物资部")</f>
        <v>0</v>
      </c>
      <c r="D7" s="2">
        <f>SUMIFS(原始数据!$H:$H,原始数据!$I:$I,$A$7,原始数据!$C:$C,D$1,原始数据!$J:$J,"物资部")</f>
        <v>0</v>
      </c>
      <c r="E7" s="2">
        <f>SUMIFS(原始数据!$H:$H,原始数据!$I:$I,$A$7,原始数据!$C:$C,E$1,原始数据!$J:$J,"物资部")</f>
        <v>42</v>
      </c>
      <c r="F7" s="2">
        <f>SUMIFS(原始数据!$H:$H,原始数据!$I:$I,$A$7,原始数据!$C:$C,F$1,原始数据!$J:$J,"物资部")</f>
        <v>0</v>
      </c>
      <c r="G7" s="2">
        <f>SUMIFS(原始数据!$H:$H,原始数据!$I:$I,$A$7,原始数据!$C:$C,G$1,原始数据!$J:$J,"物资部")</f>
        <v>0</v>
      </c>
      <c r="H7" s="2">
        <f>SUMIFS(原始数据!$H:$H,原始数据!$I:$I,$A$7,原始数据!$C:$C,H$1,原始数据!$J:$J,"物资部")</f>
        <v>28</v>
      </c>
      <c r="I7" s="2">
        <f>SUMIFS(原始数据!$H:$H,原始数据!$I:$I,$A$7,原始数据!$C:$C,I$1,原始数据!$J:$J,"物资部")</f>
        <v>2</v>
      </c>
      <c r="J7" s="2">
        <f>SUMIFS(原始数据!$H:$H,原始数据!$I:$I,$A$7,原始数据!$C:$C,J$1,原始数据!$J:$J,"物资部")</f>
        <v>19</v>
      </c>
      <c r="K7" s="2">
        <f>SUMIFS(原始数据!$H:$H,原始数据!$I:$I,$A$7,原始数据!$C:$C,K$1,原始数据!$J:$J,"物资部")</f>
        <v>11</v>
      </c>
      <c r="L7" s="2">
        <f>SUMIFS(原始数据!$H:$H,原始数据!$I:$I,$A$7,原始数据!$C:$C,L$1,原始数据!$J:$J,"物资部")</f>
        <v>0</v>
      </c>
      <c r="M7" s="2">
        <f>SUMIFS(原始数据!$H:$H,原始数据!$I:$I,$A$7,原始数据!$C:$C,M$1,原始数据!$J:$J,"物资部")</f>
        <v>0</v>
      </c>
      <c r="N7" s="2">
        <f>SUMIFS(原始数据!$H:$H,原始数据!$I:$I,$A$7,原始数据!$C:$C,N$1,原始数据!$J:$J,"物资部")</f>
        <v>19</v>
      </c>
      <c r="O7" s="2">
        <f>SUMIFS(原始数据!$H:$H,原始数据!$I:$I,$A$7,原始数据!$C:$C,O$1,原始数据!$J:$J,"物资部")</f>
        <v>1</v>
      </c>
      <c r="P7" s="2">
        <f>SUMIFS(原始数据!$H:$H,原始数据!$I:$I,$A$7,原始数据!$C:$C,P$1,原始数据!$J:$J,"物资部")</f>
        <v>1</v>
      </c>
      <c r="Q7" s="2">
        <f>SUMIFS(原始数据!$H:$H,原始数据!$I:$I,$A$7,原始数据!$C:$C,Q$1,原始数据!$J:$J,"物资部")</f>
        <v>6</v>
      </c>
    </row>
    <row r="8" spans="1:17" x14ac:dyDescent="0.15">
      <c r="A8" s="3" t="s">
        <v>85</v>
      </c>
      <c r="B8" s="2">
        <f>SUMIFS(原始数据!$H:$H,原始数据!$I:$I,$A$8,原始数据!$C:$C,B$1,原始数据!$J:$J,"物资部")</f>
        <v>0</v>
      </c>
      <c r="C8" s="2">
        <f>SUMIFS(原始数据!$H:$H,原始数据!$I:$I,$A$8,原始数据!$C:$C,C$1,原始数据!$J:$J,"物资部")</f>
        <v>0</v>
      </c>
      <c r="D8" s="2">
        <f>SUMIFS(原始数据!$H:$H,原始数据!$I:$I,$A$8,原始数据!$C:$C,D$1,原始数据!$J:$J,"物资部")</f>
        <v>0</v>
      </c>
      <c r="E8" s="2">
        <f>SUMIFS(原始数据!$H:$H,原始数据!$I:$I,$A$8,原始数据!$C:$C,E$1,原始数据!$J:$J,"物资部")</f>
        <v>0</v>
      </c>
      <c r="F8" s="2">
        <f>SUMIFS(原始数据!$H:$H,原始数据!$I:$I,$A$8,原始数据!$C:$C,F$1,原始数据!$J:$J,"物资部")</f>
        <v>0</v>
      </c>
      <c r="G8" s="2">
        <f>SUMIFS(原始数据!$H:$H,原始数据!$I:$I,$A$8,原始数据!$C:$C,G$1,原始数据!$J:$J,"物资部")</f>
        <v>0</v>
      </c>
      <c r="H8" s="2">
        <f>SUMIFS(原始数据!$H:$H,原始数据!$I:$I,$A$8,原始数据!$C:$C,H$1,原始数据!$J:$J,"物资部")</f>
        <v>0</v>
      </c>
      <c r="I8" s="2">
        <f>SUMIFS(原始数据!$H:$H,原始数据!$I:$I,$A$8,原始数据!$C:$C,I$1,原始数据!$J:$J,"物资部")</f>
        <v>0</v>
      </c>
      <c r="J8" s="2">
        <f>SUMIFS(原始数据!$H:$H,原始数据!$I:$I,$A$8,原始数据!$C:$C,J$1,原始数据!$J:$J,"物资部")</f>
        <v>0</v>
      </c>
      <c r="K8" s="2">
        <f>SUMIFS(原始数据!$H:$H,原始数据!$I:$I,$A$8,原始数据!$C:$C,K$1,原始数据!$J:$J,"物资部")</f>
        <v>0</v>
      </c>
      <c r="L8" s="2">
        <f>SUMIFS(原始数据!$H:$H,原始数据!$I:$I,$A$8,原始数据!$C:$C,L$1,原始数据!$J:$J,"物资部")</f>
        <v>0</v>
      </c>
      <c r="M8" s="2">
        <f>SUMIFS(原始数据!$H:$H,原始数据!$I:$I,$A$8,原始数据!$C:$C,M$1,原始数据!$J:$J,"物资部")</f>
        <v>0</v>
      </c>
      <c r="N8" s="2">
        <f>SUMIFS(原始数据!$H:$H,原始数据!$I:$I,$A$8,原始数据!$C:$C,N$1,原始数据!$J:$J,"物资部")</f>
        <v>0</v>
      </c>
      <c r="O8" s="2">
        <f>SUMIFS(原始数据!$H:$H,原始数据!$I:$I,$A$8,原始数据!$C:$C,O$1,原始数据!$J:$J,"物资部")</f>
        <v>0</v>
      </c>
      <c r="P8" s="2">
        <f>SUMIFS(原始数据!$H:$H,原始数据!$I:$I,$A$8,原始数据!$C:$C,P$1,原始数据!$J:$J,"物资部")</f>
        <v>0</v>
      </c>
      <c r="Q8" s="2">
        <f>SUMIFS(原始数据!$H:$H,原始数据!$I:$I,$A$8,原始数据!$C:$C,Q$1,原始数据!$J:$J,"物资部")</f>
        <v>0</v>
      </c>
    </row>
    <row r="9" spans="1:17" x14ac:dyDescent="0.15">
      <c r="A9" s="3" t="s">
        <v>21</v>
      </c>
      <c r="B9" s="2">
        <f>SUMIFS(原始数据!$H:$H,原始数据!$I:$I,$A$9,原始数据!$C:$C,B$1,原始数据!$J:$J,"物资部")</f>
        <v>0</v>
      </c>
      <c r="C9" s="2">
        <f>SUMIFS(原始数据!$H:$H,原始数据!$I:$I,$A$9,原始数据!$C:$C,C$1,原始数据!$J:$J,"物资部")</f>
        <v>0</v>
      </c>
      <c r="D9" s="2">
        <f>SUMIFS(原始数据!$H:$H,原始数据!$I:$I,$A$9,原始数据!$C:$C,D$1,原始数据!$J:$J,"物资部")</f>
        <v>0</v>
      </c>
      <c r="E9" s="2">
        <f>SUMIFS(原始数据!$H:$H,原始数据!$I:$I,$A$9,原始数据!$C:$C,E$1,原始数据!$J:$J,"物资部")</f>
        <v>8</v>
      </c>
      <c r="F9" s="2">
        <f>SUMIFS(原始数据!$H:$H,原始数据!$I:$I,$A$9,原始数据!$C:$C,F$1,原始数据!$J:$J,"物资部")</f>
        <v>0</v>
      </c>
      <c r="G9" s="2">
        <f>SUMIFS(原始数据!$H:$H,原始数据!$I:$I,$A$9,原始数据!$C:$C,G$1,原始数据!$J:$J,"物资部")</f>
        <v>0</v>
      </c>
      <c r="H9" s="2">
        <f>SUMIFS(原始数据!$H:$H,原始数据!$I:$I,$A$9,原始数据!$C:$C,H$1,原始数据!$J:$J,"物资部")</f>
        <v>0</v>
      </c>
      <c r="I9" s="2">
        <f>SUMIFS(原始数据!$H:$H,原始数据!$I:$I,$A$9,原始数据!$C:$C,I$1,原始数据!$J:$J,"物资部")</f>
        <v>0</v>
      </c>
      <c r="J9" s="2">
        <f>SUMIFS(原始数据!$H:$H,原始数据!$I:$I,$A$9,原始数据!$C:$C,J$1,原始数据!$J:$J,"物资部")</f>
        <v>0</v>
      </c>
      <c r="K9" s="2">
        <f>SUMIFS(原始数据!$H:$H,原始数据!$I:$I,$A$9,原始数据!$C:$C,K$1,原始数据!$J:$J,"物资部")</f>
        <v>0</v>
      </c>
      <c r="L9" s="2">
        <f>SUMIFS(原始数据!$H:$H,原始数据!$I:$I,$A$9,原始数据!$C:$C,L$1,原始数据!$J:$J,"物资部")</f>
        <v>0</v>
      </c>
      <c r="M9" s="2">
        <f>SUMIFS(原始数据!$H:$H,原始数据!$I:$I,$A$9,原始数据!$C:$C,M$1,原始数据!$J:$J,"物资部")</f>
        <v>0</v>
      </c>
      <c r="N9" s="2">
        <f>SUMIFS(原始数据!$H:$H,原始数据!$I:$I,$A$9,原始数据!$C:$C,N$1,原始数据!$J:$J,"物资部")</f>
        <v>0</v>
      </c>
      <c r="O9" s="2">
        <f>SUMIFS(原始数据!$H:$H,原始数据!$I:$I,$A$9,原始数据!$C:$C,O$1,原始数据!$J:$J,"物资部")</f>
        <v>0</v>
      </c>
      <c r="P9" s="2">
        <f>SUMIFS(原始数据!$H:$H,原始数据!$I:$I,$A$9,原始数据!$C:$C,P$1,原始数据!$J:$J,"物资部")</f>
        <v>1</v>
      </c>
      <c r="Q9" s="2">
        <f>SUMIFS(原始数据!$H:$H,原始数据!$I:$I,$A$9,原始数据!$C:$C,Q$1,原始数据!$J:$J,"物资部")</f>
        <v>1</v>
      </c>
    </row>
    <row r="10" spans="1:17" x14ac:dyDescent="0.15">
      <c r="A10" s="3" t="s">
        <v>63</v>
      </c>
      <c r="B10" s="2">
        <f>SUMIFS(原始数据!$H:$H,原始数据!$I:$I,$A$10,原始数据!$C:$C,B$1,原始数据!$J:$J,"物资部")</f>
        <v>0</v>
      </c>
      <c r="C10" s="2">
        <f>SUMIFS(原始数据!$H:$H,原始数据!$I:$I,$A$10,原始数据!$C:$C,C$1,原始数据!$J:$J,"物资部")</f>
        <v>0</v>
      </c>
      <c r="D10" s="2">
        <f>SUMIFS(原始数据!$H:$H,原始数据!$I:$I,$A$10,原始数据!$C:$C,D$1,原始数据!$J:$J,"物资部")</f>
        <v>0</v>
      </c>
      <c r="E10" s="2">
        <f>SUMIFS(原始数据!$H:$H,原始数据!$I:$I,$A$10,原始数据!$C:$C,E$1,原始数据!$J:$J,"物资部")</f>
        <v>0</v>
      </c>
      <c r="F10" s="2">
        <f>SUMIFS(原始数据!$H:$H,原始数据!$I:$I,$A$10,原始数据!$C:$C,F$1,原始数据!$J:$J,"物资部")</f>
        <v>0</v>
      </c>
      <c r="G10" s="2">
        <f>SUMIFS(原始数据!$H:$H,原始数据!$I:$I,$A$10,原始数据!$C:$C,G$1,原始数据!$J:$J,"物资部")</f>
        <v>0</v>
      </c>
      <c r="H10" s="2">
        <f>SUMIFS(原始数据!$H:$H,原始数据!$I:$I,$A$10,原始数据!$C:$C,H$1,原始数据!$J:$J,"物资部")</f>
        <v>0</v>
      </c>
      <c r="I10" s="2">
        <f>SUMIFS(原始数据!$H:$H,原始数据!$I:$I,$A$10,原始数据!$C:$C,I$1,原始数据!$J:$J,"物资部")</f>
        <v>0</v>
      </c>
      <c r="J10" s="2">
        <f>SUMIFS(原始数据!$H:$H,原始数据!$I:$I,$A$10,原始数据!$C:$C,J$1,原始数据!$J:$J,"物资部")</f>
        <v>0</v>
      </c>
      <c r="K10" s="2">
        <f>SUMIFS(原始数据!$H:$H,原始数据!$I:$I,$A$10,原始数据!$C:$C,K$1,原始数据!$J:$J,"物资部")</f>
        <v>0</v>
      </c>
      <c r="L10" s="2">
        <f>SUMIFS(原始数据!$H:$H,原始数据!$I:$I,$A$10,原始数据!$C:$C,L$1,原始数据!$J:$J,"物资部")</f>
        <v>0</v>
      </c>
      <c r="M10" s="2">
        <f>SUMIFS(原始数据!$H:$H,原始数据!$I:$I,$A$10,原始数据!$C:$C,M$1,原始数据!$J:$J,"物资部")</f>
        <v>0</v>
      </c>
      <c r="N10" s="2">
        <f>SUMIFS(原始数据!$H:$H,原始数据!$I:$I,$A$10,原始数据!$C:$C,N$1,原始数据!$J:$J,"物资部")</f>
        <v>0</v>
      </c>
      <c r="O10" s="2">
        <f>SUMIFS(原始数据!$H:$H,原始数据!$I:$I,$A$10,原始数据!$C:$C,O$1,原始数据!$J:$J,"物资部")</f>
        <v>0</v>
      </c>
      <c r="P10" s="2">
        <f>SUMIFS(原始数据!$H:$H,原始数据!$I:$I,$A$10,原始数据!$C:$C,P$1,原始数据!$J:$J,"物资部")</f>
        <v>0</v>
      </c>
      <c r="Q10" s="2">
        <f>SUMIFS(原始数据!$H:$H,原始数据!$I:$I,$A$10,原始数据!$C:$C,Q$1,原始数据!$J:$J,"物资部")</f>
        <v>10</v>
      </c>
    </row>
    <row r="11" spans="1:17" x14ac:dyDescent="0.15">
      <c r="A11" s="3" t="s">
        <v>175</v>
      </c>
      <c r="B11" s="2">
        <f>SUMIFS(原始数据!$H:$H,原始数据!$I:$I,$A$11,原始数据!$C:$C,B$1,原始数据!$J:$J,"物资部")</f>
        <v>0</v>
      </c>
      <c r="C11" s="2">
        <f>SUMIFS(原始数据!$H:$H,原始数据!$I:$I,$A$11,原始数据!$C:$C,C$1,原始数据!$J:$J,"物资部")</f>
        <v>0</v>
      </c>
      <c r="D11" s="2">
        <f>SUMIFS(原始数据!$H:$H,原始数据!$I:$I,$A$11,原始数据!$C:$C,D$1,原始数据!$J:$J,"物资部")</f>
        <v>0</v>
      </c>
      <c r="E11" s="2">
        <f>SUMIFS(原始数据!$H:$H,原始数据!$I:$I,$A$11,原始数据!$C:$C,E$1,原始数据!$J:$J,"物资部")</f>
        <v>0</v>
      </c>
      <c r="F11" s="2">
        <f>SUMIFS(原始数据!$H:$H,原始数据!$I:$I,$A$11,原始数据!$C:$C,F$1,原始数据!$J:$J,"物资部")</f>
        <v>0</v>
      </c>
      <c r="G11" s="2">
        <f>SUMIFS(原始数据!$H:$H,原始数据!$I:$I,$A$11,原始数据!$C:$C,G$1,原始数据!$J:$J,"物资部")</f>
        <v>0</v>
      </c>
      <c r="H11" s="2">
        <f>SUMIFS(原始数据!$H:$H,原始数据!$I:$I,$A$11,原始数据!$C:$C,H$1,原始数据!$J:$J,"物资部")</f>
        <v>0</v>
      </c>
      <c r="I11" s="2">
        <f>SUMIFS(原始数据!$H:$H,原始数据!$I:$I,$A$11,原始数据!$C:$C,I$1,原始数据!$J:$J,"物资部")</f>
        <v>0</v>
      </c>
      <c r="J11" s="2">
        <f>SUMIFS(原始数据!$H:$H,原始数据!$I:$I,$A$11,原始数据!$C:$C,J$1,原始数据!$J:$J,"物资部")</f>
        <v>0</v>
      </c>
      <c r="K11" s="2">
        <f>SUMIFS(原始数据!$H:$H,原始数据!$I:$I,$A$11,原始数据!$C:$C,K$1,原始数据!$J:$J,"物资部")</f>
        <v>0</v>
      </c>
      <c r="L11" s="2">
        <f>SUMIFS(原始数据!$H:$H,原始数据!$I:$I,$A$11,原始数据!$C:$C,L$1,原始数据!$J:$J,"物资部")</f>
        <v>0</v>
      </c>
      <c r="M11" s="2">
        <f>SUMIFS(原始数据!$H:$H,原始数据!$I:$I,$A$11,原始数据!$C:$C,M$1,原始数据!$J:$J,"物资部")</f>
        <v>0</v>
      </c>
      <c r="N11" s="2">
        <f>SUMIFS(原始数据!$H:$H,原始数据!$I:$I,$A$11,原始数据!$C:$C,N$1,原始数据!$J:$J,"物资部")</f>
        <v>0</v>
      </c>
      <c r="O11" s="2">
        <f>SUMIFS(原始数据!$H:$H,原始数据!$I:$I,$A$11,原始数据!$C:$C,O$1,原始数据!$J:$J,"物资部")</f>
        <v>0</v>
      </c>
      <c r="P11" s="2">
        <f>SUMIFS(原始数据!$H:$H,原始数据!$I:$I,$A$11,原始数据!$C:$C,P$1,原始数据!$J:$J,"物资部")</f>
        <v>0</v>
      </c>
      <c r="Q11" s="2">
        <f>SUMIFS(原始数据!$H:$H,原始数据!$I:$I,$A$11,原始数据!$C:$C,Q$1,原始数据!$J:$J,"物资部")</f>
        <v>0</v>
      </c>
    </row>
    <row r="12" spans="1:17" x14ac:dyDescent="0.15">
      <c r="A12" s="3" t="s">
        <v>164</v>
      </c>
      <c r="B12" s="2">
        <f>SUMIFS(原始数据!$H:$H,原始数据!$I:$I,$A$12,原始数据!$C:$C,B$1,原始数据!$J:$J,"物资部")</f>
        <v>0</v>
      </c>
      <c r="C12" s="2">
        <f>SUMIFS(原始数据!$H:$H,原始数据!$I:$I,$A$12,原始数据!$C:$C,C$1,原始数据!$J:$J,"物资部")</f>
        <v>0</v>
      </c>
      <c r="D12" s="2">
        <f>SUMIFS(原始数据!$H:$H,原始数据!$I:$I,$A$12,原始数据!$C:$C,D$1,原始数据!$J:$J,"物资部")</f>
        <v>0</v>
      </c>
      <c r="E12" s="2">
        <f>SUMIFS(原始数据!$H:$H,原始数据!$I:$I,$A$12,原始数据!$C:$C,E$1,原始数据!$J:$J,"物资部")</f>
        <v>0</v>
      </c>
      <c r="F12" s="2">
        <f>SUMIFS(原始数据!$H:$H,原始数据!$I:$I,$A$12,原始数据!$C:$C,F$1,原始数据!$J:$J,"物资部")</f>
        <v>0</v>
      </c>
      <c r="G12" s="2">
        <f>SUMIFS(原始数据!$H:$H,原始数据!$I:$I,$A$12,原始数据!$C:$C,G$1,原始数据!$J:$J,"物资部")</f>
        <v>0</v>
      </c>
      <c r="H12" s="2">
        <f>SUMIFS(原始数据!$H:$H,原始数据!$I:$I,$A$12,原始数据!$C:$C,H$1,原始数据!$J:$J,"物资部")</f>
        <v>0</v>
      </c>
      <c r="I12" s="2">
        <f>SUMIFS(原始数据!$H:$H,原始数据!$I:$I,$A$12,原始数据!$C:$C,I$1,原始数据!$J:$J,"物资部")</f>
        <v>0</v>
      </c>
      <c r="J12" s="2">
        <f>SUMIFS(原始数据!$H:$H,原始数据!$I:$I,$A$12,原始数据!$C:$C,J$1,原始数据!$J:$J,"物资部")</f>
        <v>0</v>
      </c>
      <c r="K12" s="2">
        <f>SUMIFS(原始数据!$H:$H,原始数据!$I:$I,$A$12,原始数据!$C:$C,K$1,原始数据!$J:$J,"物资部")</f>
        <v>0</v>
      </c>
      <c r="L12" s="2">
        <f>SUMIFS(原始数据!$H:$H,原始数据!$I:$I,$A$12,原始数据!$C:$C,L$1,原始数据!$J:$J,"物资部")</f>
        <v>0</v>
      </c>
      <c r="M12" s="2">
        <f>SUMIFS(原始数据!$H:$H,原始数据!$I:$I,$A$12,原始数据!$C:$C,M$1,原始数据!$J:$J,"物资部")</f>
        <v>0</v>
      </c>
      <c r="N12" s="2">
        <f>SUMIFS(原始数据!$H:$H,原始数据!$I:$I,$A$12,原始数据!$C:$C,N$1,原始数据!$J:$J,"物资部")</f>
        <v>0</v>
      </c>
      <c r="O12" s="2">
        <f>SUMIFS(原始数据!$H:$H,原始数据!$I:$I,$A$12,原始数据!$C:$C,O$1,原始数据!$J:$J,"物资部")</f>
        <v>0</v>
      </c>
      <c r="P12" s="2">
        <f>SUMIFS(原始数据!$H:$H,原始数据!$I:$I,$A$12,原始数据!$C:$C,P$1,原始数据!$J:$J,"物资部")</f>
        <v>0</v>
      </c>
      <c r="Q12" s="2">
        <f>SUMIFS(原始数据!$H:$H,原始数据!$I:$I,$A$12,原始数据!$C:$C,Q$1,原始数据!$J:$J,"物资部")</f>
        <v>0</v>
      </c>
    </row>
    <row r="13" spans="1:17" x14ac:dyDescent="0.15">
      <c r="A13" s="3" t="s">
        <v>261</v>
      </c>
      <c r="B13" s="2">
        <f>SUMIFS(原始数据!$H:$H,原始数据!$I:$I,$A$13,原始数据!$C:$C,B$1,原始数据!$J:$J,"物资部")</f>
        <v>0</v>
      </c>
      <c r="C13" s="2">
        <f>SUMIFS(原始数据!$H:$H,原始数据!$I:$I,$A$13,原始数据!$C:$C,C$1,原始数据!$J:$J,"物资部")</f>
        <v>0</v>
      </c>
      <c r="D13" s="2">
        <f>SUMIFS(原始数据!$H:$H,原始数据!$I:$I,$A$13,原始数据!$C:$C,D$1,原始数据!$J:$J,"物资部")</f>
        <v>6</v>
      </c>
      <c r="E13" s="2">
        <f>SUMIFS(原始数据!$H:$H,原始数据!$I:$I,$A$13,原始数据!$C:$C,E$1,原始数据!$J:$J,"物资部")</f>
        <v>0</v>
      </c>
      <c r="F13" s="2">
        <f>SUMIFS(原始数据!$H:$H,原始数据!$I:$I,$A$13,原始数据!$C:$C,F$1,原始数据!$J:$J,"物资部")</f>
        <v>0</v>
      </c>
      <c r="G13" s="2">
        <f>SUMIFS(原始数据!$H:$H,原始数据!$I:$I,$A$13,原始数据!$C:$C,G$1,原始数据!$J:$J,"物资部")</f>
        <v>0</v>
      </c>
      <c r="H13" s="2">
        <f>SUMIFS(原始数据!$H:$H,原始数据!$I:$I,$A$13,原始数据!$C:$C,H$1,原始数据!$J:$J,"物资部")</f>
        <v>0</v>
      </c>
      <c r="I13" s="2">
        <f>SUMIFS(原始数据!$H:$H,原始数据!$I:$I,$A$13,原始数据!$C:$C,I$1,原始数据!$J:$J,"物资部")</f>
        <v>0</v>
      </c>
      <c r="J13" s="2">
        <f>SUMIFS(原始数据!$H:$H,原始数据!$I:$I,$A$13,原始数据!$C:$C,J$1,原始数据!$J:$J,"物资部")</f>
        <v>0</v>
      </c>
      <c r="K13" s="2">
        <f>SUMIFS(原始数据!$H:$H,原始数据!$I:$I,$A$13,原始数据!$C:$C,K$1,原始数据!$J:$J,"物资部")</f>
        <v>0</v>
      </c>
      <c r="L13" s="2">
        <f>SUMIFS(原始数据!$H:$H,原始数据!$I:$I,$A$13,原始数据!$C:$C,L$1,原始数据!$J:$J,"物资部")</f>
        <v>0</v>
      </c>
      <c r="M13" s="2">
        <f>SUMIFS(原始数据!$H:$H,原始数据!$I:$I,$A$13,原始数据!$C:$C,M$1,原始数据!$J:$J,"物资部")</f>
        <v>0</v>
      </c>
      <c r="N13" s="2">
        <f>SUMIFS(原始数据!$H:$H,原始数据!$I:$I,$A$13,原始数据!$C:$C,N$1,原始数据!$J:$J,"物资部")</f>
        <v>0</v>
      </c>
      <c r="O13" s="2">
        <f>SUMIFS(原始数据!$H:$H,原始数据!$I:$I,$A$13,原始数据!$C:$C,O$1,原始数据!$J:$J,"物资部")</f>
        <v>0</v>
      </c>
      <c r="P13" s="2">
        <f>SUMIFS(原始数据!$H:$H,原始数据!$I:$I,$A$13,原始数据!$C:$C,P$1,原始数据!$J:$J,"物资部")</f>
        <v>0</v>
      </c>
      <c r="Q13" s="2">
        <f>SUMIFS(原始数据!$H:$H,原始数据!$I:$I,$A$13,原始数据!$C:$C,Q$1,原始数据!$J:$J,"物资部")</f>
        <v>0</v>
      </c>
    </row>
    <row r="14" spans="1:17" x14ac:dyDescent="0.15">
      <c r="A14" s="3" t="s">
        <v>36</v>
      </c>
      <c r="B14" s="2">
        <f>SUMIFS(原始数据!$H:$H,原始数据!$I:$I,$A$12,原始数据!$C:$C,B$1,原始数据!$J:$J,"物资部")</f>
        <v>0</v>
      </c>
      <c r="C14" s="2">
        <f>SUMIFS(原始数据!$H:$H,原始数据!$I:$I,$A$14,原始数据!$C:$C,C$1,原始数据!$J:$J,"物资部")</f>
        <v>0</v>
      </c>
      <c r="D14" s="2">
        <f>SUMIFS(原始数据!$H:$H,原始数据!$I:$I,$A$14,原始数据!$C:$C,D$1,原始数据!$J:$J,"物资部")</f>
        <v>0</v>
      </c>
      <c r="E14" s="2">
        <f>SUMIFS(原始数据!$H:$H,原始数据!$I:$I,$A$14,原始数据!$C:$C,E$1,原始数据!$J:$J,"物资部")</f>
        <v>58</v>
      </c>
      <c r="F14" s="2">
        <f>SUMIFS(原始数据!$H:$H,原始数据!$I:$I,$A$14,原始数据!$C:$C,F$1,原始数据!$J:$J,"物资部")</f>
        <v>1</v>
      </c>
      <c r="G14" s="2">
        <f>SUMIFS(原始数据!$H:$H,原始数据!$I:$I,$A$14,原始数据!$C:$C,G$1,原始数据!$J:$J,"物资部")</f>
        <v>2</v>
      </c>
      <c r="H14" s="2">
        <f>SUMIFS(原始数据!$H:$H,原始数据!$I:$I,$A$14,原始数据!$C:$C,H$1,原始数据!$J:$J,"物资部")</f>
        <v>30</v>
      </c>
      <c r="I14" s="2">
        <f>SUMIFS(原始数据!$H:$H,原始数据!$I:$I,$A$14,原始数据!$C:$C,I$1,原始数据!$J:$J,"物资部")</f>
        <v>3</v>
      </c>
      <c r="J14" s="2">
        <f>SUMIFS(原始数据!$H:$H,原始数据!$I:$I,$A$14,原始数据!$C:$C,J$1,原始数据!$J:$J,"物资部")</f>
        <v>16</v>
      </c>
      <c r="K14" s="2">
        <f>SUMIFS(原始数据!$H:$H,原始数据!$I:$I,$A$14,原始数据!$C:$C,K$1,原始数据!$J:$J,"物资部")</f>
        <v>11</v>
      </c>
      <c r="L14" s="2">
        <f>SUMIFS(原始数据!$H:$H,原始数据!$I:$I,$A$14,原始数据!$C:$C,L$1,原始数据!$J:$J,"物资部")</f>
        <v>0</v>
      </c>
      <c r="M14" s="2">
        <f>SUMIFS(原始数据!$H:$H,原始数据!$I:$I,$A$14,原始数据!$C:$C,M$1,原始数据!$J:$J,"物资部")</f>
        <v>0</v>
      </c>
      <c r="N14" s="2">
        <f>SUMIFS(原始数据!$H:$H,原始数据!$I:$I,$A$14,原始数据!$C:$C,N$1,原始数据!$J:$J,"物资部")</f>
        <v>15</v>
      </c>
      <c r="O14" s="2">
        <f>SUMIFS(原始数据!$H:$H,原始数据!$I:$I,$A$14,原始数据!$C:$C,O$1,原始数据!$J:$J,"物资部")</f>
        <v>1</v>
      </c>
      <c r="P14" s="2">
        <f>SUMIFS(原始数据!$H:$H,原始数据!$I:$I,$A$14,原始数据!$C:$C,P$1,原始数据!$J:$J,"物资部")</f>
        <v>1</v>
      </c>
      <c r="Q14" s="2">
        <f>SUMIFS(原始数据!$H:$H,原始数据!$I:$I,$A$14,原始数据!$C:$C,Q$1,原始数据!$J:$J,"物资部")</f>
        <v>27</v>
      </c>
    </row>
    <row r="15" spans="1:17" x14ac:dyDescent="0.15">
      <c r="A15" s="3" t="s">
        <v>178</v>
      </c>
      <c r="B15" s="2">
        <f>SUMIFS(原始数据!$H:$H,原始数据!$I:$I,"供应商malek",原始数据!$C:$C,B$1,原始数据!$J:$J,"物资机具未修好")</f>
        <v>0</v>
      </c>
      <c r="C15" s="2">
        <f>SUMIFS(原始数据!$H:$H,原始数据!$I:$I,"供应商malek",原始数据!$C:$C,C$1,原始数据!$J:$J,"物资机具未修好")</f>
        <v>0</v>
      </c>
      <c r="D15" s="2">
        <f>SUMIFS(原始数据!$H:$H,原始数据!$I:$I,"供应商malek",原始数据!$C:$C,D$1,原始数据!$J:$J,"物资机具未修好")</f>
        <v>0</v>
      </c>
      <c r="E15" s="2">
        <f>SUMIFS(原始数据!$H:$H,原始数据!$I:$I,"供应商malek",原始数据!$C:$C,E$1,原始数据!$J:$J,"物资机具未修好")</f>
        <v>26</v>
      </c>
      <c r="F15" s="2">
        <f>SUMIFS(原始数据!$H:$H,原始数据!$I:$I,"供应商malek",原始数据!$C:$C,F$1,原始数据!$J:$J,"物资机具未修好")</f>
        <v>0</v>
      </c>
      <c r="G15" s="2">
        <f>SUMIFS(原始数据!$H:$H,原始数据!$I:$I,"供应商malek",原始数据!$C:$C,G$1,原始数据!$J:$J,"物资机具未修好")</f>
        <v>0</v>
      </c>
      <c r="H15" s="2">
        <f>SUMIFS(原始数据!$H:$H,原始数据!$I:$I,"供应商malek",原始数据!$C:$C,H$1,原始数据!$J:$J,"物资机具未修好")</f>
        <v>0</v>
      </c>
      <c r="I15" s="2">
        <f>SUMIFS(原始数据!$H:$H,原始数据!$I:$I,"供应商malek",原始数据!$C:$C,I$1,原始数据!$J:$J,"物资机具未修好")</f>
        <v>0</v>
      </c>
      <c r="J15" s="2">
        <f>SUMIFS(原始数据!$H:$H,原始数据!$I:$I,"供应商malek",原始数据!$C:$C,J$1,原始数据!$J:$J,"物资机具未修好")</f>
        <v>8</v>
      </c>
      <c r="K15" s="2">
        <f>SUMIFS(原始数据!$H:$H,原始数据!$I:$I,"供应商malek",原始数据!$C:$C,K$1,原始数据!$J:$J,"物资机具未修好")</f>
        <v>1</v>
      </c>
      <c r="L15" s="2">
        <f>SUMIFS(原始数据!$H:$H,原始数据!$I:$I,"供应商malek",原始数据!$C:$C,L$1,原始数据!$J:$J,"物资机具未修好")</f>
        <v>1</v>
      </c>
      <c r="M15" s="2">
        <f>SUMIFS(原始数据!$H:$H,原始数据!$I:$I,"供应商malek",原始数据!$C:$C,M$1,原始数据!$J:$J,"物资机具未修好")</f>
        <v>0</v>
      </c>
      <c r="N15" s="2">
        <f>SUMIFS(原始数据!$H:$H,原始数据!$I:$I,"供应商malek",原始数据!$C:$C,N$1,原始数据!$J:$J,"物资机具未修好")</f>
        <v>4</v>
      </c>
      <c r="O15" s="2">
        <f>SUMIFS(原始数据!$H:$H,原始数据!$I:$I,"供应商malek",原始数据!$C:$C,O$1,原始数据!$J:$J,"物资机具未修好")</f>
        <v>0</v>
      </c>
      <c r="P15" s="2">
        <f>SUMIFS(原始数据!$H:$H,原始数据!$I:$I,"供应商malek",原始数据!$C:$C,P$1,原始数据!$J:$J,"物资机具未修好")</f>
        <v>2</v>
      </c>
      <c r="Q15" s="2">
        <f>SUMIFS(原始数据!$H:$H,原始数据!$I:$I,"供应商malek",原始数据!$C:$C,Q$1,原始数据!$J:$J,"物资机具未修好")</f>
        <v>5</v>
      </c>
    </row>
    <row r="16" spans="1:17" x14ac:dyDescent="0.15">
      <c r="A16" s="3" t="s">
        <v>176</v>
      </c>
      <c r="B16" s="4">
        <f>IFERROR(B14/(B14+B15),1)</f>
        <v>1</v>
      </c>
      <c r="C16" s="4">
        <f t="shared" ref="C16:Q16" si="0">IFERROR(C14/(C14+C15),1)</f>
        <v>1</v>
      </c>
      <c r="D16" s="4">
        <f t="shared" si="0"/>
        <v>1</v>
      </c>
      <c r="E16" s="4">
        <f t="shared" si="0"/>
        <v>0.69047619047619047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0.66666666666666663</v>
      </c>
      <c r="K16" s="4">
        <f t="shared" si="0"/>
        <v>0.91666666666666663</v>
      </c>
      <c r="L16" s="4">
        <f t="shared" si="0"/>
        <v>0</v>
      </c>
      <c r="M16" s="4">
        <f t="shared" si="0"/>
        <v>1</v>
      </c>
      <c r="N16" s="4">
        <f t="shared" si="0"/>
        <v>0.78947368421052633</v>
      </c>
      <c r="O16" s="4">
        <f t="shared" si="0"/>
        <v>1</v>
      </c>
      <c r="P16" s="4">
        <f t="shared" si="0"/>
        <v>0.33333333333333331</v>
      </c>
      <c r="Q16" s="4">
        <f t="shared" si="0"/>
        <v>0.84375</v>
      </c>
    </row>
    <row r="17" spans="1:17" x14ac:dyDescent="0.15">
      <c r="A17" s="7"/>
    </row>
    <row r="18" spans="1:17" x14ac:dyDescent="0.15">
      <c r="A18" s="9" t="s">
        <v>179</v>
      </c>
      <c r="B18" s="6" t="s">
        <v>10</v>
      </c>
      <c r="C18" s="5" t="s">
        <v>76</v>
      </c>
      <c r="D18" s="5" t="s">
        <v>88</v>
      </c>
      <c r="E18" s="5" t="s">
        <v>26</v>
      </c>
      <c r="F18" s="5" t="s">
        <v>46</v>
      </c>
      <c r="G18" s="5" t="s">
        <v>106</v>
      </c>
      <c r="H18" s="5" t="s">
        <v>177</v>
      </c>
      <c r="I18" s="5" t="s">
        <v>173</v>
      </c>
      <c r="J18" s="5" t="s">
        <v>44</v>
      </c>
      <c r="K18" s="5" t="s">
        <v>30</v>
      </c>
      <c r="L18" s="5" t="s">
        <v>48</v>
      </c>
      <c r="M18" s="5" t="s">
        <v>174</v>
      </c>
      <c r="N18" s="5" t="s">
        <v>54</v>
      </c>
      <c r="O18" s="5" t="s">
        <v>37</v>
      </c>
      <c r="P18" s="6" t="s">
        <v>52</v>
      </c>
      <c r="Q18" s="6" t="s">
        <v>39</v>
      </c>
    </row>
    <row r="19" spans="1:17" x14ac:dyDescent="0.15">
      <c r="A19" s="6" t="s">
        <v>19</v>
      </c>
      <c r="B19" s="5">
        <f>SUMIFS(原始数据!$H:$H,原始数据!$I:$I,"物资部",原始数据!$J:$J,$A19,原始数据!$C:$C,B$18)</f>
        <v>1760</v>
      </c>
      <c r="C19" s="5">
        <f>SUMIFS(原始数据!$H:$H,原始数据!$I:$I,"物资部",原始数据!$J:$J,$A19,原始数据!$C:$C,C$18)</f>
        <v>0</v>
      </c>
      <c r="D19" s="5">
        <f>SUMIFS(原始数据!$H:$H,原始数据!$I:$I,"物资部",原始数据!$J:$J,$A19,原始数据!$C:$C,D$18)</f>
        <v>0</v>
      </c>
      <c r="E19" s="5">
        <f>SUMIFS(原始数据!$H:$H,原始数据!$I:$I,"物资部",原始数据!$J:$J,$A19,原始数据!$C:$C,E$18)</f>
        <v>21</v>
      </c>
      <c r="F19" s="5">
        <f>SUMIFS(原始数据!$H:$H,原始数据!$I:$I,"物资部",原始数据!$J:$J,$A19,原始数据!$C:$C,F$18)</f>
        <v>0</v>
      </c>
      <c r="G19" s="5">
        <f>SUMIFS(原始数据!$H:$H,原始数据!$I:$I,"物资部",原始数据!$J:$J,$A19,原始数据!$C:$C,G$18)</f>
        <v>0</v>
      </c>
      <c r="H19" s="5">
        <f>SUMIFS(原始数据!$H:$H,原始数据!$I:$I,"物资部",原始数据!$J:$J,$A19,原始数据!$C:$C,H$18)</f>
        <v>0</v>
      </c>
      <c r="I19" s="5">
        <f>SUMIFS(原始数据!$H:$H,原始数据!$I:$I,"物资部",原始数据!$J:$J,$A19,原始数据!$C:$C,I$18)</f>
        <v>0</v>
      </c>
      <c r="J19" s="5">
        <f>SUMIFS(原始数据!$H:$H,原始数据!$I:$I,"物资部",原始数据!$J:$J,$A19,原始数据!$C:$C,J$18)</f>
        <v>0</v>
      </c>
      <c r="K19" s="5">
        <f>SUMIFS(原始数据!$H:$H,原始数据!$I:$I,"物资部",原始数据!$J:$J,$A19,原始数据!$C:$C,K$18)</f>
        <v>0</v>
      </c>
      <c r="L19" s="5">
        <f>SUMIFS(原始数据!$H:$H,原始数据!$I:$I,"物资部",原始数据!$J:$J,$A19,原始数据!$C:$C,L$18)</f>
        <v>0</v>
      </c>
      <c r="M19" s="5">
        <f>SUMIFS(原始数据!$H:$H,原始数据!$I:$I,"物资部",原始数据!$J:$J,$A19,原始数据!$C:$C,M$18)</f>
        <v>0</v>
      </c>
      <c r="N19" s="5">
        <f>SUMIFS(原始数据!$H:$H,原始数据!$I:$I,"物资部",原始数据!$J:$J,$A19,原始数据!$C:$C,N$18)</f>
        <v>0</v>
      </c>
      <c r="O19" s="5">
        <f>SUMIFS(原始数据!$H:$H,原始数据!$I:$I,"物资部",原始数据!$J:$J,$A19,原始数据!$C:$C,O$18)</f>
        <v>0</v>
      </c>
      <c r="P19" s="5">
        <f>SUMIFS(原始数据!$H:$H,原始数据!$I:$I,"物资部",原始数据!$J:$J,$A19,原始数据!$C:$C,P$18)</f>
        <v>0</v>
      </c>
      <c r="Q19" s="5">
        <f>SUMIFS(原始数据!$H:$H,原始数据!$I:$I,"物资部",原始数据!$J:$J,$A19,原始数据!$C:$C,Q$18)</f>
        <v>8</v>
      </c>
    </row>
    <row r="20" spans="1:17" x14ac:dyDescent="0.15">
      <c r="A20" s="6" t="s">
        <v>79</v>
      </c>
      <c r="B20" s="5">
        <f>SUMIFS(原始数据!$H:$H,原始数据!$I:$I,"物资部",原始数据!$J:$J,$A$20,原始数据!$C:$C,B$18)</f>
        <v>460</v>
      </c>
      <c r="C20" s="5">
        <f>SUMIFS(原始数据!$H:$H,原始数据!$I:$I,"物资部",原始数据!$J:$J,$A$20,原始数据!$C:$C,C$18)</f>
        <v>12</v>
      </c>
      <c r="D20" s="5">
        <f>SUMIFS(原始数据!$H:$H,原始数据!$I:$I,"物资部",原始数据!$J:$J,$A$20,原始数据!$C:$C,D$18)</f>
        <v>12</v>
      </c>
      <c r="E20" s="5">
        <f>SUMIFS(原始数据!$H:$H,原始数据!$I:$I,"物资部",原始数据!$J:$J,$A$20,原始数据!$C:$C,E$18)</f>
        <v>0</v>
      </c>
      <c r="F20" s="5">
        <f>SUMIFS(原始数据!$H:$H,原始数据!$I:$I,"物资部",原始数据!$J:$J,$A$20,原始数据!$C:$C,F$18)</f>
        <v>0</v>
      </c>
      <c r="G20" s="5">
        <f>SUMIFS(原始数据!$H:$H,原始数据!$I:$I,"物资部",原始数据!$J:$J,$A$20,原始数据!$C:$C,G$18)</f>
        <v>0</v>
      </c>
      <c r="H20" s="5">
        <f>SUMIFS(原始数据!$H:$H,原始数据!$I:$I,"物资部",原始数据!$J:$J,$A$20,原始数据!$C:$C,H$18)</f>
        <v>0</v>
      </c>
      <c r="I20" s="5">
        <f>SUMIFS(原始数据!$H:$H,原始数据!$I:$I,"物资部",原始数据!$J:$J,$A$20,原始数据!$C:$C,I$18)</f>
        <v>0</v>
      </c>
      <c r="J20" s="5">
        <f>SUMIFS(原始数据!$H:$H,原始数据!$I:$I,"物资部",原始数据!$J:$J,$A$20,原始数据!$C:$C,J$18)</f>
        <v>0</v>
      </c>
      <c r="K20" s="5">
        <f>SUMIFS(原始数据!$H:$H,原始数据!$I:$I,"物资部",原始数据!$J:$J,$A$20,原始数据!$C:$C,K$18)</f>
        <v>0</v>
      </c>
      <c r="L20" s="5">
        <f>SUMIFS(原始数据!$H:$H,原始数据!$I:$I,"物资部",原始数据!$J:$J,$A$20,原始数据!$C:$C,L$18)</f>
        <v>0</v>
      </c>
      <c r="M20" s="5">
        <f>SUMIFS(原始数据!$H:$H,原始数据!$I:$I,"物资部",原始数据!$J:$J,$A$20,原始数据!$C:$C,M$18)</f>
        <v>0</v>
      </c>
      <c r="N20" s="5">
        <f>SUMIFS(原始数据!$H:$H,原始数据!$I:$I,"物资部",原始数据!$J:$J,$A$20,原始数据!$C:$C,N$18)</f>
        <v>0</v>
      </c>
      <c r="O20" s="5">
        <f>SUMIFS(原始数据!$H:$H,原始数据!$I:$I,"物资部",原始数据!$J:$J,$A$20,原始数据!$C:$C,O$18)</f>
        <v>0</v>
      </c>
      <c r="P20" s="5">
        <f>SUMIFS(原始数据!$H:$H,原始数据!$I:$I,"物资部",原始数据!$J:$J,$A$20,原始数据!$C:$C,P$18)</f>
        <v>0</v>
      </c>
      <c r="Q20" s="5">
        <f>SUMIFS(原始数据!$H:$H,原始数据!$I:$I,"物资部",原始数据!$J:$J,$A$20,原始数据!$C:$C,Q$18)</f>
        <v>0</v>
      </c>
    </row>
    <row r="21" spans="1:17" x14ac:dyDescent="0.15">
      <c r="A21" s="6" t="s">
        <v>15</v>
      </c>
      <c r="B21" s="5">
        <f>SUMIFS(原始数据!$H:$H,原始数据!$I:$I,"物资部",原始数据!$J:$J,$A$21,原始数据!$C:$C,B$18)</f>
        <v>746</v>
      </c>
      <c r="C21" s="5">
        <f>SUMIFS(原始数据!$H:$H,原始数据!$I:$I,"物资部",原始数据!$J:$J,$A$21,原始数据!$C:$C,C$18)</f>
        <v>4</v>
      </c>
      <c r="D21" s="5">
        <f>SUMIFS(原始数据!$H:$H,原始数据!$I:$I,"物资部",原始数据!$J:$J,$A$21,原始数据!$C:$C,D$18)</f>
        <v>0</v>
      </c>
      <c r="E21" s="5">
        <f>SUMIFS(原始数据!$H:$H,原始数据!$I:$I,"物资部",原始数据!$J:$J,$A$21,原始数据!$C:$C,E$18)</f>
        <v>0</v>
      </c>
      <c r="F21" s="5">
        <f>SUMIFS(原始数据!$H:$H,原始数据!$I:$I,"物资部",原始数据!$J:$J,$A$21,原始数据!$C:$C,F$18)</f>
        <v>0</v>
      </c>
      <c r="G21" s="5">
        <f>SUMIFS(原始数据!$H:$H,原始数据!$I:$I,"物资部",原始数据!$J:$J,$A$21,原始数据!$C:$C,G$18)</f>
        <v>0</v>
      </c>
      <c r="H21" s="5">
        <f>SUMIFS(原始数据!$H:$H,原始数据!$I:$I,"物资部",原始数据!$J:$J,$A$21,原始数据!$C:$C,H$18)</f>
        <v>0</v>
      </c>
      <c r="I21" s="5">
        <f>SUMIFS(原始数据!$H:$H,原始数据!$I:$I,"物资部",原始数据!$J:$J,$A$21,原始数据!$C:$C,I$18)</f>
        <v>0</v>
      </c>
      <c r="J21" s="5">
        <f>SUMIFS(原始数据!$H:$H,原始数据!$I:$I,"物资部",原始数据!$J:$J,$A$21,原始数据!$C:$C,J$18)</f>
        <v>0</v>
      </c>
      <c r="K21" s="5">
        <f>SUMIFS(原始数据!$H:$H,原始数据!$I:$I,"物资部",原始数据!$J:$J,$A$21,原始数据!$C:$C,K$18)</f>
        <v>0</v>
      </c>
      <c r="L21" s="5">
        <f>SUMIFS(原始数据!$H:$H,原始数据!$I:$I,"物资部",原始数据!$J:$J,$A$21,原始数据!$C:$C,L$18)</f>
        <v>0</v>
      </c>
      <c r="M21" s="5">
        <f>SUMIFS(原始数据!$H:$H,原始数据!$I:$I,"物资部",原始数据!$J:$J,$A$21,原始数据!$C:$C,M$18)</f>
        <v>0</v>
      </c>
      <c r="N21" s="5">
        <f>SUMIFS(原始数据!$H:$H,原始数据!$I:$I,"物资部",原始数据!$J:$J,$A$21,原始数据!$C:$C,N$18)</f>
        <v>0</v>
      </c>
      <c r="O21" s="5">
        <f>SUMIFS(原始数据!$H:$H,原始数据!$I:$I,"物资部",原始数据!$J:$J,$A$21,原始数据!$C:$C,O$18)</f>
        <v>0</v>
      </c>
      <c r="P21" s="5">
        <f>SUMIFS(原始数据!$H:$H,原始数据!$I:$I,"物资部",原始数据!$J:$J,$A$21,原始数据!$C:$C,P$18)</f>
        <v>0</v>
      </c>
      <c r="Q21" s="5">
        <f>SUMIFS(原始数据!$H:$H,原始数据!$I:$I,"物资部",原始数据!$J:$J,$A$21,原始数据!$C:$C,Q$18)</f>
        <v>0</v>
      </c>
    </row>
    <row r="22" spans="1:17" x14ac:dyDescent="0.15">
      <c r="A22" s="6" t="s">
        <v>23</v>
      </c>
      <c r="B22" s="5">
        <f>SUMIFS(原始数据!$H:$H,原始数据!$I:$I,"物资部",原始数据!$J:$J,$A$22,原始数据!$C:$C,B$18)</f>
        <v>452</v>
      </c>
      <c r="C22" s="5">
        <f>SUMIFS(原始数据!$H:$H,原始数据!$I:$I,"物资部",原始数据!$J:$J,$A$22,原始数据!$C:$C,C$18)</f>
        <v>13</v>
      </c>
      <c r="D22" s="5">
        <f>SUMIFS(原始数据!$H:$H,原始数据!$I:$I,"物资部",原始数据!$J:$J,$A$22,原始数据!$C:$C,D$18)</f>
        <v>5</v>
      </c>
      <c r="E22" s="5">
        <f>SUMIFS(原始数据!$H:$H,原始数据!$I:$I,"物资部",原始数据!$J:$J,$A$22,原始数据!$C:$C,E$18)</f>
        <v>0</v>
      </c>
      <c r="F22" s="5">
        <f>SUMIFS(原始数据!$H:$H,原始数据!$I:$I,"物资部",原始数据!$J:$J,$A$22,原始数据!$C:$C,F$18)</f>
        <v>0</v>
      </c>
      <c r="G22" s="5">
        <f>SUMIFS(原始数据!$H:$H,原始数据!$I:$I,"物资部",原始数据!$J:$J,$A$22,原始数据!$C:$C,G$18)</f>
        <v>0</v>
      </c>
      <c r="H22" s="5">
        <f>SUMIFS(原始数据!$H:$H,原始数据!$I:$I,"物资部",原始数据!$J:$J,$A$22,原始数据!$C:$C,H$18)</f>
        <v>0</v>
      </c>
      <c r="I22" s="5">
        <f>SUMIFS(原始数据!$H:$H,原始数据!$I:$I,"物资部",原始数据!$J:$J,$A$22,原始数据!$C:$C,I$18)</f>
        <v>0</v>
      </c>
      <c r="J22" s="5">
        <f>SUMIFS(原始数据!$H:$H,原始数据!$I:$I,"物资部",原始数据!$J:$J,$A$22,原始数据!$C:$C,J$18)</f>
        <v>0</v>
      </c>
      <c r="K22" s="5">
        <f>SUMIFS(原始数据!$H:$H,原始数据!$I:$I,"物资部",原始数据!$J:$J,$A$22,原始数据!$C:$C,K$18)</f>
        <v>0</v>
      </c>
      <c r="L22" s="5">
        <f>SUMIFS(原始数据!$H:$H,原始数据!$I:$I,"物资部",原始数据!$J:$J,$A$22,原始数据!$C:$C,L$18)</f>
        <v>0</v>
      </c>
      <c r="M22" s="5">
        <f>SUMIFS(原始数据!$H:$H,原始数据!$I:$I,"物资部",原始数据!$J:$J,$A$22,原始数据!$C:$C,M$18)</f>
        <v>0</v>
      </c>
      <c r="N22" s="5">
        <f>SUMIFS(原始数据!$H:$H,原始数据!$I:$I,"物资部",原始数据!$J:$J,$A$22,原始数据!$C:$C,N$18)</f>
        <v>0</v>
      </c>
      <c r="O22" s="5">
        <f>SUMIFS(原始数据!$H:$H,原始数据!$I:$I,"物资部",原始数据!$J:$J,$A$22,原始数据!$C:$C,O$18)</f>
        <v>0</v>
      </c>
      <c r="P22" s="5">
        <f>SUMIFS(原始数据!$H:$H,原始数据!$I:$I,"物资部",原始数据!$J:$J,$A$22,原始数据!$C:$C,P$18)</f>
        <v>0</v>
      </c>
      <c r="Q22" s="5">
        <f>SUMIFS(原始数据!$H:$H,原始数据!$I:$I,"物资部",原始数据!$J:$J,$A$22,原始数据!$C:$C,Q$18)</f>
        <v>0</v>
      </c>
    </row>
    <row r="23" spans="1:17" x14ac:dyDescent="0.15">
      <c r="A23" s="6" t="s">
        <v>17</v>
      </c>
      <c r="B23" s="5">
        <f>SUMIFS(原始数据!$H:$H,原始数据!$I:$I,"物资部",原始数据!$J:$J,$A$23,原始数据!$C:$C,B$18)</f>
        <v>486</v>
      </c>
      <c r="C23" s="5">
        <f>SUMIFS(原始数据!$H:$H,原始数据!$I:$I,"物资部",原始数据!$J:$J,$A$23,原始数据!$C:$C,C$18)</f>
        <v>56</v>
      </c>
      <c r="D23" s="5">
        <f>SUMIFS(原始数据!$H:$H,原始数据!$I:$I,"物资部",原始数据!$J:$J,$A$23,原始数据!$C:$C,D$18)</f>
        <v>1</v>
      </c>
      <c r="E23" s="5">
        <f>SUMIFS(原始数据!$H:$H,原始数据!$I:$I,"物资部",原始数据!$J:$J,$A$23,原始数据!$C:$C,E$18)</f>
        <v>0</v>
      </c>
      <c r="F23" s="5">
        <f>SUMIFS(原始数据!$H:$H,原始数据!$I:$I,"物资部",原始数据!$J:$J,$A$23,原始数据!$C:$C,F$18)</f>
        <v>0</v>
      </c>
      <c r="G23" s="5">
        <f>SUMIFS(原始数据!$H:$H,原始数据!$I:$I,"物资部",原始数据!$J:$J,$A$23,原始数据!$C:$C,G$18)</f>
        <v>0</v>
      </c>
      <c r="H23" s="5">
        <f>SUMIFS(原始数据!$H:$H,原始数据!$I:$I,"物资部",原始数据!$J:$J,$A$23,原始数据!$C:$C,H$18)</f>
        <v>0</v>
      </c>
      <c r="I23" s="5">
        <f>SUMIFS(原始数据!$H:$H,原始数据!$I:$I,"物资部",原始数据!$J:$J,$A$23,原始数据!$C:$C,I$18)</f>
        <v>0</v>
      </c>
      <c r="J23" s="5">
        <f>SUMIFS(原始数据!$H:$H,原始数据!$I:$I,"物资部",原始数据!$J:$J,$A$23,原始数据!$C:$C,J$18)</f>
        <v>0</v>
      </c>
      <c r="K23" s="5">
        <f>SUMIFS(原始数据!$H:$H,原始数据!$I:$I,"物资部",原始数据!$J:$J,$A$23,原始数据!$C:$C,K$18)</f>
        <v>0</v>
      </c>
      <c r="L23" s="5">
        <f>SUMIFS(原始数据!$H:$H,原始数据!$I:$I,"物资部",原始数据!$J:$J,$A$23,原始数据!$C:$C,L$18)</f>
        <v>0</v>
      </c>
      <c r="M23" s="5">
        <f>SUMIFS(原始数据!$H:$H,原始数据!$I:$I,"物资部",原始数据!$J:$J,$A$23,原始数据!$C:$C,M$18)</f>
        <v>0</v>
      </c>
      <c r="N23" s="5">
        <f>SUMIFS(原始数据!$H:$H,原始数据!$I:$I,"物资部",原始数据!$J:$J,$A$23,原始数据!$C:$C,N$18)</f>
        <v>0</v>
      </c>
      <c r="O23" s="5">
        <f>SUMIFS(原始数据!$H:$H,原始数据!$I:$I,"物资部",原始数据!$J:$J,$A$23,原始数据!$C:$C,O$18)</f>
        <v>0</v>
      </c>
      <c r="P23" s="5">
        <f>SUMIFS(原始数据!$H:$H,原始数据!$I:$I,"物资部",原始数据!$J:$J,$A$23,原始数据!$C:$C,P$18)</f>
        <v>0</v>
      </c>
      <c r="Q23" s="5">
        <f>SUMIFS(原始数据!$H:$H,原始数据!$I:$I,"物资部",原始数据!$J:$J,$A$23,原始数据!$C:$C,Q$18)</f>
        <v>2</v>
      </c>
    </row>
    <row r="24" spans="1:17" x14ac:dyDescent="0.15">
      <c r="A24" s="6" t="s">
        <v>25</v>
      </c>
      <c r="B24" s="5">
        <f>SUMIFS(原始数据!$H:$H,原始数据!$I:$I,"物资部",原始数据!$J:$J,$A$24,原始数据!$C:$C,B$18)</f>
        <v>1206</v>
      </c>
      <c r="C24" s="5">
        <f>SUMIFS(原始数据!$H:$H,原始数据!$I:$I,"物资部",原始数据!$J:$J,$A$24,原始数据!$C:$C,C$18)</f>
        <v>5</v>
      </c>
      <c r="D24" s="5">
        <f>SUMIFS(原始数据!$H:$H,原始数据!$I:$I,"物资部",原始数据!$J:$J,$A$24,原始数据!$C:$C,D$18)</f>
        <v>0</v>
      </c>
      <c r="E24" s="5">
        <f>SUMIFS(原始数据!$H:$H,原始数据!$I:$I,"物资部",原始数据!$J:$J,$A$24,原始数据!$C:$C,E$18)</f>
        <v>31</v>
      </c>
      <c r="F24" s="5">
        <f>SUMIFS(原始数据!$H:$H,原始数据!$I:$I,"物资部",原始数据!$J:$J,$A$24,原始数据!$C:$C,F$18)</f>
        <v>0</v>
      </c>
      <c r="G24" s="5">
        <f>SUMIFS(原始数据!$H:$H,原始数据!$I:$I,"物资部",原始数据!$J:$J,$A$24,原始数据!$C:$C,G$18)</f>
        <v>0</v>
      </c>
      <c r="H24" s="5">
        <f>SUMIFS(原始数据!$H:$H,原始数据!$I:$I,"物资部",原始数据!$J:$J,$A$24,原始数据!$C:$C,H$18)</f>
        <v>20</v>
      </c>
      <c r="I24" s="5">
        <f>SUMIFS(原始数据!$H:$H,原始数据!$I:$I,"物资部",原始数据!$J:$J,$A$24,原始数据!$C:$C,I$18)</f>
        <v>2</v>
      </c>
      <c r="J24" s="5">
        <f>SUMIFS(原始数据!$H:$H,原始数据!$I:$I,"物资部",原始数据!$J:$J,$A$24,原始数据!$C:$C,J$18)</f>
        <v>13</v>
      </c>
      <c r="K24" s="5">
        <f>SUMIFS(原始数据!$H:$H,原始数据!$I:$I,"物资部",原始数据!$J:$J,$A$24,原始数据!$C:$C,K$18)</f>
        <v>8</v>
      </c>
      <c r="L24" s="5">
        <f>SUMIFS(原始数据!$H:$H,原始数据!$I:$I,"物资部",原始数据!$J:$J,$A$24,原始数据!$C:$C,L$18)</f>
        <v>0</v>
      </c>
      <c r="M24" s="5">
        <f>SUMIFS(原始数据!$H:$H,原始数据!$I:$I,"物资部",原始数据!$J:$J,$A$24,原始数据!$C:$C,M$18)</f>
        <v>0</v>
      </c>
      <c r="N24" s="5">
        <f>SUMIFS(原始数据!$H:$H,原始数据!$I:$I,"物资部",原始数据!$J:$J,$A$24,原始数据!$C:$C,N$18)</f>
        <v>13</v>
      </c>
      <c r="O24" s="5">
        <f>SUMIFS(原始数据!$H:$H,原始数据!$I:$I,"物资部",原始数据!$J:$J,$A$24,原始数据!$C:$C,O$18)</f>
        <v>1</v>
      </c>
      <c r="P24" s="5">
        <f>SUMIFS(原始数据!$H:$H,原始数据!$I:$I,"物资部",原始数据!$J:$J,$A$24,原始数据!$C:$C,P$18)</f>
        <v>1</v>
      </c>
      <c r="Q24" s="5">
        <f>SUMIFS(原始数据!$H:$H,原始数据!$I:$I,"物资部",原始数据!$J:$J,$A$24,原始数据!$C:$C,Q$18)</f>
        <v>4</v>
      </c>
    </row>
    <row r="25" spans="1:17" x14ac:dyDescent="0.15">
      <c r="A25" s="6" t="s">
        <v>85</v>
      </c>
      <c r="B25" s="5">
        <f>SUMIFS(原始数据!$H:$H,原始数据!$I:$I,"物资部",原始数据!$J:$J,$A$25,原始数据!$C:$C,B$18)</f>
        <v>46</v>
      </c>
      <c r="C25" s="5">
        <f>SUMIFS(原始数据!$H:$H,原始数据!$I:$I,"物资部",原始数据!$J:$J,$A$25,原始数据!$C:$C,C$18)</f>
        <v>0</v>
      </c>
      <c r="D25" s="5">
        <f>SUMIFS(原始数据!$H:$H,原始数据!$I:$I,"物资部",原始数据!$J:$J,$A$25,原始数据!$C:$C,D$18)</f>
        <v>0</v>
      </c>
      <c r="E25" s="5">
        <f>SUMIFS(原始数据!$H:$H,原始数据!$I:$I,"物资部",原始数据!$J:$J,$A$25,原始数据!$C:$C,E$18)</f>
        <v>0</v>
      </c>
      <c r="F25" s="5">
        <f>SUMIFS(原始数据!$H:$H,原始数据!$I:$I,"物资部",原始数据!$J:$J,$A$25,原始数据!$C:$C,F$18)</f>
        <v>0</v>
      </c>
      <c r="G25" s="5">
        <f>SUMIFS(原始数据!$H:$H,原始数据!$I:$I,"物资部",原始数据!$J:$J,$A$25,原始数据!$C:$C,G$18)</f>
        <v>0</v>
      </c>
      <c r="H25" s="5">
        <f>SUMIFS(原始数据!$H:$H,原始数据!$I:$I,"物资部",原始数据!$J:$J,$A$25,原始数据!$C:$C,H$18)</f>
        <v>0</v>
      </c>
      <c r="I25" s="5">
        <f>SUMIFS(原始数据!$H:$H,原始数据!$I:$I,"物资部",原始数据!$J:$J,$A$25,原始数据!$C:$C,I$18)</f>
        <v>0</v>
      </c>
      <c r="J25" s="5">
        <f>SUMIFS(原始数据!$H:$H,原始数据!$I:$I,"物资部",原始数据!$J:$J,$A$25,原始数据!$C:$C,J$18)</f>
        <v>0</v>
      </c>
      <c r="K25" s="5">
        <f>SUMIFS(原始数据!$H:$H,原始数据!$I:$I,"物资部",原始数据!$J:$J,$A$25,原始数据!$C:$C,K$18)</f>
        <v>0</v>
      </c>
      <c r="L25" s="5">
        <f>SUMIFS(原始数据!$H:$H,原始数据!$I:$I,"物资部",原始数据!$J:$J,$A$25,原始数据!$C:$C,L$18)</f>
        <v>0</v>
      </c>
      <c r="M25" s="5">
        <f>SUMIFS(原始数据!$H:$H,原始数据!$I:$I,"物资部",原始数据!$J:$J,$A$25,原始数据!$C:$C,M$18)</f>
        <v>0</v>
      </c>
      <c r="N25" s="5">
        <f>SUMIFS(原始数据!$H:$H,原始数据!$I:$I,"物资部",原始数据!$J:$J,$A$25,原始数据!$C:$C,N$18)</f>
        <v>0</v>
      </c>
      <c r="O25" s="5">
        <f>SUMIFS(原始数据!$H:$H,原始数据!$I:$I,"物资部",原始数据!$J:$J,$A$25,原始数据!$C:$C,O$18)</f>
        <v>0</v>
      </c>
      <c r="P25" s="5">
        <f>SUMIFS(原始数据!$H:$H,原始数据!$I:$I,"物资部",原始数据!$J:$J,$A$25,原始数据!$C:$C,P$18)</f>
        <v>0</v>
      </c>
      <c r="Q25" s="5">
        <f>SUMIFS(原始数据!$H:$H,原始数据!$I:$I,"物资部",原始数据!$J:$J,$A$25,原始数据!$C:$C,Q$18)</f>
        <v>0</v>
      </c>
    </row>
    <row r="26" spans="1:17" x14ac:dyDescent="0.15">
      <c r="A26" s="6" t="s">
        <v>21</v>
      </c>
      <c r="B26" s="5">
        <f>SUMIFS(原始数据!$H:$H,原始数据!$I:$I,"物资部",原始数据!$J:$J,$A$26,原始数据!$C:$C,B$18)</f>
        <v>432</v>
      </c>
      <c r="C26" s="5">
        <f>SUMIFS(原始数据!$H:$H,原始数据!$I:$I,"物资部",原始数据!$J:$J,$A$26,原始数据!$C:$C,C$18)</f>
        <v>37</v>
      </c>
      <c r="D26" s="5">
        <f>SUMIFS(原始数据!$H:$H,原始数据!$I:$I,"物资部",原始数据!$J:$J,$A$26,原始数据!$C:$C,D$18)</f>
        <v>0</v>
      </c>
      <c r="E26" s="5">
        <f>SUMIFS(原始数据!$H:$H,原始数据!$I:$I,"物资部",原始数据!$J:$J,$A$26,原始数据!$C:$C,E$18)</f>
        <v>4</v>
      </c>
      <c r="F26" s="5">
        <f>SUMIFS(原始数据!$H:$H,原始数据!$I:$I,"物资部",原始数据!$J:$J,$A$26,原始数据!$C:$C,F$18)</f>
        <v>0</v>
      </c>
      <c r="G26" s="5">
        <f>SUMIFS(原始数据!$H:$H,原始数据!$I:$I,"物资部",原始数据!$J:$J,$A$26,原始数据!$C:$C,G$18)</f>
        <v>0</v>
      </c>
      <c r="H26" s="5">
        <f>SUMIFS(原始数据!$H:$H,原始数据!$I:$I,"物资部",原始数据!$J:$J,$A$26,原始数据!$C:$C,H$18)</f>
        <v>0</v>
      </c>
      <c r="I26" s="5">
        <f>SUMIFS(原始数据!$H:$H,原始数据!$I:$I,"物资部",原始数据!$J:$J,$A$26,原始数据!$C:$C,I$18)</f>
        <v>0</v>
      </c>
      <c r="J26" s="5">
        <f>SUMIFS(原始数据!$H:$H,原始数据!$I:$I,"物资部",原始数据!$J:$J,$A$26,原始数据!$C:$C,J$18)</f>
        <v>0</v>
      </c>
      <c r="K26" s="5">
        <f>SUMIFS(原始数据!$H:$H,原始数据!$I:$I,"物资部",原始数据!$J:$J,$A$26,原始数据!$C:$C,K$18)</f>
        <v>0</v>
      </c>
      <c r="L26" s="5">
        <f>SUMIFS(原始数据!$H:$H,原始数据!$I:$I,"物资部",原始数据!$J:$J,$A$26,原始数据!$C:$C,L$18)</f>
        <v>0</v>
      </c>
      <c r="M26" s="5">
        <f>SUMIFS(原始数据!$H:$H,原始数据!$I:$I,"物资部",原始数据!$J:$J,$A$26,原始数据!$C:$C,M$18)</f>
        <v>0</v>
      </c>
      <c r="N26" s="5">
        <f>SUMIFS(原始数据!$H:$H,原始数据!$I:$I,"物资部",原始数据!$J:$J,$A$26,原始数据!$C:$C,N$18)</f>
        <v>0</v>
      </c>
      <c r="O26" s="5">
        <f>SUMIFS(原始数据!$H:$H,原始数据!$I:$I,"物资部",原始数据!$J:$J,$A$26,原始数据!$C:$C,O$18)</f>
        <v>0</v>
      </c>
      <c r="P26" s="5">
        <f>SUMIFS(原始数据!$H:$H,原始数据!$I:$I,"物资部",原始数据!$J:$J,$A$26,原始数据!$C:$C,P$18)</f>
        <v>0</v>
      </c>
      <c r="Q26" s="5">
        <f>SUMIFS(原始数据!$H:$H,原始数据!$I:$I,"物资部",原始数据!$J:$J,$A$26,原始数据!$C:$C,Q$18)</f>
        <v>0</v>
      </c>
    </row>
    <row r="27" spans="1:17" x14ac:dyDescent="0.15">
      <c r="A27" s="6" t="s">
        <v>63</v>
      </c>
      <c r="B27" s="5">
        <f>SUMIFS(原始数据!$H:$H,原始数据!$I:$I,"物资部",原始数据!$J:$J,$A$27,原始数据!$C:$C,B$18)</f>
        <v>40</v>
      </c>
      <c r="C27" s="5">
        <f>SUMIFS(原始数据!$H:$H,原始数据!$I:$I,"物资部",原始数据!$J:$J,$A$27,原始数据!$C:$C,C$18)</f>
        <v>0</v>
      </c>
      <c r="D27" s="5">
        <f>SUMIFS(原始数据!$H:$H,原始数据!$I:$I,"物资部",原始数据!$J:$J,$A$27,原始数据!$C:$C,D$18)</f>
        <v>0</v>
      </c>
      <c r="E27" s="5">
        <f>SUMIFS(原始数据!$H:$H,原始数据!$I:$I,"物资部",原始数据!$J:$J,$A$27,原始数据!$C:$C,E$18)</f>
        <v>0</v>
      </c>
      <c r="F27" s="5">
        <f>SUMIFS(原始数据!$H:$H,原始数据!$I:$I,"物资部",原始数据!$J:$J,$A$27,原始数据!$C:$C,F$18)</f>
        <v>0</v>
      </c>
      <c r="G27" s="5">
        <f>SUMIFS(原始数据!$H:$H,原始数据!$I:$I,"物资部",原始数据!$J:$J,$A$27,原始数据!$C:$C,G$18)</f>
        <v>0</v>
      </c>
      <c r="H27" s="5">
        <f>SUMIFS(原始数据!$H:$H,原始数据!$I:$I,"物资部",原始数据!$J:$J,$A$27,原始数据!$C:$C,H$18)</f>
        <v>0</v>
      </c>
      <c r="I27" s="5">
        <f>SUMIFS(原始数据!$H:$H,原始数据!$I:$I,"物资部",原始数据!$J:$J,$A$27,原始数据!$C:$C,I$18)</f>
        <v>0</v>
      </c>
      <c r="J27" s="5">
        <f>SUMIFS(原始数据!$H:$H,原始数据!$I:$I,"物资部",原始数据!$J:$J,$A$27,原始数据!$C:$C,J$18)</f>
        <v>0</v>
      </c>
      <c r="K27" s="5">
        <f>SUMIFS(原始数据!$H:$H,原始数据!$I:$I,"物资部",原始数据!$J:$J,$A$27,原始数据!$C:$C,K$18)</f>
        <v>0</v>
      </c>
      <c r="L27" s="5">
        <f>SUMIFS(原始数据!$H:$H,原始数据!$I:$I,"物资部",原始数据!$J:$J,$A$27,原始数据!$C:$C,L$18)</f>
        <v>0</v>
      </c>
      <c r="M27" s="5">
        <f>SUMIFS(原始数据!$H:$H,原始数据!$I:$I,"物资部",原始数据!$J:$J,$A$27,原始数据!$C:$C,M$18)</f>
        <v>0</v>
      </c>
      <c r="N27" s="5">
        <f>SUMIFS(原始数据!$H:$H,原始数据!$I:$I,"物资部",原始数据!$J:$J,$A$27,原始数据!$C:$C,N$18)</f>
        <v>0</v>
      </c>
      <c r="O27" s="5">
        <f>SUMIFS(原始数据!$H:$H,原始数据!$I:$I,"物资部",原始数据!$J:$J,$A$27,原始数据!$C:$C,O$18)</f>
        <v>0</v>
      </c>
      <c r="P27" s="5">
        <f>SUMIFS(原始数据!$H:$H,原始数据!$I:$I,"物资部",原始数据!$J:$J,$A$27,原始数据!$C:$C,P$18)</f>
        <v>0</v>
      </c>
      <c r="Q27" s="5">
        <f>SUMIFS(原始数据!$H:$H,原始数据!$I:$I,"物资部",原始数据!$J:$J,$A$27,原始数据!$C:$C,Q$18)</f>
        <v>5</v>
      </c>
    </row>
    <row r="28" spans="1:17" x14ac:dyDescent="0.15">
      <c r="A28" s="6" t="s">
        <v>175</v>
      </c>
      <c r="B28" s="5">
        <f>SUMIFS(原始数据!$H:$H,原始数据!$I:$I,"物资部",原始数据!$J:$J,$A$28,原始数据!$C:$C,B$18)</f>
        <v>50</v>
      </c>
      <c r="C28" s="5">
        <f>SUMIFS(原始数据!$H:$H,原始数据!$I:$I,"物资部",原始数据!$J:$J,$A$28,原始数据!$C:$C,C$18)</f>
        <v>0</v>
      </c>
      <c r="D28" s="5">
        <f>SUMIFS(原始数据!$H:$H,原始数据!$I:$I,"物资部",原始数据!$J:$J,$A$28,原始数据!$C:$C,D$18)</f>
        <v>0</v>
      </c>
      <c r="E28" s="5">
        <f>SUMIFS(原始数据!$H:$H,原始数据!$I:$I,"物资部",原始数据!$J:$J,$A$28,原始数据!$C:$C,E$18)</f>
        <v>0</v>
      </c>
      <c r="F28" s="5">
        <f>SUMIFS(原始数据!$H:$H,原始数据!$I:$I,"物资部",原始数据!$J:$J,$A$28,原始数据!$C:$C,F$18)</f>
        <v>0</v>
      </c>
      <c r="G28" s="5">
        <f>SUMIFS(原始数据!$H:$H,原始数据!$I:$I,"物资部",原始数据!$J:$J,$A$28,原始数据!$C:$C,G$18)</f>
        <v>0</v>
      </c>
      <c r="H28" s="5">
        <f>SUMIFS(原始数据!$H:$H,原始数据!$I:$I,"物资部",原始数据!$J:$J,$A$28,原始数据!$C:$C,H$18)</f>
        <v>0</v>
      </c>
      <c r="I28" s="5">
        <f>SUMIFS(原始数据!$H:$H,原始数据!$I:$I,"物资部",原始数据!$J:$J,$A$28,原始数据!$C:$C,I$18)</f>
        <v>0</v>
      </c>
      <c r="J28" s="5">
        <f>SUMIFS(原始数据!$H:$H,原始数据!$I:$I,"物资部",原始数据!$J:$J,$A$28,原始数据!$C:$C,J$18)</f>
        <v>0</v>
      </c>
      <c r="K28" s="5">
        <f>SUMIFS(原始数据!$H:$H,原始数据!$I:$I,"物资部",原始数据!$J:$J,$A$28,原始数据!$C:$C,K$18)</f>
        <v>0</v>
      </c>
      <c r="L28" s="5">
        <f>SUMIFS(原始数据!$H:$H,原始数据!$I:$I,"物资部",原始数据!$J:$J,$A$28,原始数据!$C:$C,L$18)</f>
        <v>0</v>
      </c>
      <c r="M28" s="5">
        <f>SUMIFS(原始数据!$H:$H,原始数据!$I:$I,"物资部",原始数据!$J:$J,$A$28,原始数据!$C:$C,M$18)</f>
        <v>0</v>
      </c>
      <c r="N28" s="5">
        <f>SUMIFS(原始数据!$H:$H,原始数据!$I:$I,"物资部",原始数据!$J:$J,$A$28,原始数据!$C:$C,N$18)</f>
        <v>0</v>
      </c>
      <c r="O28" s="5">
        <f>SUMIFS(原始数据!$H:$H,原始数据!$I:$I,"物资部",原始数据!$J:$J,$A$28,原始数据!$C:$C,O$18)</f>
        <v>0</v>
      </c>
      <c r="P28" s="5">
        <f>SUMIFS(原始数据!$H:$H,原始数据!$I:$I,"物资部",原始数据!$J:$J,$A$28,原始数据!$C:$C,P$18)</f>
        <v>0</v>
      </c>
      <c r="Q28" s="5">
        <f>SUMIFS(原始数据!$H:$H,原始数据!$I:$I,"物资部",原始数据!$J:$J,$A$28,原始数据!$C:$C,Q$18)</f>
        <v>0</v>
      </c>
    </row>
    <row r="29" spans="1:17" x14ac:dyDescent="0.15">
      <c r="A29" s="6" t="s">
        <v>164</v>
      </c>
      <c r="B29" s="5">
        <f>SUMIFS(原始数据!$H:$H,原始数据!$I:$I,"物资部",原始数据!$J:$J,$A$29,原始数据!$C:$C,B$18)</f>
        <v>16</v>
      </c>
      <c r="C29" s="5">
        <f>SUMIFS(原始数据!$H:$H,原始数据!$I:$I,"物资部",原始数据!$J:$J,$A$29,原始数据!$C:$C,C$18)</f>
        <v>0</v>
      </c>
      <c r="D29" s="5">
        <f>SUMIFS(原始数据!$H:$H,原始数据!$I:$I,"物资部",原始数据!$J:$J,$A$29,原始数据!$C:$C,D$18)</f>
        <v>0</v>
      </c>
      <c r="E29" s="5">
        <f>SUMIFS(原始数据!$H:$H,原始数据!$I:$I,"物资部",原始数据!$J:$J,$A$29,原始数据!$C:$C,E$18)</f>
        <v>0</v>
      </c>
      <c r="F29" s="5">
        <f>SUMIFS(原始数据!$H:$H,原始数据!$I:$I,"物资部",原始数据!$J:$J,$A$29,原始数据!$C:$C,F$18)</f>
        <v>0</v>
      </c>
      <c r="G29" s="5">
        <f>SUMIFS(原始数据!$H:$H,原始数据!$I:$I,"物资部",原始数据!$J:$J,$A$29,原始数据!$C:$C,G$18)</f>
        <v>0</v>
      </c>
      <c r="H29" s="5">
        <f>SUMIFS(原始数据!$H:$H,原始数据!$I:$I,"物资部",原始数据!$J:$J,$A$29,原始数据!$C:$C,H$18)</f>
        <v>0</v>
      </c>
      <c r="I29" s="5">
        <f>SUMIFS(原始数据!$H:$H,原始数据!$I:$I,"物资部",原始数据!$J:$J,$A$29,原始数据!$C:$C,I$18)</f>
        <v>0</v>
      </c>
      <c r="J29" s="5">
        <f>SUMIFS(原始数据!$H:$H,原始数据!$I:$I,"物资部",原始数据!$J:$J,$A$29,原始数据!$C:$C,J$18)</f>
        <v>0</v>
      </c>
      <c r="K29" s="5">
        <f>SUMIFS(原始数据!$H:$H,原始数据!$I:$I,"物资部",原始数据!$J:$J,$A$29,原始数据!$C:$C,K$18)</f>
        <v>0</v>
      </c>
      <c r="L29" s="5">
        <f>SUMIFS(原始数据!$H:$H,原始数据!$I:$I,"物资部",原始数据!$J:$J,$A$29,原始数据!$C:$C,L$18)</f>
        <v>0</v>
      </c>
      <c r="M29" s="5">
        <f>SUMIFS(原始数据!$H:$H,原始数据!$I:$I,"物资部",原始数据!$J:$J,$A$29,原始数据!$C:$C,M$18)</f>
        <v>0</v>
      </c>
      <c r="N29" s="5">
        <f>SUMIFS(原始数据!$H:$H,原始数据!$I:$I,"物资部",原始数据!$J:$J,$A$29,原始数据!$C:$C,N$18)</f>
        <v>0</v>
      </c>
      <c r="O29" s="5">
        <f>SUMIFS(原始数据!$H:$H,原始数据!$I:$I,"物资部",原始数据!$J:$J,$A$29,原始数据!$C:$C,O$18)</f>
        <v>0</v>
      </c>
      <c r="P29" s="5">
        <f>SUMIFS(原始数据!$H:$H,原始数据!$I:$I,"物资部",原始数据!$J:$J,$A$29,原始数据!$C:$C,P$18)</f>
        <v>0</v>
      </c>
      <c r="Q29" s="5">
        <f>SUMIFS(原始数据!$H:$H,原始数据!$I:$I,"物资部",原始数据!$J:$J,$A$29,原始数据!$C:$C,Q$18)</f>
        <v>0</v>
      </c>
    </row>
    <row r="30" spans="1:17" x14ac:dyDescent="0.15">
      <c r="A30" s="6" t="s">
        <v>261</v>
      </c>
      <c r="B30" s="5">
        <f>SUMIFS(原始数据!$H:$H,原始数据!$I:$I,"物资部",原始数据!$J:$J,$A$30,原始数据!$C:$C,B$18)</f>
        <v>0</v>
      </c>
      <c r="C30" s="5">
        <f>SUMIFS(原始数据!$H:$H,原始数据!$I:$I,"物资部",原始数据!$J:$J,$A$30,原始数据!$C:$C,C$18)</f>
        <v>0</v>
      </c>
      <c r="D30" s="5">
        <f>SUMIFS(原始数据!$H:$H,原始数据!$I:$I,"物资部",原始数据!$J:$J,$A$30,原始数据!$C:$C,D$18)</f>
        <v>6</v>
      </c>
      <c r="E30" s="5">
        <f>SUMIFS(原始数据!$H:$H,原始数据!$I:$I,"物资部",原始数据!$J:$J,$A$30,原始数据!$C:$C,E$18)</f>
        <v>0</v>
      </c>
      <c r="F30" s="5">
        <f>SUMIFS(原始数据!$H:$H,原始数据!$I:$I,"物资部",原始数据!$J:$J,$A$30,原始数据!$C:$C,F$18)</f>
        <v>0</v>
      </c>
      <c r="G30" s="5">
        <f>SUMIFS(原始数据!$H:$H,原始数据!$I:$I,"物资部",原始数据!$J:$J,$A$30,原始数据!$C:$C,G$18)</f>
        <v>0</v>
      </c>
      <c r="H30" s="5">
        <f>SUMIFS(原始数据!$H:$H,原始数据!$I:$I,"物资部",原始数据!$J:$J,$A$30,原始数据!$C:$C,H$18)</f>
        <v>0</v>
      </c>
      <c r="I30" s="5">
        <f>SUMIFS(原始数据!$H:$H,原始数据!$I:$I,"物资部",原始数据!$J:$J,$A$30,原始数据!$C:$C,I$18)</f>
        <v>0</v>
      </c>
      <c r="J30" s="5">
        <f>SUMIFS(原始数据!$H:$H,原始数据!$I:$I,"物资部",原始数据!$J:$J,$A$30,原始数据!$C:$C,J$18)</f>
        <v>0</v>
      </c>
      <c r="K30" s="5">
        <f>SUMIFS(原始数据!$H:$H,原始数据!$I:$I,"物资部",原始数据!$J:$J,$A$30,原始数据!$C:$C,K$18)</f>
        <v>0</v>
      </c>
      <c r="L30" s="5">
        <f>SUMIFS(原始数据!$H:$H,原始数据!$I:$I,"物资部",原始数据!$J:$J,$A$30,原始数据!$C:$C,L$18)</f>
        <v>0</v>
      </c>
      <c r="M30" s="5">
        <f>SUMIFS(原始数据!$H:$H,原始数据!$I:$I,"物资部",原始数据!$J:$J,$A$30,原始数据!$C:$C,M$18)</f>
        <v>0</v>
      </c>
      <c r="N30" s="5">
        <f>SUMIFS(原始数据!$H:$H,原始数据!$I:$I,"物资部",原始数据!$J:$J,$A$30,原始数据!$C:$C,N$18)</f>
        <v>0</v>
      </c>
      <c r="O30" s="5">
        <f>SUMIFS(原始数据!$H:$H,原始数据!$I:$I,"物资部",原始数据!$J:$J,$A$30,原始数据!$C:$C,O$18)</f>
        <v>0</v>
      </c>
      <c r="P30" s="5">
        <f>SUMIFS(原始数据!$H:$H,原始数据!$I:$I,"物资部",原始数据!$J:$J,$A$30,原始数据!$C:$C,P$18)</f>
        <v>0</v>
      </c>
      <c r="Q30" s="5">
        <f>SUMIFS(原始数据!$H:$H,原始数据!$I:$I,"物资部",原始数据!$J:$J,$A$30,原始数据!$C:$C,Q$18)</f>
        <v>0</v>
      </c>
    </row>
    <row r="31" spans="1:17" x14ac:dyDescent="0.15">
      <c r="A31" s="6" t="s">
        <v>36</v>
      </c>
      <c r="B31" s="5">
        <f>SUMIFS(原始数据!$H:$H,原始数据!$I:$I,"物资部",原始数据!$J:$J,$A$31,原始数据!$C:$C,B$18)</f>
        <v>0</v>
      </c>
      <c r="C31" s="5">
        <f>SUMIFS(原始数据!$H:$H,原始数据!$I:$I,"物资部",原始数据!$J:$J,$A$31,原始数据!$C:$C,C$18)</f>
        <v>0</v>
      </c>
      <c r="D31" s="5">
        <f>SUMIFS(原始数据!$H:$H,原始数据!$I:$I,"物资部",原始数据!$J:$J,$A$31,原始数据!$C:$C,D$18)</f>
        <v>0</v>
      </c>
      <c r="E31" s="5">
        <f>SUMIFS(原始数据!$H:$H,原始数据!$I:$I,"物资部",原始数据!$J:$J,$A$31,原始数据!$C:$C,E$18)</f>
        <v>84</v>
      </c>
      <c r="F31" s="5">
        <f>SUMIFS(原始数据!$H:$H,原始数据!$I:$I,"物资部",原始数据!$J:$J,$A$31,原始数据!$C:$C,F$18)</f>
        <v>1</v>
      </c>
      <c r="G31" s="5">
        <f>SUMIFS(原始数据!$H:$H,原始数据!$I:$I,"物资部",原始数据!$J:$J,$A$31,原始数据!$C:$C,G$18)</f>
        <v>2</v>
      </c>
      <c r="H31" s="5">
        <f>SUMIFS(原始数据!$H:$H,原始数据!$I:$I,"物资部",原始数据!$J:$J,$A$31,原始数据!$C:$C,H$18)</f>
        <v>30</v>
      </c>
      <c r="I31" s="5">
        <f>SUMIFS(原始数据!$H:$H,原始数据!$I:$I,"物资部",原始数据!$J:$J,$A$31,原始数据!$C:$C,I$18)</f>
        <v>3</v>
      </c>
      <c r="J31" s="5">
        <f>SUMIFS(原始数据!$H:$H,原始数据!$I:$I,"物资部",原始数据!$J:$J,$A$31,原始数据!$C:$C,J$18)</f>
        <v>24</v>
      </c>
      <c r="K31" s="5">
        <f>SUMIFS(原始数据!$H:$H,原始数据!$I:$I,"物资部",原始数据!$J:$J,$A$31,原始数据!$C:$C,K$18)</f>
        <v>12</v>
      </c>
      <c r="L31" s="5">
        <f>SUMIFS(原始数据!$H:$H,原始数据!$I:$I,"物资部",原始数据!$J:$J,$A$31,原始数据!$C:$C,L$18)</f>
        <v>1</v>
      </c>
      <c r="M31" s="5">
        <f>SUMIFS(原始数据!$H:$H,原始数据!$I:$I,"物资部",原始数据!$J:$J,$A$31,原始数据!$C:$C,M$18)</f>
        <v>0</v>
      </c>
      <c r="N31" s="5">
        <f>SUMIFS(原始数据!$H:$H,原始数据!$I:$I,"物资部",原始数据!$J:$J,$A$31,原始数据!$C:$C,N$18)</f>
        <v>19</v>
      </c>
      <c r="O31" s="5">
        <f>SUMIFS(原始数据!$H:$H,原始数据!$I:$I,"物资部",原始数据!$J:$J,$A$31,原始数据!$C:$C,O$18)</f>
        <v>1</v>
      </c>
      <c r="P31" s="5">
        <f>SUMIFS(原始数据!$H:$H,原始数据!$I:$I,"物资部",原始数据!$J:$J,$A$31,原始数据!$C:$C,P$18)</f>
        <v>3</v>
      </c>
      <c r="Q31" s="5">
        <f>SUMIFS(原始数据!$H:$H,原始数据!$I:$I,"物资部",原始数据!$J:$J,$A$31,原始数据!$C:$C,Q$18)</f>
        <v>32</v>
      </c>
    </row>
    <row r="32" spans="1:17" x14ac:dyDescent="0.15">
      <c r="A32" s="7"/>
      <c r="B32" s="10"/>
      <c r="C32" s="10"/>
      <c r="D32" s="10"/>
      <c r="E32" s="10">
        <f t="shared" ref="E32:P32" si="1">E14-SUM(E19:E29)</f>
        <v>2</v>
      </c>
      <c r="F32" s="10">
        <f t="shared" si="1"/>
        <v>1</v>
      </c>
      <c r="G32" s="10">
        <f t="shared" si="1"/>
        <v>2</v>
      </c>
      <c r="H32" s="10">
        <f t="shared" si="1"/>
        <v>10</v>
      </c>
      <c r="I32" s="10">
        <f t="shared" si="1"/>
        <v>1</v>
      </c>
      <c r="J32" s="10">
        <f t="shared" si="1"/>
        <v>3</v>
      </c>
      <c r="K32" s="10">
        <f t="shared" si="1"/>
        <v>3</v>
      </c>
      <c r="L32" s="10">
        <f t="shared" si="1"/>
        <v>0</v>
      </c>
      <c r="M32" s="10">
        <f t="shared" si="1"/>
        <v>0</v>
      </c>
      <c r="N32" s="10">
        <f t="shared" si="1"/>
        <v>2</v>
      </c>
      <c r="O32" s="10">
        <f t="shared" si="1"/>
        <v>0</v>
      </c>
      <c r="P32" s="10">
        <f t="shared" si="1"/>
        <v>0</v>
      </c>
      <c r="Q32" s="10">
        <f>Q14-SUM(Q19:Q29)</f>
        <v>8</v>
      </c>
    </row>
    <row r="33" spans="1:17" x14ac:dyDescent="0.15">
      <c r="A33" s="9" t="s">
        <v>181</v>
      </c>
      <c r="B33" s="6" t="s">
        <v>10</v>
      </c>
      <c r="C33" s="5" t="s">
        <v>76</v>
      </c>
      <c r="D33" s="5" t="s">
        <v>88</v>
      </c>
      <c r="E33" s="5" t="s">
        <v>26</v>
      </c>
      <c r="F33" s="5" t="s">
        <v>46</v>
      </c>
      <c r="G33" s="5" t="s">
        <v>106</v>
      </c>
      <c r="H33" s="5" t="s">
        <v>177</v>
      </c>
      <c r="I33" s="5" t="s">
        <v>173</v>
      </c>
      <c r="J33" s="5" t="s">
        <v>44</v>
      </c>
      <c r="K33" s="5" t="s">
        <v>30</v>
      </c>
      <c r="L33" s="5" t="s">
        <v>48</v>
      </c>
      <c r="M33" s="5" t="s">
        <v>174</v>
      </c>
      <c r="N33" s="5" t="s">
        <v>54</v>
      </c>
      <c r="O33" s="5" t="s">
        <v>37</v>
      </c>
      <c r="P33" s="6" t="s">
        <v>52</v>
      </c>
      <c r="Q33" s="6" t="s">
        <v>39</v>
      </c>
    </row>
    <row r="34" spans="1:17" x14ac:dyDescent="0.15">
      <c r="A34" s="6" t="s">
        <v>19</v>
      </c>
      <c r="B34" s="5">
        <v>0</v>
      </c>
      <c r="C34" s="5">
        <v>0</v>
      </c>
      <c r="D34" s="5">
        <f t="shared" ref="D34:Q34" si="2">D2-D19</f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0</v>
      </c>
    </row>
    <row r="35" spans="1:17" x14ac:dyDescent="0.15">
      <c r="A35" s="6" t="s">
        <v>79</v>
      </c>
      <c r="B35" s="5">
        <v>0</v>
      </c>
      <c r="C35" s="5">
        <v>0</v>
      </c>
      <c r="D35" s="5">
        <f t="shared" ref="D35:Q35" si="3">D3-D20</f>
        <v>1</v>
      </c>
      <c r="E35" s="5">
        <f t="shared" si="3"/>
        <v>0</v>
      </c>
      <c r="F35" s="5">
        <f t="shared" si="3"/>
        <v>0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</row>
    <row r="36" spans="1:17" x14ac:dyDescent="0.15">
      <c r="A36" s="6" t="s">
        <v>15</v>
      </c>
      <c r="B36" s="5">
        <v>0</v>
      </c>
      <c r="C36" s="5">
        <v>0</v>
      </c>
      <c r="D36" s="5">
        <f t="shared" ref="D36:Q36" si="4">D4-D21</f>
        <v>0</v>
      </c>
      <c r="E36" s="5">
        <f t="shared" si="4"/>
        <v>0</v>
      </c>
      <c r="F36" s="5">
        <f t="shared" si="4"/>
        <v>0</v>
      </c>
      <c r="G36" s="5">
        <f>G4-G21</f>
        <v>2</v>
      </c>
      <c r="H36" s="5">
        <f t="shared" si="4"/>
        <v>0</v>
      </c>
      <c r="I36" s="5">
        <f t="shared" si="4"/>
        <v>0</v>
      </c>
      <c r="J36" s="5">
        <f t="shared" si="4"/>
        <v>0</v>
      </c>
      <c r="K36" s="5">
        <f t="shared" si="4"/>
        <v>0</v>
      </c>
      <c r="L36" s="5">
        <f t="shared" si="4"/>
        <v>0</v>
      </c>
      <c r="M36" s="5">
        <f t="shared" si="4"/>
        <v>0</v>
      </c>
      <c r="N36" s="5">
        <f t="shared" si="4"/>
        <v>0</v>
      </c>
      <c r="O36" s="5">
        <f t="shared" si="4"/>
        <v>0</v>
      </c>
      <c r="P36" s="5">
        <f t="shared" si="4"/>
        <v>0</v>
      </c>
      <c r="Q36" s="5">
        <f t="shared" si="4"/>
        <v>0</v>
      </c>
    </row>
    <row r="37" spans="1:17" x14ac:dyDescent="0.15">
      <c r="A37" s="6" t="s">
        <v>23</v>
      </c>
      <c r="B37" s="5">
        <v>0</v>
      </c>
      <c r="C37" s="5">
        <v>0</v>
      </c>
      <c r="D37" s="5">
        <f t="shared" ref="D37:Q37" si="5">D5-D22</f>
        <v>1</v>
      </c>
      <c r="E37" s="5">
        <f t="shared" si="5"/>
        <v>0</v>
      </c>
      <c r="F37" s="5">
        <f t="shared" si="5"/>
        <v>0</v>
      </c>
      <c r="G37" s="5">
        <f t="shared" si="5"/>
        <v>0</v>
      </c>
      <c r="H37" s="5">
        <f t="shared" si="5"/>
        <v>0</v>
      </c>
      <c r="I37" s="5">
        <f t="shared" si="5"/>
        <v>0</v>
      </c>
      <c r="J37" s="5">
        <f t="shared" si="5"/>
        <v>0</v>
      </c>
      <c r="K37" s="5">
        <f t="shared" si="5"/>
        <v>0</v>
      </c>
      <c r="L37" s="5">
        <f t="shared" si="5"/>
        <v>0</v>
      </c>
      <c r="M37" s="5">
        <f t="shared" si="5"/>
        <v>0</v>
      </c>
      <c r="N37" s="5">
        <f t="shared" si="5"/>
        <v>0</v>
      </c>
      <c r="O37" s="5">
        <f t="shared" si="5"/>
        <v>0</v>
      </c>
      <c r="P37" s="5">
        <f t="shared" si="5"/>
        <v>0</v>
      </c>
      <c r="Q37" s="5">
        <f t="shared" si="5"/>
        <v>0</v>
      </c>
    </row>
    <row r="38" spans="1:17" x14ac:dyDescent="0.15">
      <c r="A38" s="6" t="s">
        <v>17</v>
      </c>
      <c r="B38" s="5">
        <v>0</v>
      </c>
      <c r="C38" s="5">
        <v>0</v>
      </c>
      <c r="D38" s="5">
        <f t="shared" ref="D38:Q38" si="6">D6-D23</f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</row>
    <row r="39" spans="1:17" x14ac:dyDescent="0.15">
      <c r="A39" s="6" t="s">
        <v>25</v>
      </c>
      <c r="B39" s="5">
        <v>0</v>
      </c>
      <c r="C39" s="5">
        <v>0</v>
      </c>
      <c r="D39" s="5">
        <f t="shared" ref="D39:Q39" si="7">D7-D24</f>
        <v>0</v>
      </c>
      <c r="E39" s="5">
        <f t="shared" si="7"/>
        <v>11</v>
      </c>
      <c r="F39" s="5">
        <f t="shared" si="7"/>
        <v>0</v>
      </c>
      <c r="G39" s="5">
        <f t="shared" si="7"/>
        <v>0</v>
      </c>
      <c r="H39" s="5">
        <f t="shared" si="7"/>
        <v>8</v>
      </c>
      <c r="I39" s="5">
        <f t="shared" si="7"/>
        <v>0</v>
      </c>
      <c r="J39" s="5">
        <f t="shared" si="7"/>
        <v>6</v>
      </c>
      <c r="K39" s="5">
        <f t="shared" si="7"/>
        <v>3</v>
      </c>
      <c r="L39" s="5">
        <f t="shared" si="7"/>
        <v>0</v>
      </c>
      <c r="M39" s="5">
        <f t="shared" si="7"/>
        <v>0</v>
      </c>
      <c r="N39" s="5">
        <f t="shared" si="7"/>
        <v>6</v>
      </c>
      <c r="O39" s="5">
        <f t="shared" si="7"/>
        <v>0</v>
      </c>
      <c r="P39" s="5">
        <f t="shared" si="7"/>
        <v>0</v>
      </c>
      <c r="Q39" s="5">
        <f t="shared" si="7"/>
        <v>2</v>
      </c>
    </row>
    <row r="40" spans="1:17" x14ac:dyDescent="0.15">
      <c r="A40" s="6" t="s">
        <v>85</v>
      </c>
      <c r="B40" s="5">
        <v>0</v>
      </c>
      <c r="C40" s="5">
        <v>0</v>
      </c>
      <c r="D40" s="5">
        <f t="shared" ref="D40:Q40" si="8">D8-D25</f>
        <v>0</v>
      </c>
      <c r="E40" s="5">
        <f t="shared" si="8"/>
        <v>0</v>
      </c>
      <c r="F40" s="5">
        <f t="shared" si="8"/>
        <v>0</v>
      </c>
      <c r="G40" s="5">
        <f t="shared" si="8"/>
        <v>0</v>
      </c>
      <c r="H40" s="5">
        <f t="shared" si="8"/>
        <v>0</v>
      </c>
      <c r="I40" s="5">
        <f t="shared" si="8"/>
        <v>0</v>
      </c>
      <c r="J40" s="5">
        <f t="shared" si="8"/>
        <v>0</v>
      </c>
      <c r="K40" s="5">
        <f t="shared" si="8"/>
        <v>0</v>
      </c>
      <c r="L40" s="5">
        <f t="shared" si="8"/>
        <v>0</v>
      </c>
      <c r="M40" s="5">
        <f t="shared" si="8"/>
        <v>0</v>
      </c>
      <c r="N40" s="5">
        <f t="shared" si="8"/>
        <v>0</v>
      </c>
      <c r="O40" s="5">
        <f t="shared" si="8"/>
        <v>0</v>
      </c>
      <c r="P40" s="5">
        <f t="shared" si="8"/>
        <v>0</v>
      </c>
      <c r="Q40" s="5">
        <f t="shared" si="8"/>
        <v>0</v>
      </c>
    </row>
    <row r="41" spans="1:17" x14ac:dyDescent="0.15">
      <c r="A41" s="6" t="s">
        <v>21</v>
      </c>
      <c r="B41" s="5">
        <v>0</v>
      </c>
      <c r="C41" s="5">
        <v>0</v>
      </c>
      <c r="D41" s="5">
        <f t="shared" ref="D41:Q41" si="9">D9-D26</f>
        <v>0</v>
      </c>
      <c r="E41" s="5">
        <f t="shared" si="9"/>
        <v>4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1</v>
      </c>
      <c r="Q41" s="5">
        <f t="shared" si="9"/>
        <v>1</v>
      </c>
    </row>
    <row r="42" spans="1:17" x14ac:dyDescent="0.15">
      <c r="A42" s="6" t="s">
        <v>63</v>
      </c>
      <c r="B42" s="5">
        <v>0</v>
      </c>
      <c r="C42" s="5">
        <v>0</v>
      </c>
      <c r="D42" s="5">
        <f t="shared" ref="D42:Q42" si="10">D10-D27</f>
        <v>0</v>
      </c>
      <c r="E42" s="5">
        <f t="shared" si="10"/>
        <v>0</v>
      </c>
      <c r="F42" s="5">
        <f t="shared" si="10"/>
        <v>0</v>
      </c>
      <c r="G42" s="5">
        <f t="shared" si="10"/>
        <v>0</v>
      </c>
      <c r="H42" s="5">
        <f t="shared" si="10"/>
        <v>0</v>
      </c>
      <c r="I42" s="5">
        <f t="shared" si="10"/>
        <v>0</v>
      </c>
      <c r="J42" s="5">
        <f t="shared" si="10"/>
        <v>0</v>
      </c>
      <c r="K42" s="5">
        <f t="shared" si="10"/>
        <v>0</v>
      </c>
      <c r="L42" s="5">
        <f t="shared" si="10"/>
        <v>0</v>
      </c>
      <c r="M42" s="5">
        <f t="shared" si="10"/>
        <v>0</v>
      </c>
      <c r="N42" s="5">
        <f t="shared" si="10"/>
        <v>0</v>
      </c>
      <c r="O42" s="5">
        <f t="shared" si="10"/>
        <v>0</v>
      </c>
      <c r="P42" s="5">
        <f t="shared" si="10"/>
        <v>0</v>
      </c>
      <c r="Q42" s="5">
        <f t="shared" si="10"/>
        <v>5</v>
      </c>
    </row>
    <row r="43" spans="1:17" x14ac:dyDescent="0.15">
      <c r="A43" s="6" t="s">
        <v>175</v>
      </c>
      <c r="B43" s="5">
        <v>0</v>
      </c>
      <c r="C43" s="5">
        <v>0</v>
      </c>
      <c r="D43" s="5">
        <f t="shared" ref="D43:Q43" si="11">D11-D28</f>
        <v>0</v>
      </c>
      <c r="E43" s="5">
        <f t="shared" si="11"/>
        <v>0</v>
      </c>
      <c r="F43" s="5">
        <f t="shared" si="11"/>
        <v>0</v>
      </c>
      <c r="G43" s="5">
        <f t="shared" si="11"/>
        <v>0</v>
      </c>
      <c r="H43" s="5">
        <f t="shared" si="11"/>
        <v>0</v>
      </c>
      <c r="I43" s="5">
        <f t="shared" si="11"/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  <c r="N43" s="5">
        <f t="shared" si="11"/>
        <v>0</v>
      </c>
      <c r="O43" s="5">
        <f t="shared" si="11"/>
        <v>0</v>
      </c>
      <c r="P43" s="5">
        <f t="shared" si="11"/>
        <v>0</v>
      </c>
      <c r="Q43" s="5">
        <f t="shared" si="11"/>
        <v>0</v>
      </c>
    </row>
    <row r="44" spans="1:17" x14ac:dyDescent="0.15">
      <c r="A44" s="6" t="s">
        <v>164</v>
      </c>
      <c r="B44" s="5">
        <v>0</v>
      </c>
      <c r="C44" s="5">
        <v>0</v>
      </c>
      <c r="D44" s="5">
        <f t="shared" ref="D44:Q45" si="12">D12-D29</f>
        <v>0</v>
      </c>
      <c r="E44" s="5">
        <f t="shared" si="12"/>
        <v>0</v>
      </c>
      <c r="F44" s="5">
        <f t="shared" si="12"/>
        <v>0</v>
      </c>
      <c r="G44" s="5">
        <f t="shared" si="12"/>
        <v>0</v>
      </c>
      <c r="H44" s="5">
        <f t="shared" si="12"/>
        <v>0</v>
      </c>
      <c r="I44" s="5">
        <f t="shared" si="12"/>
        <v>0</v>
      </c>
      <c r="J44" s="5">
        <f t="shared" si="12"/>
        <v>0</v>
      </c>
      <c r="K44" s="5">
        <f t="shared" si="12"/>
        <v>0</v>
      </c>
      <c r="L44" s="5">
        <f t="shared" si="12"/>
        <v>0</v>
      </c>
      <c r="M44" s="5">
        <f t="shared" si="12"/>
        <v>0</v>
      </c>
      <c r="N44" s="5">
        <f t="shared" si="12"/>
        <v>0</v>
      </c>
      <c r="O44" s="5">
        <f t="shared" si="12"/>
        <v>0</v>
      </c>
      <c r="P44" s="5">
        <f t="shared" si="12"/>
        <v>0</v>
      </c>
      <c r="Q44" s="5">
        <f t="shared" si="12"/>
        <v>0</v>
      </c>
    </row>
    <row r="45" spans="1:17" x14ac:dyDescent="0.15">
      <c r="A45" s="6" t="s">
        <v>261</v>
      </c>
      <c r="B45" s="5">
        <v>0</v>
      </c>
      <c r="C45" s="5">
        <v>0</v>
      </c>
      <c r="D45" s="5">
        <f t="shared" si="12"/>
        <v>0</v>
      </c>
      <c r="E45" s="5">
        <f t="shared" si="12"/>
        <v>0</v>
      </c>
      <c r="F45" s="5">
        <f t="shared" si="12"/>
        <v>0</v>
      </c>
      <c r="G45" s="5">
        <f t="shared" si="12"/>
        <v>0</v>
      </c>
      <c r="H45" s="5">
        <f t="shared" si="12"/>
        <v>0</v>
      </c>
      <c r="I45" s="5">
        <f t="shared" si="12"/>
        <v>0</v>
      </c>
      <c r="J45" s="5">
        <f t="shared" si="12"/>
        <v>0</v>
      </c>
      <c r="K45" s="5">
        <f t="shared" si="12"/>
        <v>0</v>
      </c>
      <c r="L45" s="5">
        <f t="shared" si="12"/>
        <v>0</v>
      </c>
      <c r="M45" s="5">
        <f t="shared" si="12"/>
        <v>0</v>
      </c>
      <c r="N45" s="5">
        <f t="shared" si="12"/>
        <v>0</v>
      </c>
      <c r="O45" s="5">
        <f t="shared" si="12"/>
        <v>0</v>
      </c>
      <c r="P45" s="5">
        <f t="shared" si="12"/>
        <v>0</v>
      </c>
      <c r="Q45" s="5">
        <f t="shared" si="12"/>
        <v>0</v>
      </c>
    </row>
    <row r="46" spans="1:17" x14ac:dyDescent="0.15">
      <c r="A46" s="6" t="s">
        <v>36</v>
      </c>
      <c r="B46" s="5">
        <v>0</v>
      </c>
      <c r="C46" s="5">
        <v>0</v>
      </c>
      <c r="D46" s="5">
        <f>D31-D14-D15</f>
        <v>0</v>
      </c>
      <c r="E46" s="5">
        <f t="shared" ref="E46:Q46" si="13">E31-E14-E15</f>
        <v>0</v>
      </c>
      <c r="F46" s="5">
        <f t="shared" si="13"/>
        <v>0</v>
      </c>
      <c r="G46" s="5">
        <f t="shared" si="13"/>
        <v>0</v>
      </c>
      <c r="H46" s="5">
        <f t="shared" si="13"/>
        <v>0</v>
      </c>
      <c r="I46" s="5">
        <f t="shared" si="13"/>
        <v>0</v>
      </c>
      <c r="J46" s="5">
        <f>J31-J14-J15</f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  <c r="N46" s="5">
        <f t="shared" si="13"/>
        <v>0</v>
      </c>
      <c r="O46" s="5">
        <f t="shared" si="13"/>
        <v>0</v>
      </c>
      <c r="P46" s="5">
        <f t="shared" si="13"/>
        <v>0</v>
      </c>
      <c r="Q46" s="5">
        <f t="shared" si="13"/>
        <v>0</v>
      </c>
    </row>
  </sheetData>
  <phoneticPr fontId="1" type="noConversion"/>
  <conditionalFormatting sqref="B34:Q4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角磨机分析</vt:lpstr>
      <vt:lpstr>原始数据!维修记录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2020-07-26T15:12:06Z</dcterms:modified>
</cp:coreProperties>
</file>