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activeTab="4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G28" i="5" l="1"/>
  <c r="F28" i="5"/>
  <c r="D28" i="5"/>
  <c r="G27" i="5"/>
  <c r="F27" i="5"/>
  <c r="D27" i="5"/>
  <c r="G26" i="5"/>
  <c r="F26" i="5"/>
  <c r="D26" i="5"/>
  <c r="G25" i="5"/>
  <c r="F25" i="5"/>
  <c r="D25" i="5"/>
  <c r="G24" i="5"/>
  <c r="F24" i="5"/>
  <c r="B26" i="5"/>
  <c r="B21" i="5" l="1"/>
  <c r="B16" i="5"/>
  <c r="C12" i="5"/>
  <c r="C11" i="5"/>
  <c r="C7" i="5"/>
  <c r="C8" i="5"/>
  <c r="C9" i="5"/>
  <c r="C10" i="5"/>
  <c r="C6" i="5"/>
  <c r="C10" i="3" l="1"/>
  <c r="C5" i="3"/>
  <c r="C6" i="3"/>
  <c r="C7" i="3"/>
  <c r="C8" i="3"/>
  <c r="C9" i="3"/>
  <c r="C4" i="3"/>
  <c r="C11" i="2"/>
  <c r="C10" i="2"/>
  <c r="C9" i="2"/>
  <c r="C8" i="2"/>
  <c r="C7" i="2"/>
  <c r="C6" i="2"/>
  <c r="C5" i="2"/>
  <c r="C12" i="2" s="1"/>
  <c r="C12" i="1"/>
  <c r="C11" i="1"/>
  <c r="C10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<sst xmlns="http://schemas.openxmlformats.org/spreadsheetml/2006/main" count="52" uniqueCount="33">
  <si>
    <t>computing the present value</t>
  </si>
  <si>
    <t>discount rate</t>
  </si>
  <si>
    <t>year</t>
  </si>
  <si>
    <t>cash flow</t>
  </si>
  <si>
    <t>present vaiue</t>
  </si>
  <si>
    <t>s</t>
  </si>
  <si>
    <t>npv</t>
  </si>
  <si>
    <t>computing value of annuity</t>
  </si>
  <si>
    <t>periodic payment</t>
  </si>
  <si>
    <t>no futureperiodic paid</t>
  </si>
  <si>
    <t>pv anniuty</t>
  </si>
  <si>
    <t>using formuia</t>
  </si>
  <si>
    <t xml:space="preserve"> pv</t>
  </si>
  <si>
    <t>aa</t>
  </si>
  <si>
    <t>IRR</t>
  </si>
  <si>
    <t>NpV</t>
  </si>
  <si>
    <t>LOAN PRINCIPAL</t>
  </si>
  <si>
    <t>INTEREST RATE</t>
  </si>
  <si>
    <t>LOAN TERM</t>
  </si>
  <si>
    <t>ANNUAL PAYMENT</t>
  </si>
  <si>
    <t>FUTURE   VALUE WITH ANNUAL DEPOSIT</t>
  </si>
  <si>
    <t>ANNUAL  DEPOSIT</t>
  </si>
  <si>
    <t>NO OF DEPOSIT</t>
  </si>
  <si>
    <t>FUTURE VALE</t>
  </si>
  <si>
    <t>FLAT PAYMENT SHHEDUEL</t>
  </si>
  <si>
    <t>YEAR</t>
  </si>
  <si>
    <t>INTEREST</t>
  </si>
  <si>
    <t>LOANPRIN</t>
  </si>
  <si>
    <t>LOAN RETURN</t>
  </si>
  <si>
    <t>ANNUALPAY</t>
  </si>
  <si>
    <t>PRIN END</t>
  </si>
  <si>
    <t>RETURNPRIN</t>
  </si>
  <si>
    <t>PRIN BEGG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</si>
</sst>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9" fontId="0" fillId="0" borderId="0" xfId="0" applyNumberFormat="1"/>
    <xf numFmtId="10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23" sqref="C23:C25"/>
    </sheetView>
  </sheetViews>
  <sheetFormatPr defaultRowHeight="15" x14ac:dyDescent="0.25"/>
  <cols>
    <col min="1" max="1" width="12.5703125" customWidth="1"/>
    <col min="2" max="2" width="13.42578125" customWidth="1"/>
    <col min="3" max="3" width="30.85546875" customWidth="1"/>
  </cols>
  <sheetData>
    <row r="1" spans="1:4" x14ac:dyDescent="0.25">
      <c r="C1" t="s">
        <v>0</v>
      </c>
    </row>
    <row r="2" spans="1:4" x14ac:dyDescent="0.25">
      <c r="A2" t="s">
        <v>1</v>
      </c>
      <c r="C2" s="4">
        <v>0.05</v>
      </c>
      <c r="D2" s="4"/>
    </row>
    <row r="3" spans="1:4" x14ac:dyDescent="0.25">
      <c r="A3" t="s">
        <v>2</v>
      </c>
      <c r="B3" t="s">
        <v>3</v>
      </c>
      <c r="C3" t="s">
        <v>4</v>
      </c>
    </row>
    <row r="4" spans="1:4" x14ac:dyDescent="0.25">
      <c r="A4">
        <v>0</v>
      </c>
    </row>
    <row r="5" spans="1:4" x14ac:dyDescent="0.25">
      <c r="A5">
        <v>1</v>
      </c>
      <c r="B5">
        <v>100</v>
      </c>
      <c r="C5">
        <f t="shared" ref="C5:C9" si="0">B5/(1+0.05)^A5</f>
        <v>95.238095238095241</v>
      </c>
    </row>
    <row r="6" spans="1:4" x14ac:dyDescent="0.25">
      <c r="A6">
        <v>2</v>
      </c>
      <c r="B6">
        <v>100</v>
      </c>
      <c r="C6">
        <f t="shared" si="0"/>
        <v>90.702947845804985</v>
      </c>
    </row>
    <row r="7" spans="1:4" x14ac:dyDescent="0.25">
      <c r="A7">
        <v>3</v>
      </c>
      <c r="B7">
        <v>100</v>
      </c>
      <c r="C7">
        <f t="shared" si="0"/>
        <v>86.383759853147595</v>
      </c>
    </row>
    <row r="8" spans="1:4" x14ac:dyDescent="0.25">
      <c r="A8">
        <v>4</v>
      </c>
      <c r="B8">
        <v>100</v>
      </c>
      <c r="C8">
        <f t="shared" si="0"/>
        <v>82.2702474791882</v>
      </c>
    </row>
    <row r="9" spans="1:4" x14ac:dyDescent="0.25">
      <c r="A9">
        <v>5</v>
      </c>
      <c r="B9">
        <v>100</v>
      </c>
      <c r="C9">
        <f t="shared" si="0"/>
        <v>78.352616646845888</v>
      </c>
    </row>
    <row r="10" spans="1:4" x14ac:dyDescent="0.25">
      <c r="C10" s="1">
        <f>NPV(C2,B5:B9)</f>
        <v>432.94766706308189</v>
      </c>
    </row>
    <row r="11" spans="1:4" x14ac:dyDescent="0.25">
      <c r="C11" s="1">
        <f>PV(C2,5,-100)</f>
        <v>432.94766706308206</v>
      </c>
    </row>
    <row r="12" spans="1:4" x14ac:dyDescent="0.25">
      <c r="C12">
        <f>SUM(C5:C9)</f>
        <v>432.94766706308189</v>
      </c>
    </row>
    <row r="17" spans="6:6" x14ac:dyDescent="0.25">
      <c r="F17" t="s">
        <v>5</v>
      </c>
    </row>
  </sheetData>
  <mergeCells count="1"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24" sqref="C24"/>
    </sheetView>
  </sheetViews>
  <sheetFormatPr defaultRowHeight="15" x14ac:dyDescent="0.25"/>
  <cols>
    <col min="3" max="3" width="28" customWidth="1"/>
  </cols>
  <sheetData>
    <row r="1" spans="1:4" x14ac:dyDescent="0.25">
      <c r="C1" t="s">
        <v>0</v>
      </c>
    </row>
    <row r="2" spans="1:4" x14ac:dyDescent="0.25">
      <c r="A2" t="s">
        <v>1</v>
      </c>
      <c r="C2" s="4">
        <v>0.05</v>
      </c>
      <c r="D2" s="4"/>
    </row>
    <row r="3" spans="1:4" x14ac:dyDescent="0.25">
      <c r="A3" t="s">
        <v>2</v>
      </c>
      <c r="B3" t="s">
        <v>3</v>
      </c>
      <c r="C3" t="s">
        <v>4</v>
      </c>
    </row>
    <row r="4" spans="1:4" x14ac:dyDescent="0.25">
      <c r="A4">
        <v>0</v>
      </c>
      <c r="B4">
        <v>-250</v>
      </c>
      <c r="C4">
        <f>B4/(1+0.05)^A4</f>
        <v>-250</v>
      </c>
    </row>
    <row r="5" spans="1:4" x14ac:dyDescent="0.25">
      <c r="A5">
        <v>1</v>
      </c>
      <c r="B5">
        <v>100</v>
      </c>
      <c r="C5">
        <f t="shared" ref="C5:C9" si="0">B5/(1+0.05)^A5</f>
        <v>95.238095238095241</v>
      </c>
    </row>
    <row r="6" spans="1:4" x14ac:dyDescent="0.25">
      <c r="A6">
        <v>2</v>
      </c>
      <c r="B6">
        <v>100</v>
      </c>
      <c r="C6">
        <f t="shared" si="0"/>
        <v>90.702947845804985</v>
      </c>
    </row>
    <row r="7" spans="1:4" x14ac:dyDescent="0.25">
      <c r="A7">
        <v>3</v>
      </c>
      <c r="B7">
        <v>100</v>
      </c>
      <c r="C7">
        <f t="shared" si="0"/>
        <v>86.383759853147595</v>
      </c>
    </row>
    <row r="8" spans="1:4" x14ac:dyDescent="0.25">
      <c r="A8">
        <v>4</v>
      </c>
      <c r="B8">
        <v>100</v>
      </c>
      <c r="C8">
        <f t="shared" si="0"/>
        <v>82.2702474791882</v>
      </c>
    </row>
    <row r="9" spans="1:4" x14ac:dyDescent="0.25">
      <c r="A9">
        <v>5</v>
      </c>
      <c r="B9">
        <v>100</v>
      </c>
      <c r="C9">
        <f t="shared" si="0"/>
        <v>78.352616646845888</v>
      </c>
    </row>
    <row r="10" spans="1:4" x14ac:dyDescent="0.25">
      <c r="B10" t="s">
        <v>6</v>
      </c>
      <c r="C10" s="1">
        <f>NPV(C2,B4:B9)</f>
        <v>174.23587339341131</v>
      </c>
    </row>
    <row r="11" spans="1:4" x14ac:dyDescent="0.25">
      <c r="C11" s="1"/>
    </row>
  </sheetData>
  <mergeCells count="1"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M22" sqref="M22"/>
    </sheetView>
  </sheetViews>
  <sheetFormatPr defaultRowHeight="15" x14ac:dyDescent="0.25"/>
  <cols>
    <col min="3" max="3" width="25.7109375" customWidth="1"/>
  </cols>
  <sheetData>
    <row r="1" spans="1:4" x14ac:dyDescent="0.25">
      <c r="C1" t="s">
        <v>0</v>
      </c>
    </row>
    <row r="2" spans="1:4" x14ac:dyDescent="0.25">
      <c r="A2" t="s">
        <v>1</v>
      </c>
      <c r="C2" s="4">
        <v>0.05</v>
      </c>
      <c r="D2" s="4"/>
    </row>
    <row r="3" spans="1:4" x14ac:dyDescent="0.25">
      <c r="A3" t="s">
        <v>2</v>
      </c>
      <c r="B3" t="s">
        <v>3</v>
      </c>
      <c r="C3" t="s">
        <v>4</v>
      </c>
    </row>
    <row r="4" spans="1:4" x14ac:dyDescent="0.25">
      <c r="A4">
        <v>0</v>
      </c>
    </row>
    <row r="5" spans="1:4" x14ac:dyDescent="0.25">
      <c r="A5">
        <v>1</v>
      </c>
      <c r="B5">
        <v>500</v>
      </c>
      <c r="C5">
        <f t="shared" ref="C5:C9" si="0">B5/(1+0.05)^A5</f>
        <v>476.19047619047615</v>
      </c>
    </row>
    <row r="6" spans="1:4" x14ac:dyDescent="0.25">
      <c r="A6">
        <v>2</v>
      </c>
      <c r="B6">
        <v>200</v>
      </c>
      <c r="C6">
        <f t="shared" si="0"/>
        <v>181.40589569160997</v>
      </c>
    </row>
    <row r="7" spans="1:4" x14ac:dyDescent="0.25">
      <c r="A7">
        <v>3</v>
      </c>
      <c r="B7">
        <v>100</v>
      </c>
      <c r="C7">
        <f t="shared" si="0"/>
        <v>86.383759853147595</v>
      </c>
    </row>
    <row r="8" spans="1:4" x14ac:dyDescent="0.25">
      <c r="A8">
        <v>4</v>
      </c>
      <c r="B8">
        <v>100</v>
      </c>
      <c r="C8">
        <f t="shared" si="0"/>
        <v>82.2702474791882</v>
      </c>
    </row>
    <row r="9" spans="1:4" x14ac:dyDescent="0.25">
      <c r="A9">
        <v>5</v>
      </c>
      <c r="B9">
        <v>100</v>
      </c>
      <c r="C9">
        <f t="shared" si="0"/>
        <v>78.352616646845888</v>
      </c>
    </row>
    <row r="10" spans="1:4" x14ac:dyDescent="0.25">
      <c r="C10" s="1">
        <f>NPV(C2,B5:B9)</f>
        <v>904.6029958612678</v>
      </c>
    </row>
    <row r="11" spans="1:4" x14ac:dyDescent="0.25">
      <c r="C11" s="1">
        <f>PV(C2,5,-100)</f>
        <v>432.94766706308206</v>
      </c>
    </row>
    <row r="12" spans="1:4" x14ac:dyDescent="0.25">
      <c r="C12">
        <f>SUM(C5:C9)</f>
        <v>904.6029958612678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5" sqref="C5"/>
    </sheetView>
  </sheetViews>
  <sheetFormatPr defaultRowHeight="15" x14ac:dyDescent="0.25"/>
  <cols>
    <col min="1" max="1" width="28.42578125" customWidth="1"/>
  </cols>
  <sheetData>
    <row r="1" spans="1:3" x14ac:dyDescent="0.25">
      <c r="A1" t="s">
        <v>7</v>
      </c>
    </row>
    <row r="2" spans="1:3" x14ac:dyDescent="0.25">
      <c r="A2" t="s">
        <v>8</v>
      </c>
      <c r="B2" t="s">
        <v>3</v>
      </c>
      <c r="C2">
        <v>1000</v>
      </c>
    </row>
    <row r="3" spans="1:3" x14ac:dyDescent="0.25">
      <c r="A3" t="s">
        <v>9</v>
      </c>
      <c r="C3">
        <v>5</v>
      </c>
    </row>
    <row r="4" spans="1:3" x14ac:dyDescent="0.25">
      <c r="A4" t="s">
        <v>1</v>
      </c>
      <c r="C4" s="2">
        <v>0.06</v>
      </c>
    </row>
    <row r="5" spans="1:3" x14ac:dyDescent="0.25">
      <c r="A5" t="s">
        <v>10</v>
      </c>
      <c r="C5" t="s">
        <v>13</v>
      </c>
    </row>
    <row r="6" spans="1:3" x14ac:dyDescent="0.25">
      <c r="A6" t="s">
        <v>11</v>
      </c>
    </row>
    <row r="7" spans="1:3" x14ac:dyDescent="0.25">
      <c r="A7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tabSelected="1" workbookViewId="0">
      <selection activeCell="G29" sqref="G29"/>
    </sheetView>
  </sheetViews>
  <sheetFormatPr defaultRowHeight="15" x14ac:dyDescent="0.25"/>
  <cols>
    <col min="1" max="1" width="19.5703125" customWidth="1"/>
    <col min="2" max="2" width="11.5703125" bestFit="1" customWidth="1"/>
    <col min="3" max="3" width="26.42578125" customWidth="1"/>
    <col min="4" max="4" width="17" customWidth="1"/>
    <col min="5" max="5" width="13.28515625" customWidth="1"/>
    <col min="7" max="7" width="13.7109375" customWidth="1"/>
  </cols>
  <sheetData>
    <row r="2" spans="1:4" x14ac:dyDescent="0.25">
      <c r="C2" t="s">
        <v>0</v>
      </c>
    </row>
    <row r="3" spans="1:4" x14ac:dyDescent="0.25">
      <c r="A3" t="s">
        <v>1</v>
      </c>
      <c r="C3" s="4">
        <v>0.05</v>
      </c>
      <c r="D3" s="4"/>
    </row>
    <row r="4" spans="1:4" x14ac:dyDescent="0.25">
      <c r="A4" t="s">
        <v>2</v>
      </c>
      <c r="B4" t="s">
        <v>3</v>
      </c>
      <c r="C4" t="s">
        <v>4</v>
      </c>
    </row>
    <row r="5" spans="1:4" x14ac:dyDescent="0.25">
      <c r="A5">
        <v>0</v>
      </c>
      <c r="B5">
        <v>-800</v>
      </c>
    </row>
    <row r="6" spans="1:4" x14ac:dyDescent="0.25">
      <c r="A6">
        <v>1</v>
      </c>
      <c r="B6">
        <v>100</v>
      </c>
      <c r="C6">
        <f>B6/(1+0.05)^A6</f>
        <v>95.238095238095241</v>
      </c>
    </row>
    <row r="7" spans="1:4" x14ac:dyDescent="0.25">
      <c r="A7">
        <v>2</v>
      </c>
      <c r="B7">
        <v>200</v>
      </c>
      <c r="C7">
        <f t="shared" ref="C7:C10" si="0">B7/(1+0.05)^A7</f>
        <v>181.40589569160997</v>
      </c>
    </row>
    <row r="8" spans="1:4" x14ac:dyDescent="0.25">
      <c r="A8">
        <v>3</v>
      </c>
      <c r="B8">
        <v>300</v>
      </c>
      <c r="C8">
        <f t="shared" si="0"/>
        <v>259.1512795594428</v>
      </c>
    </row>
    <row r="9" spans="1:4" x14ac:dyDescent="0.25">
      <c r="A9">
        <v>4</v>
      </c>
      <c r="B9">
        <v>400</v>
      </c>
      <c r="C9">
        <f t="shared" si="0"/>
        <v>329.0809899167528</v>
      </c>
    </row>
    <row r="10" spans="1:4" x14ac:dyDescent="0.25">
      <c r="A10">
        <v>5</v>
      </c>
      <c r="B10">
        <v>500</v>
      </c>
      <c r="C10">
        <f t="shared" si="0"/>
        <v>391.7630832342295</v>
      </c>
    </row>
    <row r="11" spans="1:4" x14ac:dyDescent="0.25">
      <c r="A11" t="s">
        <v>14</v>
      </c>
      <c r="C11" s="3">
        <f>IRR(B5:B10)</f>
        <v>0.19538198175630428</v>
      </c>
    </row>
    <row r="12" spans="1:4" x14ac:dyDescent="0.25">
      <c r="A12" t="s">
        <v>15</v>
      </c>
      <c r="C12" s="1">
        <f>NPV(C11,B5:B10)</f>
        <v>1.4691349313500741E-9</v>
      </c>
    </row>
    <row r="13" spans="1:4" x14ac:dyDescent="0.25">
      <c r="A13" t="s">
        <v>16</v>
      </c>
      <c r="B13">
        <v>1000</v>
      </c>
    </row>
    <row r="14" spans="1:4" x14ac:dyDescent="0.25">
      <c r="A14" t="s">
        <v>17</v>
      </c>
      <c r="B14" s="2">
        <v>0.1</v>
      </c>
    </row>
    <row r="15" spans="1:4" x14ac:dyDescent="0.25">
      <c r="A15" t="s">
        <v>18</v>
      </c>
      <c r="B15">
        <v>10</v>
      </c>
    </row>
    <row r="16" spans="1:4" x14ac:dyDescent="0.25">
      <c r="A16" t="s">
        <v>19</v>
      </c>
      <c r="B16" s="1">
        <f>PMT(B14,B15,B13)</f>
        <v>-162.74539488251162</v>
      </c>
    </row>
    <row r="17" spans="1:7" x14ac:dyDescent="0.25">
      <c r="A17" s="5" t="s">
        <v>20</v>
      </c>
      <c r="B17" s="5"/>
      <c r="C17" s="5"/>
      <c r="D17" s="5"/>
      <c r="E17" s="5"/>
    </row>
    <row r="18" spans="1:7" x14ac:dyDescent="0.25">
      <c r="A18" t="s">
        <v>21</v>
      </c>
      <c r="B18">
        <v>1000</v>
      </c>
    </row>
    <row r="19" spans="1:7" x14ac:dyDescent="0.25">
      <c r="A19" t="s">
        <v>17</v>
      </c>
      <c r="B19" s="2">
        <v>0.1</v>
      </c>
    </row>
    <row r="20" spans="1:7" x14ac:dyDescent="0.25">
      <c r="A20" t="s">
        <v>22</v>
      </c>
      <c r="B20">
        <v>10</v>
      </c>
    </row>
    <row r="21" spans="1:7" x14ac:dyDescent="0.25">
      <c r="A21" t="s">
        <v>23</v>
      </c>
      <c r="B21" s="1">
        <f>FV(B19,B20,B18)</f>
        <v>-15937.424601000017</v>
      </c>
    </row>
    <row r="22" spans="1:7" x14ac:dyDescent="0.25">
      <c r="A22" s="5" t="s">
        <v>24</v>
      </c>
      <c r="B22" s="5"/>
      <c r="C22" s="5"/>
      <c r="D22" s="5"/>
      <c r="E22" s="5"/>
    </row>
    <row r="23" spans="1:7" x14ac:dyDescent="0.25">
      <c r="A23" t="s">
        <v>27</v>
      </c>
      <c r="B23">
        <v>10000</v>
      </c>
      <c r="C23" t="s">
        <v>25</v>
      </c>
      <c r="D23" t="s">
        <v>32</v>
      </c>
      <c r="E23" t="s">
        <v>30</v>
      </c>
      <c r="F23" t="s">
        <v>26</v>
      </c>
      <c r="G23" t="s">
        <v>31</v>
      </c>
    </row>
    <row r="24" spans="1:7" x14ac:dyDescent="0.25">
      <c r="A24" t="s">
        <v>17</v>
      </c>
      <c r="B24" s="2">
        <v>7.0000000000000007E-2</v>
      </c>
      <c r="C24">
        <v>1</v>
      </c>
      <c r="D24">
        <v>10000</v>
      </c>
      <c r="E24">
        <v>2097.96</v>
      </c>
      <c r="F24">
        <f>D24*B24</f>
        <v>700.00000000000011</v>
      </c>
      <c r="G24" s="1">
        <f>E24-F24</f>
        <v>1397.96</v>
      </c>
    </row>
    <row r="25" spans="1:7" x14ac:dyDescent="0.25">
      <c r="A25" t="s">
        <v>28</v>
      </c>
      <c r="B25">
        <v>6</v>
      </c>
      <c r="C25">
        <v>2</v>
      </c>
      <c r="D25" s="1">
        <f>D24-G24</f>
        <v>8602.0400000000009</v>
      </c>
      <c r="E25">
        <v>2097.96</v>
      </c>
      <c r="F25" s="1">
        <f>D25*B24</f>
        <v>602.14280000000008</v>
      </c>
      <c r="G25" s="1">
        <f>E25-F25</f>
        <v>1495.8172</v>
      </c>
    </row>
    <row r="26" spans="1:7" x14ac:dyDescent="0.25">
      <c r="A26" t="s">
        <v>29</v>
      </c>
      <c r="B26" s="1">
        <f>PMT(B24,B25,B23)</f>
        <v>-2097.9579975832812</v>
      </c>
      <c r="C26">
        <v>3</v>
      </c>
      <c r="D26" s="1">
        <f>D25-G25</f>
        <v>7106.2228000000014</v>
      </c>
      <c r="E26">
        <v>2097.96</v>
      </c>
      <c r="F26" s="1">
        <f>D26*B24</f>
        <v>497.43559600000015</v>
      </c>
      <c r="G26" s="1">
        <f>E26-F26</f>
        <v>1600.5244039999998</v>
      </c>
    </row>
    <row r="27" spans="1:7" x14ac:dyDescent="0.25">
      <c r="C27">
        <v>4</v>
      </c>
      <c r="D27" s="1">
        <f>D26-G26</f>
        <v>5505.6983960000016</v>
      </c>
      <c r="E27">
        <v>2097.96</v>
      </c>
      <c r="F27" s="1">
        <f>D27*B24</f>
        <v>385.39888772000018</v>
      </c>
      <c r="G27" s="1">
        <f>E27-F27</f>
        <v>1712.5611122799999</v>
      </c>
    </row>
    <row r="28" spans="1:7" x14ac:dyDescent="0.25">
      <c r="C28">
        <v>5</v>
      </c>
      <c r="D28" s="1">
        <f>D27-G27</f>
        <v>3793.1372837200015</v>
      </c>
      <c r="E28">
        <v>2097.96</v>
      </c>
      <c r="F28" s="1">
        <f>D28*B24</f>
        <v>265.51960986040012</v>
      </c>
      <c r="G28" s="1">
        <f>E28-F28</f>
        <v>1832.4403901395999</v>
      </c>
    </row>
    <row r="29" spans="1:7" x14ac:dyDescent="0.25">
      <c r="C29">
        <v>6</v>
      </c>
      <c r="D29" s="1"/>
      <c r="E29">
        <v>2097.96</v>
      </c>
    </row>
    <row r="30" spans="1:7" x14ac:dyDescent="0.25">
      <c r="C30">
        <v>7</v>
      </c>
      <c r="D30" s="1"/>
    </row>
  </sheetData>
  <mergeCells count="3">
    <mergeCell ref="C3:D3"/>
    <mergeCell ref="A17:E17"/>
    <mergeCell ref="A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2025-03-23T05:28:29Z</dcterms:created>
  <dcterms:modified xsi:type="dcterms:W3CDTF">2025-04-13T06:36:00Z</dcterms:modified>
</cp:coreProperties>
</file>