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echCare\Downloads\"/>
    </mc:Choice>
  </mc:AlternateContent>
  <xr:revisionPtr revIDLastSave="0" documentId="13_ncr:1_{C95B4BC9-B9DF-4C2A-87EC-CE8D4EC0C16B}" xr6:coauthVersionLast="36" xr6:coauthVersionMax="47" xr10:uidLastSave="{00000000-0000-0000-0000-000000000000}"/>
  <bookViews>
    <workbookView xWindow="0" yWindow="0" windowWidth="23040" windowHeight="9648" tabRatio="679" xr2:uid="{00000000-000D-0000-FFFF-FFFF00000000}"/>
  </bookViews>
  <sheets>
    <sheet name="Main" sheetId="28" r:id="rId1"/>
    <sheet name="Sprint Task 1" sheetId="22" r:id="rId2"/>
    <sheet name="Retrospective sprint 1" sheetId="19" r:id="rId3"/>
    <sheet name="Sprint Task 2" sheetId="23" r:id="rId4"/>
    <sheet name="Retrospective sprint 2" sheetId="7" r:id="rId5"/>
    <sheet name="Sprint Task 3" sheetId="24" r:id="rId6"/>
    <sheet name="Retrospective sprint 3" sheetId="20" r:id="rId7"/>
    <sheet name="Sprint Task 4" sheetId="25" r:id="rId8"/>
    <sheet name="Retrospective sprint 4" sheetId="21" r:id="rId9"/>
    <sheet name="Sprint Report" sheetId="26" r:id="rId10"/>
    <sheet name="Impediment" sheetId="6" r:id="rId11"/>
  </sheets>
  <definedNames>
    <definedName name="_xlnm._FilterDatabase" localSheetId="10" hidden="1">Impediment!$B$7:$L$7</definedName>
    <definedName name="_xlnm._FilterDatabase" localSheetId="2" hidden="1">'Retrospective sprint 1'!$B$7:$H$7</definedName>
    <definedName name="_xlnm._FilterDatabase" localSheetId="4" hidden="1">'Retrospective sprint 2'!$B$7:$H$7</definedName>
    <definedName name="_xlnm._FilterDatabase" localSheetId="6" hidden="1">'Retrospective sprint 3'!$B$7:$H$7</definedName>
    <definedName name="_xlnm._FilterDatabase" localSheetId="8" hidden="1">'Retrospective sprint 4'!$B$7:$H$7</definedName>
    <definedName name="_xlnm._FilterDatabase" localSheetId="1" hidden="1">'Sprint Task 1'!$B$7:$AM$30</definedName>
    <definedName name="_xlnm._FilterDatabase" localSheetId="3" hidden="1">'Sprint Task 2'!$B$7:$AM$30</definedName>
    <definedName name="_xlnm._FilterDatabase" localSheetId="5" hidden="1">'Sprint Task 3'!$B$7:$AF$29</definedName>
    <definedName name="_xlnm._FilterDatabase" localSheetId="7" hidden="1">'Sprint Task 4'!$B$7:$AM$29</definedName>
  </definedNames>
  <calcPr calcId="179021"/>
  <extLst>
    <ext uri="GoogleSheetsCustomDataVersion1">
      <go:sheetsCustomData xmlns:go="http://customooxmlschemas.google.com/" r:id="rId19" roundtripDataSignature="AMtx7mgDhkdClvss4rSMJcQMYrgFFFNhsA=="/>
    </ext>
  </extLst>
</workbook>
</file>

<file path=xl/calcChain.xml><?xml version="1.0" encoding="utf-8"?>
<calcChain xmlns="http://schemas.openxmlformats.org/spreadsheetml/2006/main">
  <c r="L33" i="23" l="1"/>
  <c r="I33" i="23"/>
  <c r="H11" i="23"/>
  <c r="G27" i="22"/>
  <c r="D27" i="26"/>
  <c r="D20" i="26"/>
  <c r="D13" i="26"/>
  <c r="D6" i="26"/>
  <c r="I33" i="22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M31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L32" i="25"/>
  <c r="G20" i="25"/>
  <c r="J22" i="25"/>
  <c r="G26" i="25"/>
  <c r="F29" i="25"/>
  <c r="F28" i="25"/>
  <c r="F9" i="25"/>
  <c r="G15" i="23"/>
  <c r="F26" i="24"/>
  <c r="F25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M31" i="24"/>
  <c r="L31" i="24"/>
  <c r="L32" i="24"/>
  <c r="I31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F29" i="24"/>
  <c r="F28" i="24"/>
  <c r="F9" i="24"/>
  <c r="K30" i="23"/>
  <c r="G9" i="23"/>
  <c r="AM33" i="23"/>
  <c r="F29" i="23"/>
  <c r="F9" i="23"/>
  <c r="C13" i="26"/>
  <c r="C27" i="26"/>
  <c r="C20" i="26"/>
  <c r="C6" i="26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8" i="22"/>
  <c r="G29" i="22"/>
  <c r="G30" i="22"/>
  <c r="N33" i="22"/>
  <c r="K12" i="22"/>
  <c r="H12" i="22"/>
  <c r="M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L33" i="22"/>
  <c r="L32" i="22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AB32" i="22" s="1"/>
  <c r="AC32" i="22" s="1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F30" i="22"/>
  <c r="F29" i="22"/>
  <c r="F10" i="22"/>
  <c r="F11" i="22"/>
  <c r="F9" i="22"/>
  <c r="G10" i="23"/>
  <c r="G13" i="23"/>
  <c r="G27" i="25"/>
  <c r="AM31" i="25" l="1"/>
  <c r="AL31" i="25"/>
  <c r="AK31" i="25"/>
  <c r="AJ31" i="25"/>
  <c r="AI31" i="25"/>
  <c r="AH31" i="25"/>
  <c r="AG31" i="25"/>
  <c r="L31" i="25"/>
  <c r="K29" i="25"/>
  <c r="J29" i="25" s="1"/>
  <c r="G29" i="25"/>
  <c r="K28" i="25"/>
  <c r="J28" i="25" s="1"/>
  <c r="G28" i="25"/>
  <c r="K27" i="25"/>
  <c r="K26" i="25"/>
  <c r="H26" i="25"/>
  <c r="K25" i="25"/>
  <c r="G25" i="25"/>
  <c r="K24" i="25"/>
  <c r="J24" i="25" s="1"/>
  <c r="G24" i="25"/>
  <c r="K23" i="25"/>
  <c r="J23" i="25" s="1"/>
  <c r="G23" i="25"/>
  <c r="K22" i="25"/>
  <c r="H22" i="25" s="1"/>
  <c r="G22" i="25"/>
  <c r="K21" i="25"/>
  <c r="J21" i="25" s="1"/>
  <c r="G21" i="25"/>
  <c r="K20" i="25"/>
  <c r="H20" i="25" s="1"/>
  <c r="K19" i="25"/>
  <c r="G19" i="25"/>
  <c r="K18" i="25"/>
  <c r="G18" i="25"/>
  <c r="K17" i="25"/>
  <c r="G17" i="25"/>
  <c r="K16" i="25"/>
  <c r="G16" i="25"/>
  <c r="K15" i="25"/>
  <c r="J15" i="25" s="1"/>
  <c r="G15" i="25"/>
  <c r="K14" i="25"/>
  <c r="G14" i="25"/>
  <c r="K13" i="25"/>
  <c r="J13" i="25" s="1"/>
  <c r="G13" i="25"/>
  <c r="K12" i="25"/>
  <c r="H12" i="25" s="1"/>
  <c r="G12" i="25"/>
  <c r="K11" i="25"/>
  <c r="J11" i="25" s="1"/>
  <c r="G11" i="25"/>
  <c r="K10" i="25"/>
  <c r="G10" i="25"/>
  <c r="K9" i="25"/>
  <c r="G9" i="25"/>
  <c r="K29" i="24"/>
  <c r="J29" i="24" s="1"/>
  <c r="G29" i="24"/>
  <c r="K28" i="24"/>
  <c r="J28" i="24"/>
  <c r="H28" i="24"/>
  <c r="G28" i="24"/>
  <c r="K27" i="24"/>
  <c r="G27" i="24"/>
  <c r="K26" i="24"/>
  <c r="J26" i="24" s="1"/>
  <c r="G26" i="24"/>
  <c r="K25" i="24"/>
  <c r="H25" i="24" s="1"/>
  <c r="J25" i="24"/>
  <c r="G25" i="24"/>
  <c r="K24" i="24"/>
  <c r="J24" i="24" s="1"/>
  <c r="G24" i="24"/>
  <c r="K23" i="24"/>
  <c r="H23" i="24" s="1"/>
  <c r="G23" i="24"/>
  <c r="K22" i="24"/>
  <c r="G22" i="24"/>
  <c r="K21" i="24"/>
  <c r="H21" i="24" s="1"/>
  <c r="G21" i="24"/>
  <c r="K20" i="24"/>
  <c r="J20" i="24" s="1"/>
  <c r="G20" i="24"/>
  <c r="K19" i="24"/>
  <c r="H19" i="24" s="1"/>
  <c r="J19" i="24"/>
  <c r="G19" i="24"/>
  <c r="K18" i="24"/>
  <c r="G18" i="24"/>
  <c r="K17" i="24"/>
  <c r="H17" i="24" s="1"/>
  <c r="G17" i="24"/>
  <c r="K16" i="24"/>
  <c r="G16" i="24"/>
  <c r="K15" i="24"/>
  <c r="H15" i="24" s="1"/>
  <c r="G15" i="24"/>
  <c r="K14" i="24"/>
  <c r="J14" i="24" s="1"/>
  <c r="G14" i="24"/>
  <c r="K13" i="24"/>
  <c r="H13" i="24" s="1"/>
  <c r="G13" i="24"/>
  <c r="K12" i="24"/>
  <c r="G12" i="24"/>
  <c r="K11" i="24"/>
  <c r="H11" i="24" s="1"/>
  <c r="J11" i="24"/>
  <c r="G11" i="24"/>
  <c r="K10" i="24"/>
  <c r="J10" i="24" s="1"/>
  <c r="G10" i="24"/>
  <c r="K9" i="24"/>
  <c r="G9" i="24"/>
  <c r="K29" i="23"/>
  <c r="H29" i="23" s="1"/>
  <c r="G29" i="23"/>
  <c r="K28" i="23"/>
  <c r="J28" i="23" s="1"/>
  <c r="G28" i="23"/>
  <c r="K27" i="23"/>
  <c r="G27" i="23"/>
  <c r="K26" i="23"/>
  <c r="H26" i="23" s="1"/>
  <c r="G26" i="23"/>
  <c r="K25" i="23"/>
  <c r="G25" i="23"/>
  <c r="K24" i="23"/>
  <c r="H24" i="23" s="1"/>
  <c r="G24" i="23"/>
  <c r="K23" i="23"/>
  <c r="G23" i="23"/>
  <c r="K22" i="23"/>
  <c r="G22" i="23"/>
  <c r="K21" i="23"/>
  <c r="G21" i="23"/>
  <c r="K20" i="23"/>
  <c r="G20" i="23"/>
  <c r="K19" i="23"/>
  <c r="G19" i="23"/>
  <c r="K18" i="23"/>
  <c r="G18" i="23"/>
  <c r="K17" i="23"/>
  <c r="G17" i="23"/>
  <c r="K16" i="23"/>
  <c r="G16" i="23"/>
  <c r="K15" i="23"/>
  <c r="K14" i="23"/>
  <c r="J14" i="23" s="1"/>
  <c r="G14" i="23"/>
  <c r="K13" i="23"/>
  <c r="K12" i="23"/>
  <c r="J12" i="23" s="1"/>
  <c r="G12" i="23"/>
  <c r="K10" i="23"/>
  <c r="K9" i="23"/>
  <c r="K30" i="22"/>
  <c r="K29" i="22"/>
  <c r="K28" i="22"/>
  <c r="K26" i="22"/>
  <c r="K27" i="22"/>
  <c r="K25" i="22"/>
  <c r="H25" i="22" s="1"/>
  <c r="K24" i="22"/>
  <c r="K23" i="22"/>
  <c r="H23" i="22" s="1"/>
  <c r="K22" i="22"/>
  <c r="K21" i="22"/>
  <c r="H21" i="22" s="1"/>
  <c r="K20" i="22"/>
  <c r="K19" i="22"/>
  <c r="H19" i="22" s="1"/>
  <c r="K18" i="22"/>
  <c r="K17" i="22"/>
  <c r="H17" i="22" s="1"/>
  <c r="K16" i="22"/>
  <c r="K15" i="22"/>
  <c r="H15" i="22" s="1"/>
  <c r="K14" i="22"/>
  <c r="H14" i="22" s="1"/>
  <c r="K13" i="22"/>
  <c r="H26" i="22" l="1"/>
  <c r="K33" i="22"/>
  <c r="H29" i="22"/>
  <c r="J29" i="22"/>
  <c r="H13" i="22"/>
  <c r="H16" i="22"/>
  <c r="H18" i="22"/>
  <c r="H20" i="22"/>
  <c r="H22" i="22"/>
  <c r="J24" i="22"/>
  <c r="H24" i="22"/>
  <c r="H27" i="22"/>
  <c r="J28" i="22"/>
  <c r="H28" i="22"/>
  <c r="J30" i="22"/>
  <c r="H30" i="22"/>
  <c r="H18" i="25"/>
  <c r="H14" i="25"/>
  <c r="H10" i="25"/>
  <c r="H28" i="25"/>
  <c r="H16" i="25"/>
  <c r="H24" i="25"/>
  <c r="K31" i="24"/>
  <c r="H10" i="24"/>
  <c r="H12" i="24"/>
  <c r="H14" i="24"/>
  <c r="H16" i="24"/>
  <c r="H18" i="24"/>
  <c r="H20" i="24"/>
  <c r="H22" i="24"/>
  <c r="H24" i="24"/>
  <c r="H26" i="24"/>
  <c r="H20" i="23"/>
  <c r="H28" i="23"/>
  <c r="H22" i="23"/>
  <c r="H12" i="23"/>
  <c r="H16" i="23"/>
  <c r="H14" i="23"/>
  <c r="H18" i="23"/>
  <c r="H10" i="23"/>
  <c r="H13" i="23"/>
  <c r="H15" i="23"/>
  <c r="H17" i="23"/>
  <c r="H19" i="23"/>
  <c r="H21" i="23"/>
  <c r="H23" i="23"/>
  <c r="H25" i="23"/>
  <c r="H27" i="23"/>
  <c r="K31" i="25"/>
  <c r="H27" i="24"/>
  <c r="H9" i="24"/>
  <c r="H29" i="24"/>
  <c r="H9" i="25"/>
  <c r="H11" i="25"/>
  <c r="H13" i="25"/>
  <c r="H15" i="25"/>
  <c r="H17" i="25"/>
  <c r="H19" i="25"/>
  <c r="H21" i="25"/>
  <c r="H23" i="25"/>
  <c r="H25" i="25"/>
  <c r="H27" i="25"/>
  <c r="H29" i="25"/>
  <c r="J9" i="24"/>
  <c r="J9" i="25"/>
  <c r="AK33" i="25"/>
  <c r="J29" i="23"/>
  <c r="J9" i="23"/>
  <c r="H9" i="23"/>
  <c r="I31" i="25"/>
  <c r="AG32" i="25" s="1"/>
  <c r="AH32" i="25" s="1"/>
  <c r="AM32" i="25" s="1"/>
  <c r="I32" i="22"/>
  <c r="J31" i="25" l="1"/>
  <c r="AG33" i="25"/>
  <c r="AL33" i="25" s="1"/>
  <c r="J31" i="24"/>
  <c r="AH33" i="25" l="1"/>
  <c r="AM33" i="25" s="1"/>
  <c r="AI33" i="25"/>
  <c r="AJ33" i="25"/>
  <c r="M32" i="23" l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AB32" i="23" s="1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K32" i="23"/>
  <c r="H30" i="23"/>
  <c r="J30" i="23"/>
  <c r="J11" i="22"/>
  <c r="H11" i="22"/>
  <c r="J10" i="22"/>
  <c r="H10" i="22"/>
  <c r="H9" i="22"/>
  <c r="J9" i="22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</calcChain>
</file>

<file path=xl/sharedStrings.xml><?xml version="1.0" encoding="utf-8"?>
<sst xmlns="http://schemas.openxmlformats.org/spreadsheetml/2006/main" count="628" uniqueCount="287">
  <si>
    <t>Team</t>
  </si>
  <si>
    <t>Nguyen Thanh Phu</t>
  </si>
  <si>
    <t>Nguyen Trung Hieu</t>
  </si>
  <si>
    <t>Id</t>
  </si>
  <si>
    <t>Description</t>
  </si>
  <si>
    <t>Status</t>
  </si>
  <si>
    <t>Remarks</t>
  </si>
  <si>
    <t>Completed</t>
  </si>
  <si>
    <t>PB15</t>
  </si>
  <si>
    <t>Ahead Schedule</t>
  </si>
  <si>
    <t>Sprint Task 1</t>
  </si>
  <si>
    <t>End Task</t>
  </si>
  <si>
    <t>Late</t>
  </si>
  <si>
    <t>&lt;- effort / day -&gt;</t>
  </si>
  <si>
    <t>Sprint Id</t>
  </si>
  <si>
    <t>Backlog Id</t>
  </si>
  <si>
    <t>Owner</t>
  </si>
  <si>
    <t>Start-Day</t>
  </si>
  <si>
    <t>End-Day</t>
  </si>
  <si>
    <t>Story Points (Est.)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</si>
  <si>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</si>
  <si>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</si>
  <si>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</si>
  <si>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</si>
  <si>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</si>
  <si>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</si>
  <si>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</si>
  <si>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</si>
  <si>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</si>
  <si>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</si>
  <si>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</si>
  <si>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</si>
  <si>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</si>
  <si>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</si>
  <si>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</si>
  <si>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</si>
  <si>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</si>
  <si>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</si>
  <si>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</si>
  <si>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</si>
  <si>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</si>
  <si>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</si>
  <si>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</si>
  <si>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</si>
  <si>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</si>
  <si>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</si>
  <si>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</si>
  <si>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</si>
  <si>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</si>
  <si>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Sprint-1</t>
  </si>
  <si>
    <t>Sprint 1 plan meeting</t>
  </si>
  <si>
    <t>Architecture design meeting</t>
  </si>
  <si>
    <t>Test plan meeting</t>
  </si>
  <si>
    <t>Design sprint 1 backlog</t>
  </si>
  <si>
    <t>Hieu</t>
  </si>
  <si>
    <t>Design test plan document</t>
  </si>
  <si>
    <t>Hoai</t>
  </si>
  <si>
    <t>Design architecture</t>
  </si>
  <si>
    <t>Phu</t>
  </si>
  <si>
    <t>Design database sprint 1</t>
  </si>
  <si>
    <t>PB01,
PB02,
PB11,
PB14,
PB15,
PB17</t>
  </si>
  <si>
    <t>Design UI page login admin</t>
  </si>
  <si>
    <t>Design UI page login user</t>
  </si>
  <si>
    <t>Code function login</t>
  </si>
  <si>
    <t>Test case for login</t>
  </si>
  <si>
    <t>Design UI homepage admin</t>
  </si>
  <si>
    <t>Design UI homepage</t>
  </si>
  <si>
    <t>Design UI page Create/edit post</t>
  </si>
  <si>
    <t>Test case for create/edit post</t>
  </si>
  <si>
    <t>Code create/edit post</t>
  </si>
  <si>
    <t>Design UI page to add/modify account user information</t>
  </si>
  <si>
    <t>Code add/modify account user information</t>
  </si>
  <si>
    <t>N/A</t>
  </si>
  <si>
    <t>Test case for add/modify account user information</t>
  </si>
  <si>
    <t>Test report sprint 1</t>
  </si>
  <si>
    <t>Sprint 1 Review Meeting</t>
  </si>
  <si>
    <t>Sprint 1 Retrospective Meeting</t>
  </si>
  <si>
    <t>Esimate</t>
  </si>
  <si>
    <t>Actual</t>
  </si>
  <si>
    <t>Sprint Task 2</t>
  </si>
  <si>
    <t>Sprint-2</t>
  </si>
  <si>
    <t>Sprint 2 plan meeting</t>
  </si>
  <si>
    <t>Sprint 2 backlog</t>
  </si>
  <si>
    <t>Design database sprint 2</t>
  </si>
  <si>
    <t xml:space="preserve">PB04, PB12, PB16,
</t>
  </si>
  <si>
    <t>Design UI page view post information</t>
  </si>
  <si>
    <t>Design UI page view account information</t>
  </si>
  <si>
    <t>Code view post information</t>
  </si>
  <si>
    <t>Code view account information</t>
  </si>
  <si>
    <t>Design UI page view and create / modify forum information</t>
  </si>
  <si>
    <t>Design UI page censorship post and member</t>
  </si>
  <si>
    <t>Test case censorship post and member</t>
  </si>
  <si>
    <t>Code view and create/modify forum information</t>
  </si>
  <si>
    <t>Code censorship post and member</t>
  </si>
  <si>
    <t>Design UI comment</t>
  </si>
  <si>
    <t>Design UI page see report post and member in forum</t>
  </si>
  <si>
    <t>Test case see report post and member in forum</t>
  </si>
  <si>
    <t>Test case comment</t>
  </si>
  <si>
    <t>Code comment</t>
  </si>
  <si>
    <t>Code see report post and member in forum</t>
  </si>
  <si>
    <t>Test report Sprint 2</t>
  </si>
  <si>
    <t>Sprint 2 Review Meeting</t>
  </si>
  <si>
    <t>Sprint 2  Retrospective Meeting</t>
  </si>
  <si>
    <t>Estimate</t>
  </si>
  <si>
    <t>Sprint Task 3</t>
  </si>
  <si>
    <t>Sprint-3</t>
  </si>
  <si>
    <t>Sprint 3 plan meeting</t>
  </si>
  <si>
    <t>Sprint 3 backlog</t>
  </si>
  <si>
    <t>Design database sprint 3</t>
  </si>
  <si>
    <t>PB06,
PB07,
PB08,
PB10,
PB18,
PB19,
PB20</t>
  </si>
  <si>
    <t>Design UI sent message</t>
  </si>
  <si>
    <t>Design UI delete post, member, comment, chat box</t>
  </si>
  <si>
    <t>Test case sent message</t>
  </si>
  <si>
    <t>Test case notify new post</t>
  </si>
  <si>
    <t>,</t>
  </si>
  <si>
    <t>Code sent message</t>
  </si>
  <si>
    <t>Code notify new post</t>
  </si>
  <si>
    <t>Code delete post and member</t>
  </si>
  <si>
    <t>Code delete comment</t>
  </si>
  <si>
    <t>Code delete chat box</t>
  </si>
  <si>
    <t>Design UI notify new message and new post</t>
  </si>
  <si>
    <t xml:space="preserve">Design UI report message and comment </t>
  </si>
  <si>
    <t>Test case notify new message</t>
  </si>
  <si>
    <t>Test case report message and comment</t>
  </si>
  <si>
    <t>Code notify new message and new post</t>
  </si>
  <si>
    <t>Code report message and comment</t>
  </si>
  <si>
    <t>Test report sprint 3</t>
  </si>
  <si>
    <t>Sprint 3 Review Meeting</t>
  </si>
  <si>
    <t>Sprint 3 Retrospective Meeting</t>
  </si>
  <si>
    <t>Sprint Task 4</t>
  </si>
  <si>
    <t>Sprint-4</t>
  </si>
  <si>
    <t>Sprint 4 plan meeting</t>
  </si>
  <si>
    <t>Sprint 4 backlog</t>
  </si>
  <si>
    <t>Design database sprint 4</t>
  </si>
  <si>
    <t xml:space="preserve">PB08, PB09, PB21, PB40
</t>
  </si>
  <si>
    <t>Design UI see report message, comment</t>
  </si>
  <si>
    <t>Design UI update personal</t>
  </si>
  <si>
    <t>Test case see report message and comment</t>
  </si>
  <si>
    <t>Test case update personal</t>
  </si>
  <si>
    <t>Code see report message and comment</t>
  </si>
  <si>
    <t>Code update personal</t>
  </si>
  <si>
    <t>Design UI see calendar</t>
  </si>
  <si>
    <t>Design UI notify message and comment report by user</t>
  </si>
  <si>
    <t>Test case see calendar</t>
  </si>
  <si>
    <t>Test case notify message and comment report by user</t>
  </si>
  <si>
    <t>Code see calendar</t>
  </si>
  <si>
    <t>Code notify message and comment report by user</t>
  </si>
  <si>
    <t>Design UI search for user</t>
  </si>
  <si>
    <t>Code view information search for user</t>
  </si>
  <si>
    <t>Code get report user or forum for admin</t>
  </si>
  <si>
    <t>Test report sprint 4</t>
  </si>
  <si>
    <t>Sprint 4  Review Meeting</t>
  </si>
  <si>
    <t>Sprint 4 Retrospective Meeting</t>
  </si>
  <si>
    <t>Total</t>
  </si>
  <si>
    <t>Burn down</t>
  </si>
  <si>
    <t>Report Sprint 1</t>
  </si>
  <si>
    <t>STT</t>
  </si>
  <si>
    <t>Name member</t>
  </si>
  <si>
    <t>Estimal</t>
  </si>
  <si>
    <t>Dang Nguyen  Bao Hoai</t>
  </si>
  <si>
    <t>Tổng</t>
  </si>
  <si>
    <t>Report Sprint 2</t>
  </si>
  <si>
    <t>Report Sprint 3</t>
  </si>
  <si>
    <t>Report Sprint 4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</si>
  <si>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</si>
  <si>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</si>
  <si>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</si>
  <si>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</si>
  <si>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</si>
  <si>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</si>
  <si>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</si>
  <si>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Having no experience using Vue Js framework makes it a bit difficult to start Sprint 1</t>
  </si>
  <si>
    <t>Phú</t>
  </si>
  <si>
    <t>Hoài</t>
  </si>
  <si>
    <t>Hieu instructs Hoai to use Vue js framework to start Sprint 1</t>
  </si>
  <si>
    <t>No tools to support team work management, leading to unclear division of work</t>
  </si>
  <si>
    <t>Unified use of Jira tool to manage the work of each team member</t>
  </si>
  <si>
    <t>The schedule of each member is not fixed, leading to not agreeing on the team meeting with the mentor</t>
  </si>
  <si>
    <t>Hiếu</t>
  </si>
  <si>
    <t>The whole team proposes to set aside a fixed time to meet with Mentor and create a meeting schedule with the team in advance</t>
  </si>
  <si>
    <t>Making User Story has not been completed, still has many problems</t>
  </si>
  <si>
    <t>Team together to complete User Story</t>
  </si>
  <si>
    <t>The group arranged to meet offline to work, but Hoai was at home isolated from covid-19 so he could not attend.</t>
  </si>
  <si>
    <t>Hieu and Phu met offline to connect to the API for some functions, Hoai stayed at home to meet online to keep up with the team's progress</t>
  </si>
  <si>
    <t>Having trouble connecting API to Front end because of error</t>
  </si>
  <si>
    <t>The team shared Phu's work to give Phu time to fix the error</t>
  </si>
  <si>
    <t>Too much study schedule, no time to get work done in Sprint 3</t>
  </si>
  <si>
    <t>Hoai does more of Hieu's work to reduce work and keep up with schedule.</t>
  </si>
  <si>
    <t>Unable to schedule a meeting with a mentor</t>
  </si>
  <si>
    <t>The team agreed to increase the meeting time of the team to help each other complete the work</t>
  </si>
  <si>
    <t>Phu Having trouble installing Vue to test some functionality</t>
  </si>
  <si>
    <t>The team guides Phu to install to complete the job</t>
  </si>
  <si>
    <t>Network problem, error connecting to API</t>
  </si>
  <si>
    <t>Hold meetings to connect APIs and fix bugs together</t>
  </si>
  <si>
    <t>Difficulty using Vue Charts</t>
  </si>
  <si>
    <t>Hieu helps Hoai complete the Chart function</t>
  </si>
  <si>
    <t>Work progress is being delayed compared to the project time</t>
  </si>
  <si>
    <t>The team leader divides the work for each member and reminds everyone to hurry to complete their work</t>
  </si>
  <si>
    <t>Date</t>
  </si>
  <si>
    <t>Continue Doing</t>
  </si>
  <si>
    <t>Start Doing</t>
  </si>
  <si>
    <t>Stop Doing</t>
  </si>
  <si>
    <t>Redistribute Thang's work to each member of the team</t>
  </si>
  <si>
    <t>Thang left the group, so each person's work increased more than originally planned</t>
  </si>
  <si>
    <t>The team works together on User Stories documents to report to Mentor</t>
  </si>
  <si>
    <t>User Story Document still has many problems</t>
  </si>
  <si>
    <t>The team works together on Product Backlog documents to report to Mentor</t>
  </si>
  <si>
    <t>Product Backlog Document still has many problems</t>
  </si>
  <si>
    <t>The team reduces Phu's work and pre-works some functions to give Phu time to get the job done</t>
  </si>
  <si>
    <t>Phu's work on the Back end is still slow, slowing down the progress of Sprint 1 on the Front end</t>
  </si>
  <si>
    <t>Phu speeds up the work on the Back end to keep up with the Front end</t>
  </si>
  <si>
    <t>Phu promptly corrected errors and pre-made some functions on the Front end side</t>
  </si>
  <si>
    <t>Hieu instructs Hoai to complete the faulty functions</t>
  </si>
  <si>
    <t>Hoai encountered an error while doing some functions that affected Sprint's progress</t>
  </si>
  <si>
    <t>Phu, Hoai reduced Hieu's work to keep up with the project schedule</t>
  </si>
  <si>
    <t>Hieu doesn't have much time to finish work during Sprint 2</t>
  </si>
  <si>
    <t>Phu assigns specific work to everyone and motivates people to complete functions and documents</t>
  </si>
  <si>
    <t>Team accelerates to report Midterm Capstone</t>
  </si>
  <si>
    <t>The team agreed to increase the team meeting time to help each other complete the work and carry out the next work</t>
  </si>
  <si>
    <t>Make an appointment with a mentor who is having a hard time because the mentor is busy</t>
  </si>
  <si>
    <t>Migrating the source code repository from Bitbucket to Github makes it possible to complete some functions faster, easier and convenient to use</t>
  </si>
  <si>
    <t>Phu proposes to move the source code repository from Bitbucket to Github to facilitate some functions</t>
  </si>
  <si>
    <t>Team agreed to increase team meeting time to help each other connect API and fix bugs</t>
  </si>
  <si>
    <t>Having trouble connecting API between Front end and Back end causing slow project progress</t>
  </si>
  <si>
    <t>Speeding up the document progress to support Hieu in doing some Front end functions according to the progress of Sprint 3</t>
  </si>
  <si>
    <t>Complete some documents before the end of Sprint 3</t>
  </si>
  <si>
    <t>The team increased the meeting with the team to speed up the progress before closing the Capstone project</t>
  </si>
  <si>
    <t>Hieu helped Hoai complete Vue's Chart function</t>
  </si>
  <si>
    <t>Got an error when creating a Chart with Vue in the Admin section</t>
  </si>
  <si>
    <t>Speed up the completion of documents and functions to meet the deadline for closing the project</t>
  </si>
  <si>
    <t>Phu divides work specifically, clearly and motivates everyone to get the job done</t>
  </si>
  <si>
    <t>The team assigns functions to help Hieu keep up with the schedule</t>
  </si>
  <si>
    <t>Hieu still has many unfinished functions</t>
  </si>
  <si>
    <t>Product</t>
  </si>
  <si>
    <t>School Connect Application</t>
  </si>
  <si>
    <t>Product Status</t>
  </si>
  <si>
    <t>New Project</t>
  </si>
  <si>
    <t>Active versions</t>
  </si>
  <si>
    <t>Sponsor</t>
  </si>
  <si>
    <t>Nguyen Minh Nhat</t>
  </si>
  <si>
    <t>Product Owner</t>
  </si>
  <si>
    <t xml:space="preserve">Nguyen Trung Hieu
</t>
  </si>
  <si>
    <t>Scrum Master</t>
  </si>
  <si>
    <t>Dang Nguyen Bao Hoai</t>
  </si>
  <si>
    <t>Developers</t>
  </si>
  <si>
    <t>Project Champion</t>
  </si>
  <si>
    <t>Other Stakeholders</t>
  </si>
  <si>
    <t>Nguyễn Thị Minh Huệ</t>
  </si>
  <si>
    <t>Projects</t>
  </si>
  <si>
    <t>Sprint Plan</t>
  </si>
  <si>
    <t>Project #1</t>
  </si>
  <si>
    <t>Start</t>
  </si>
  <si>
    <t>End</t>
  </si>
  <si>
    <t>Sprint</t>
  </si>
  <si>
    <t>Story Points (Committed)</t>
  </si>
  <si>
    <t>Story Points (Delivered)</t>
  </si>
  <si>
    <t>Initial release</t>
  </si>
  <si>
    <t>Done</t>
  </si>
  <si>
    <t>1</t>
  </si>
  <si>
    <t>1.1</t>
  </si>
  <si>
    <t xml:space="preserve">Project’s Kick-off Meeting
</t>
  </si>
  <si>
    <t>2</t>
  </si>
  <si>
    <t>1.2</t>
  </si>
  <si>
    <t>Proposal</t>
  </si>
  <si>
    <t>3</t>
  </si>
  <si>
    <t>157.5</t>
  </si>
  <si>
    <t>1.3</t>
  </si>
  <si>
    <t>Research technical</t>
  </si>
  <si>
    <t>4</t>
  </si>
  <si>
    <t>1.4</t>
  </si>
  <si>
    <t>Project plan</t>
  </si>
  <si>
    <t>1.5</t>
  </si>
  <si>
    <t>Product backlog</t>
  </si>
  <si>
    <t>1.6</t>
  </si>
  <si>
    <t>User story</t>
  </si>
  <si>
    <t>Development</t>
  </si>
  <si>
    <t>2.1</t>
  </si>
  <si>
    <t>Sprint 1</t>
  </si>
  <si>
    <t>2.2</t>
  </si>
  <si>
    <t>Sprint 2</t>
  </si>
  <si>
    <t>2.3</t>
  </si>
  <si>
    <t>Sprint 3</t>
  </si>
  <si>
    <t>2.4</t>
  </si>
  <si>
    <t>Sprint 4</t>
  </si>
  <si>
    <t>Close project</t>
  </si>
  <si>
    <t>Retrospective Log Sprint 1</t>
  </si>
  <si>
    <t>Retrospective Log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</si>
</sst>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10000]d/m/yy;@"/>
    <numFmt numFmtId="166" formatCode="m/d;@"/>
    <numFmt numFmtId="167" formatCode="[$-14009]dd/mmm/yy"/>
  </numFmts>
  <fonts count="33" x14ac:knownFonts="1">
    <font>
      <sz val="10"/>
      <color theme="1"/>
      <name val="Arial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sz val="10"/>
      <color rgb="FFBFBFBF"/>
      <name val="Times New Roman"/>
      <family val="1"/>
      <scheme val="major"/>
    </font>
    <font>
      <sz val="10"/>
      <name val="Times New Roman"/>
      <family val="1"/>
      <scheme val="major"/>
    </font>
    <font>
      <sz val="11"/>
      <color theme="1"/>
      <name val="Times New Roman"/>
      <family val="1"/>
      <scheme val="major"/>
    </font>
    <font>
      <b/>
      <sz val="11"/>
      <color rgb="FF000000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1"/>
      <color rgb="FFBFBFBF"/>
      <name val="Times New Roman"/>
      <family val="1"/>
      <scheme val="major"/>
    </font>
    <font>
      <sz val="11"/>
      <name val="Times New Roman"/>
      <family val="1"/>
      <scheme val="major"/>
    </font>
    <font>
      <sz val="10"/>
      <color rgb="FFFF0000"/>
      <name val="Times New Roman"/>
      <family val="1"/>
      <scheme val="major"/>
    </font>
    <font>
      <sz val="11"/>
      <color rgb="FFFF0000"/>
      <name val="Times New Roman"/>
      <family val="1"/>
      <scheme val="major"/>
    </font>
    <font>
      <sz val="11"/>
      <color rgb="FFFFFFFF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sz val="8"/>
      <color rgb="FFBFBFBF"/>
      <name val="Times New Roman"/>
      <family val="1"/>
      <scheme val="major"/>
    </font>
    <font>
      <b/>
      <sz val="13"/>
      <name val="Times New Roman"/>
      <family val="1"/>
      <scheme val="maj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i/>
      <sz val="10"/>
      <color theme="1"/>
      <name val="Calibri"/>
      <family val="2"/>
    </font>
    <font>
      <sz val="10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rgb="FFCCFFCC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FFFFCC"/>
      </patternFill>
    </fill>
    <fill>
      <patternFill patternType="solid">
        <fgColor rgb="FFD9D9D9"/>
        <bgColor rgb="FF000000"/>
      </patternFill>
    </fill>
    <fill>
      <patternFill patternType="solid">
        <fgColor rgb="FFDDDDDD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rgb="FFCCFFCC"/>
      </pattern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2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6" borderId="1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2" xfId="0" applyBorder="1"/>
    <xf numFmtId="14" fontId="1" fillId="0" borderId="2" xfId="0" applyNumberFormat="1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10" borderId="2" xfId="0" applyFont="1" applyFill="1" applyBorder="1"/>
    <xf numFmtId="0" fontId="3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2" xfId="0" applyFont="1" applyBorder="1"/>
    <xf numFmtId="0" fontId="6" fillId="8" borderId="2" xfId="0" applyFont="1" applyFill="1" applyBorder="1"/>
    <xf numFmtId="4" fontId="6" fillId="0" borderId="0" xfId="0" applyNumberFormat="1" applyFont="1"/>
    <xf numFmtId="14" fontId="6" fillId="0" borderId="2" xfId="0" applyNumberFormat="1" applyFont="1" applyBorder="1"/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6" borderId="6" xfId="0" applyNumberFormat="1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 wrapText="1"/>
    </xf>
    <xf numFmtId="4" fontId="6" fillId="6" borderId="6" xfId="0" applyNumberFormat="1" applyFont="1" applyFill="1" applyBorder="1" applyAlignment="1">
      <alignment horizontal="center" vertical="center" wrapText="1"/>
    </xf>
    <xf numFmtId="4" fontId="6" fillId="6" borderId="1" xfId="0" applyNumberFormat="1" applyFont="1" applyFill="1" applyBorder="1" applyAlignment="1">
      <alignment horizontal="center" vertical="center" wrapText="1"/>
    </xf>
    <xf numFmtId="4" fontId="6" fillId="10" borderId="6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20" borderId="2" xfId="0" applyFont="1" applyFill="1" applyBorder="1"/>
    <xf numFmtId="0" fontId="10" fillId="0" borderId="0" xfId="0" applyFont="1"/>
    <xf numFmtId="0" fontId="7" fillId="4" borderId="2" xfId="0" applyFont="1" applyFill="1" applyBorder="1"/>
    <xf numFmtId="0" fontId="11" fillId="0" borderId="0" xfId="0" applyFont="1" applyAlignment="1">
      <alignment horizontal="left"/>
    </xf>
    <xf numFmtId="0" fontId="7" fillId="5" borderId="2" xfId="0" applyFont="1" applyFill="1" applyBorder="1"/>
    <xf numFmtId="0" fontId="10" fillId="3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7" fillId="6" borderId="5" xfId="0" applyFont="1" applyFill="1" applyBorder="1" applyAlignment="1">
      <alignment horizontal="center" vertical="center" wrapText="1"/>
    </xf>
    <xf numFmtId="166" fontId="7" fillId="6" borderId="5" xfId="0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5" xfId="0" applyFont="1" applyBorder="1"/>
    <xf numFmtId="0" fontId="7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wrapText="1"/>
    </xf>
    <xf numFmtId="166" fontId="7" fillId="0" borderId="5" xfId="0" applyNumberFormat="1" applyFont="1" applyBorder="1" applyAlignment="1">
      <alignment horizontal="center" vertical="center" wrapText="1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64" fontId="7" fillId="7" borderId="5" xfId="0" applyNumberFormat="1" applyFont="1" applyFill="1" applyBorder="1" applyAlignment="1">
      <alignment horizontal="center" vertical="center"/>
    </xf>
    <xf numFmtId="164" fontId="7" fillId="14" borderId="5" xfId="0" applyNumberFormat="1" applyFont="1" applyFill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164" fontId="7" fillId="10" borderId="5" xfId="0" applyNumberFormat="1" applyFont="1" applyFill="1" applyBorder="1" applyAlignment="1">
      <alignment horizontal="center" vertical="center"/>
    </xf>
    <xf numFmtId="164" fontId="9" fillId="14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164" fontId="7" fillId="11" borderId="5" xfId="0" applyNumberFormat="1" applyFont="1" applyFill="1" applyBorder="1" applyAlignment="1">
      <alignment horizontal="center" vertical="center"/>
    </xf>
    <xf numFmtId="164" fontId="7" fillId="20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/>
    <xf numFmtId="164" fontId="9" fillId="9" borderId="5" xfId="0" applyNumberFormat="1" applyFont="1" applyFill="1" applyBorder="1" applyAlignment="1">
      <alignment horizontal="center" vertical="center"/>
    </xf>
    <xf numFmtId="164" fontId="7" fillId="9" borderId="5" xfId="0" applyNumberFormat="1" applyFont="1" applyFill="1" applyBorder="1" applyAlignment="1">
      <alignment horizontal="center" vertical="center"/>
    </xf>
    <xf numFmtId="164" fontId="7" fillId="12" borderId="5" xfId="0" applyNumberFormat="1" applyFont="1" applyFill="1" applyBorder="1" applyAlignment="1">
      <alignment horizontal="center" vertical="center"/>
    </xf>
    <xf numFmtId="164" fontId="9" fillId="10" borderId="5" xfId="0" applyNumberFormat="1" applyFont="1" applyFill="1" applyBorder="1" applyAlignment="1">
      <alignment horizontal="center" vertical="center"/>
    </xf>
    <xf numFmtId="164" fontId="12" fillId="12" borderId="5" xfId="0" applyNumberFormat="1" applyFont="1" applyFill="1" applyBorder="1" applyAlignment="1">
      <alignment horizontal="center" vertical="center"/>
    </xf>
    <xf numFmtId="164" fontId="9" fillId="10" borderId="5" xfId="0" applyNumberFormat="1" applyFont="1" applyFill="1" applyBorder="1" applyAlignment="1">
      <alignment horizontal="center" vertical="center" wrapText="1"/>
    </xf>
    <xf numFmtId="164" fontId="9" fillId="9" borderId="5" xfId="0" applyNumberFormat="1" applyFont="1" applyFill="1" applyBorder="1" applyAlignment="1">
      <alignment horizontal="center" vertical="center" wrapText="1"/>
    </xf>
    <xf numFmtId="164" fontId="9" fillId="11" borderId="5" xfId="0" applyNumberFormat="1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164" fontId="13" fillId="7" borderId="1" xfId="0" applyNumberFormat="1" applyFont="1" applyFill="1" applyBorder="1" applyAlignment="1">
      <alignment horizontal="center" vertical="center"/>
    </xf>
    <xf numFmtId="164" fontId="13" fillId="6" borderId="1" xfId="0" applyNumberFormat="1" applyFont="1" applyFill="1" applyBorder="1" applyAlignment="1">
      <alignment horizontal="center" vertical="center"/>
    </xf>
    <xf numFmtId="164" fontId="13" fillId="10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8" fillId="8" borderId="2" xfId="0" applyFont="1" applyFill="1" applyBorder="1" applyAlignment="1">
      <alignment wrapText="1"/>
    </xf>
    <xf numFmtId="0" fontId="10" fillId="8" borderId="1" xfId="0" applyFont="1" applyFill="1" applyBorder="1" applyAlignment="1">
      <alignment horizontal="right"/>
    </xf>
    <xf numFmtId="164" fontId="7" fillId="8" borderId="1" xfId="0" applyNumberFormat="1" applyFont="1" applyFill="1" applyBorder="1" applyAlignment="1">
      <alignment horizontal="center"/>
    </xf>
    <xf numFmtId="0" fontId="14" fillId="21" borderId="7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center"/>
    </xf>
    <xf numFmtId="4" fontId="8" fillId="0" borderId="2" xfId="0" applyNumberFormat="1" applyFont="1" applyBorder="1" applyAlignment="1">
      <alignment wrapText="1"/>
    </xf>
    <xf numFmtId="0" fontId="13" fillId="0" borderId="0" xfId="0" applyFont="1" applyAlignment="1"/>
    <xf numFmtId="0" fontId="13" fillId="20" borderId="2" xfId="0" applyFont="1" applyFill="1" applyBorder="1" applyAlignment="1"/>
    <xf numFmtId="0" fontId="17" fillId="0" borderId="0" xfId="0" applyFont="1" applyAlignment="1"/>
    <xf numFmtId="0" fontId="13" fillId="14" borderId="2" xfId="0" applyFont="1" applyFill="1" applyBorder="1" applyAlignment="1"/>
    <xf numFmtId="0" fontId="18" fillId="0" borderId="0" xfId="0" applyFont="1" applyAlignment="1">
      <alignment horizontal="left"/>
    </xf>
    <xf numFmtId="0" fontId="17" fillId="0" borderId="2" xfId="0" applyFont="1" applyBorder="1" applyAlignment="1"/>
    <xf numFmtId="0" fontId="13" fillId="0" borderId="2" xfId="0" applyFont="1" applyBorder="1" applyAlignment="1"/>
    <xf numFmtId="0" fontId="13" fillId="5" borderId="2" xfId="0" applyFont="1" applyFill="1" applyBorder="1" applyAlignment="1"/>
    <xf numFmtId="0" fontId="18" fillId="0" borderId="2" xfId="0" applyFont="1" applyBorder="1" applyAlignment="1">
      <alignment horizontal="left"/>
    </xf>
    <xf numFmtId="0" fontId="13" fillId="3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166" fontId="13" fillId="6" borderId="5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 wrapText="1"/>
    </xf>
    <xf numFmtId="164" fontId="13" fillId="7" borderId="5" xfId="0" applyNumberFormat="1" applyFont="1" applyFill="1" applyBorder="1" applyAlignment="1">
      <alignment horizontal="center" vertical="center"/>
    </xf>
    <xf numFmtId="164" fontId="16" fillId="14" borderId="5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164" fontId="13" fillId="14" borderId="5" xfId="0" applyNumberFormat="1" applyFont="1" applyFill="1" applyBorder="1" applyAlignment="1">
      <alignment horizontal="center" vertical="center"/>
    </xf>
    <xf numFmtId="164" fontId="13" fillId="10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wrapText="1"/>
    </xf>
    <xf numFmtId="164" fontId="16" fillId="10" borderId="5" xfId="0" applyNumberFormat="1" applyFont="1" applyFill="1" applyBorder="1" applyAlignment="1">
      <alignment horizontal="center" vertical="center" wrapText="1"/>
    </xf>
    <xf numFmtId="164" fontId="16" fillId="9" borderId="5" xfId="0" applyNumberFormat="1" applyFont="1" applyFill="1" applyBorder="1" applyAlignment="1">
      <alignment horizontal="center" vertical="center" wrapText="1"/>
    </xf>
    <xf numFmtId="164" fontId="13" fillId="9" borderId="5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66" fontId="16" fillId="6" borderId="5" xfId="0" applyNumberFormat="1" applyFont="1" applyFill="1" applyBorder="1" applyAlignment="1">
      <alignment horizontal="center" vertical="center" wrapText="1"/>
    </xf>
    <xf numFmtId="166" fontId="16" fillId="0" borderId="5" xfId="0" applyNumberFormat="1" applyFont="1" applyBorder="1" applyAlignment="1">
      <alignment horizontal="center" vertical="center"/>
    </xf>
    <xf numFmtId="164" fontId="16" fillId="7" borderId="5" xfId="0" applyNumberFormat="1" applyFont="1" applyFill="1" applyBorder="1" applyAlignment="1">
      <alignment horizontal="center" vertical="center"/>
    </xf>
    <xf numFmtId="164" fontId="16" fillId="6" borderId="5" xfId="0" applyNumberFormat="1" applyFont="1" applyFill="1" applyBorder="1" applyAlignment="1">
      <alignment horizontal="center" vertical="center"/>
    </xf>
    <xf numFmtId="164" fontId="16" fillId="9" borderId="5" xfId="0" applyNumberFormat="1" applyFont="1" applyFill="1" applyBorder="1" applyAlignment="1">
      <alignment horizontal="center" vertical="center"/>
    </xf>
    <xf numFmtId="164" fontId="21" fillId="10" borderId="5" xfId="0" applyNumberFormat="1" applyFont="1" applyFill="1" applyBorder="1" applyAlignment="1">
      <alignment horizontal="center" vertical="center"/>
    </xf>
    <xf numFmtId="164" fontId="21" fillId="6" borderId="5" xfId="0" applyNumberFormat="1" applyFont="1" applyFill="1" applyBorder="1" applyAlignment="1">
      <alignment horizontal="center" vertical="center"/>
    </xf>
    <xf numFmtId="0" fontId="20" fillId="0" borderId="0" xfId="0" applyFont="1"/>
    <xf numFmtId="164" fontId="16" fillId="14" borderId="5" xfId="0" applyNumberFormat="1" applyFont="1" applyFill="1" applyBorder="1" applyAlignment="1">
      <alignment horizontal="center" vertical="center"/>
    </xf>
    <xf numFmtId="164" fontId="16" fillId="10" borderId="5" xfId="0" applyNumberFormat="1" applyFont="1" applyFill="1" applyBorder="1" applyAlignment="1">
      <alignment horizontal="center" vertical="center"/>
    </xf>
    <xf numFmtId="164" fontId="13" fillId="20" borderId="5" xfId="0" applyNumberFormat="1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20" borderId="5" xfId="0" applyNumberFormat="1" applyFont="1" applyFill="1" applyBorder="1" applyAlignment="1">
      <alignment horizontal="center" vertical="center"/>
    </xf>
    <xf numFmtId="164" fontId="16" fillId="20" borderId="5" xfId="0" applyNumberFormat="1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164" fontId="22" fillId="10" borderId="5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/>
    <xf numFmtId="0" fontId="7" fillId="7" borderId="8" xfId="0" applyFont="1" applyFill="1" applyBorder="1"/>
    <xf numFmtId="164" fontId="7" fillId="7" borderId="8" xfId="0" applyNumberFormat="1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8" borderId="5" xfId="0" applyFont="1" applyFill="1" applyBorder="1" applyAlignment="1">
      <alignment horizontal="right"/>
    </xf>
    <xf numFmtId="164" fontId="7" fillId="8" borderId="5" xfId="0" applyNumberFormat="1" applyFont="1" applyFill="1" applyBorder="1" applyAlignment="1">
      <alignment horizontal="center"/>
    </xf>
    <xf numFmtId="0" fontId="14" fillId="21" borderId="5" xfId="0" applyFont="1" applyFill="1" applyBorder="1" applyAlignment="1">
      <alignment horizontal="right"/>
    </xf>
    <xf numFmtId="0" fontId="10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4" fontId="7" fillId="0" borderId="0" xfId="0" applyNumberFormat="1" applyFont="1"/>
    <xf numFmtId="14" fontId="7" fillId="0" borderId="2" xfId="0" applyNumberFormat="1" applyFont="1" applyBorder="1"/>
    <xf numFmtId="0" fontId="7" fillId="20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 wrapText="1"/>
    </xf>
    <xf numFmtId="0" fontId="7" fillId="24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164" fontId="7" fillId="13" borderId="5" xfId="0" applyNumberFormat="1" applyFont="1" applyFill="1" applyBorder="1" applyAlignment="1">
      <alignment horizontal="center" vertical="center"/>
    </xf>
    <xf numFmtId="164" fontId="9" fillId="14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164" fontId="7" fillId="7" borderId="5" xfId="0" applyNumberFormat="1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164" fontId="7" fillId="6" borderId="5" xfId="0" applyNumberFormat="1" applyFont="1" applyFill="1" applyBorder="1" applyAlignment="1">
      <alignment horizontal="center" vertical="center" wrapText="1"/>
    </xf>
    <xf numFmtId="164" fontId="7" fillId="20" borderId="5" xfId="0" applyNumberFormat="1" applyFont="1" applyFill="1" applyBorder="1" applyAlignment="1">
      <alignment horizontal="center" vertical="center" wrapText="1"/>
    </xf>
    <xf numFmtId="164" fontId="7" fillId="9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7" fillId="10" borderId="5" xfId="0" applyNumberFormat="1" applyFont="1" applyFill="1" applyBorder="1" applyAlignment="1">
      <alignment horizontal="center" vertical="center" wrapText="1"/>
    </xf>
    <xf numFmtId="164" fontId="9" fillId="20" borderId="5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/>
    <xf numFmtId="164" fontId="7" fillId="7" borderId="3" xfId="0" applyNumberFormat="1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0" fontId="26" fillId="16" borderId="2" xfId="0" applyFont="1" applyFill="1" applyBorder="1" applyAlignment="1">
      <alignment horizontal="center"/>
    </xf>
    <xf numFmtId="0" fontId="26" fillId="16" borderId="2" xfId="0" applyFont="1" applyFill="1" applyBorder="1" applyAlignment="1">
      <alignment horizontal="center" wrapText="1"/>
    </xf>
    <xf numFmtId="0" fontId="15" fillId="22" borderId="2" xfId="0" applyFont="1" applyFill="1" applyBorder="1" applyAlignment="1">
      <alignment horizontal="center" wrapText="1"/>
    </xf>
    <xf numFmtId="0" fontId="15" fillId="22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18" borderId="2" xfId="0" applyFont="1" applyFill="1" applyBorder="1" applyAlignment="1">
      <alignment horizontal="center"/>
    </xf>
    <xf numFmtId="0" fontId="23" fillId="19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6" fillId="16" borderId="14" xfId="0" applyFont="1" applyFill="1" applyBorder="1" applyAlignment="1">
      <alignment horizontal="center"/>
    </xf>
    <xf numFmtId="0" fontId="26" fillId="16" borderId="14" xfId="0" applyFont="1" applyFill="1" applyBorder="1" applyAlignment="1">
      <alignment horizontal="center" wrapText="1"/>
    </xf>
    <xf numFmtId="0" fontId="15" fillId="22" borderId="14" xfId="0" applyFont="1" applyFill="1" applyBorder="1" applyAlignment="1">
      <alignment horizontal="center" wrapText="1"/>
    </xf>
    <xf numFmtId="0" fontId="15" fillId="22" borderId="14" xfId="0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18" borderId="14" xfId="0" applyFont="1" applyFill="1" applyBorder="1" applyAlignment="1">
      <alignment horizontal="center"/>
    </xf>
    <xf numFmtId="0" fontId="23" fillId="19" borderId="14" xfId="0" applyFont="1" applyFill="1" applyBorder="1" applyAlignment="1">
      <alignment horizontal="center"/>
    </xf>
    <xf numFmtId="0" fontId="24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10" xfId="0" applyFont="1" applyBorder="1" applyAlignment="1">
      <alignment wrapText="1"/>
    </xf>
    <xf numFmtId="0" fontId="7" fillId="0" borderId="3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7" fillId="0" borderId="0" xfId="0" applyFont="1"/>
    <xf numFmtId="0" fontId="28" fillId="25" borderId="7" xfId="0" applyFont="1" applyFill="1" applyBorder="1" applyAlignment="1">
      <alignment horizontal="right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28" fillId="26" borderId="2" xfId="0" applyFont="1" applyFill="1" applyBorder="1" applyAlignment="1">
      <alignment horizontal="right"/>
    </xf>
    <xf numFmtId="0" fontId="1" fillId="11" borderId="2" xfId="0" applyFont="1" applyFill="1" applyBorder="1" applyAlignment="1">
      <alignment horizontal="left"/>
    </xf>
    <xf numFmtId="0" fontId="1" fillId="0" borderId="2" xfId="0" applyFont="1" applyBorder="1"/>
    <xf numFmtId="0" fontId="28" fillId="0" borderId="2" xfId="0" applyFont="1" applyBorder="1"/>
    <xf numFmtId="0" fontId="1" fillId="0" borderId="0" xfId="0" applyFont="1"/>
    <xf numFmtId="0" fontId="29" fillId="25" borderId="7" xfId="0" applyFont="1" applyFill="1" applyBorder="1" applyAlignment="1">
      <alignment horizontal="right"/>
    </xf>
    <xf numFmtId="0" fontId="1" fillId="0" borderId="7" xfId="0" applyFont="1" applyBorder="1" applyAlignment="1">
      <alignment vertical="top" wrapText="1"/>
    </xf>
    <xf numFmtId="0" fontId="0" fillId="0" borderId="7" xfId="0" applyBorder="1"/>
    <xf numFmtId="0" fontId="1" fillId="0" borderId="7" xfId="0" applyFont="1" applyBorder="1" applyAlignment="1">
      <alignment vertical="top"/>
    </xf>
    <xf numFmtId="0" fontId="30" fillId="0" borderId="7" xfId="0" applyFont="1" applyBorder="1"/>
    <xf numFmtId="0" fontId="1" fillId="11" borderId="2" xfId="0" applyFont="1" applyFill="1" applyBorder="1"/>
    <xf numFmtId="0" fontId="28" fillId="0" borderId="0" xfId="0" applyFont="1"/>
    <xf numFmtId="0" fontId="3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7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6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2" fillId="0" borderId="0" xfId="0" applyFont="1"/>
    <xf numFmtId="0" fontId="1" fillId="0" borderId="0" xfId="0" applyFont="1" applyAlignment="1">
      <alignment vertical="top"/>
    </xf>
    <xf numFmtId="0" fontId="9" fillId="28" borderId="2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7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15" fillId="10" borderId="2" xfId="0" applyFont="1" applyFill="1" applyBorder="1" applyAlignment="1"/>
    <xf numFmtId="0" fontId="3" fillId="10" borderId="2" xfId="0" applyFont="1" applyFill="1" applyBorder="1" applyAlignment="1"/>
    <xf numFmtId="0" fontId="9" fillId="0" borderId="9" xfId="0" applyFont="1" applyBorder="1" applyAlignment="1"/>
    <xf numFmtId="0" fontId="9" fillId="0" borderId="2" xfId="0" applyFont="1" applyBorder="1" applyAlignment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9" xfId="0" applyFont="1" applyBorder="1" applyAlignment="1"/>
    <xf numFmtId="0" fontId="16" fillId="0" borderId="2" xfId="0" applyFont="1" applyBorder="1" applyAlignment="1"/>
    <xf numFmtId="0" fontId="12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17" borderId="2" xfId="0" applyFont="1" applyFill="1" applyBorder="1" applyAlignment="1">
      <alignment horizontal="center"/>
    </xf>
    <xf numFmtId="0" fontId="15" fillId="15" borderId="2" xfId="0" applyFont="1" applyFill="1" applyBorder="1" applyAlignment="1">
      <alignment horizontal="center"/>
    </xf>
    <xf numFmtId="0" fontId="23" fillId="17" borderId="14" xfId="0" applyFont="1" applyFill="1" applyBorder="1" applyAlignment="1">
      <alignment horizontal="center"/>
    </xf>
    <xf numFmtId="0" fontId="15" fillId="15" borderId="15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7" fillId="0" borderId="0" xfId="0" applyFont="1"/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Backlog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Task 1'!$L$32:$AM$32</c:f>
              <c:numCache>
                <c:formatCode>0.0</c:formatCode>
                <c:ptCount val="28"/>
                <c:pt idx="0">
                  <c:v>202.5</c:v>
                </c:pt>
                <c:pt idx="1">
                  <c:v>195</c:v>
                </c:pt>
                <c:pt idx="2">
                  <c:v>187.5</c:v>
                </c:pt>
                <c:pt idx="3">
                  <c:v>180</c:v>
                </c:pt>
                <c:pt idx="4">
                  <c:v>172.5</c:v>
                </c:pt>
                <c:pt idx="5">
                  <c:v>165</c:v>
                </c:pt>
                <c:pt idx="6">
                  <c:v>157.5</c:v>
                </c:pt>
                <c:pt idx="7">
                  <c:v>150</c:v>
                </c:pt>
                <c:pt idx="8">
                  <c:v>142.5</c:v>
                </c:pt>
                <c:pt idx="9">
                  <c:v>135</c:v>
                </c:pt>
                <c:pt idx="10">
                  <c:v>127.5</c:v>
                </c:pt>
                <c:pt idx="11">
                  <c:v>120</c:v>
                </c:pt>
                <c:pt idx="12">
                  <c:v>112.5</c:v>
                </c:pt>
                <c:pt idx="13">
                  <c:v>105</c:v>
                </c:pt>
                <c:pt idx="14">
                  <c:v>97.5</c:v>
                </c:pt>
                <c:pt idx="15">
                  <c:v>90</c:v>
                </c:pt>
                <c:pt idx="16">
                  <c:v>82.5</c:v>
                </c:pt>
                <c:pt idx="17">
                  <c:v>75</c:v>
                </c:pt>
                <c:pt idx="18">
                  <c:v>67.5</c:v>
                </c:pt>
                <c:pt idx="19">
                  <c:v>60</c:v>
                </c:pt>
                <c:pt idx="20">
                  <c:v>52.5</c:v>
                </c:pt>
                <c:pt idx="21">
                  <c:v>45</c:v>
                </c:pt>
                <c:pt idx="22">
                  <c:v>37.5</c:v>
                </c:pt>
                <c:pt idx="23">
                  <c:v>30</c:v>
                </c:pt>
                <c:pt idx="24">
                  <c:v>22.5</c:v>
                </c:pt>
                <c:pt idx="25">
                  <c:v>15</c:v>
                </c:pt>
                <c:pt idx="26">
                  <c:v>7.5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788-8D17-62C6013864A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Task 1'!$L$33:$AM$33</c:f>
              <c:numCache>
                <c:formatCode>0.0</c:formatCode>
                <c:ptCount val="28"/>
                <c:pt idx="0">
                  <c:v>202.5</c:v>
                </c:pt>
                <c:pt idx="1">
                  <c:v>195</c:v>
                </c:pt>
                <c:pt idx="2">
                  <c:v>187.5</c:v>
                </c:pt>
                <c:pt idx="3">
                  <c:v>180</c:v>
                </c:pt>
                <c:pt idx="4">
                  <c:v>172.5</c:v>
                </c:pt>
                <c:pt idx="5">
                  <c:v>167.5</c:v>
                </c:pt>
                <c:pt idx="6">
                  <c:v>162.5</c:v>
                </c:pt>
                <c:pt idx="7">
                  <c:v>150</c:v>
                </c:pt>
                <c:pt idx="8">
                  <c:v>140</c:v>
                </c:pt>
                <c:pt idx="9">
                  <c:v>132.5</c:v>
                </c:pt>
                <c:pt idx="10">
                  <c:v>127.5</c:v>
                </c:pt>
                <c:pt idx="11">
                  <c:v>125</c:v>
                </c:pt>
                <c:pt idx="12">
                  <c:v>122.5</c:v>
                </c:pt>
                <c:pt idx="13">
                  <c:v>110</c:v>
                </c:pt>
                <c:pt idx="14">
                  <c:v>105</c:v>
                </c:pt>
                <c:pt idx="15">
                  <c:v>100</c:v>
                </c:pt>
                <c:pt idx="16">
                  <c:v>92.5</c:v>
                </c:pt>
                <c:pt idx="17">
                  <c:v>85</c:v>
                </c:pt>
                <c:pt idx="18">
                  <c:v>75</c:v>
                </c:pt>
                <c:pt idx="19">
                  <c:v>65</c:v>
                </c:pt>
                <c:pt idx="20">
                  <c:v>62.5</c:v>
                </c:pt>
                <c:pt idx="21">
                  <c:v>52.5</c:v>
                </c:pt>
                <c:pt idx="22">
                  <c:v>47.5</c:v>
                </c:pt>
                <c:pt idx="23">
                  <c:v>40</c:v>
                </c:pt>
                <c:pt idx="24">
                  <c:v>35</c:v>
                </c:pt>
                <c:pt idx="25">
                  <c:v>27.5</c:v>
                </c:pt>
                <c:pt idx="26">
                  <c:v>20</c:v>
                </c:pt>
                <c:pt idx="2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0-4788-8D17-62C60138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76935"/>
        <c:axId val="798910391"/>
      </c:lineChart>
      <c:catAx>
        <c:axId val="1184376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10391"/>
        <c:crosses val="autoZero"/>
        <c:auto val="1"/>
        <c:lblAlgn val="ctr"/>
        <c:lblOffset val="100"/>
        <c:noMultiLvlLbl val="0"/>
      </c:catAx>
      <c:valAx>
        <c:axId val="798910391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76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E-42F8-BD03-CB1D7459F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E-42F8-BD03-CB1D7459F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CE-42F8-BD03-CB1D7459F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Report'!$B$17:$B$19</c:f>
              <c:strCache>
                <c:ptCount val="3"/>
                <c:pt idx="0">
                  <c:v>Nguyen Thanh Phu</c:v>
                </c:pt>
                <c:pt idx="1">
                  <c:v>Dang Nguyen  Bao Hoai</c:v>
                </c:pt>
                <c:pt idx="2">
                  <c:v>Nguyen Trung Hieu</c:v>
                </c:pt>
              </c:strCache>
            </c:strRef>
          </c:cat>
          <c:val>
            <c:numRef>
              <c:f>'Sprint Report'!$C$17:$C$19</c:f>
              <c:numCache>
                <c:formatCode>General</c:formatCode>
                <c:ptCount val="3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C-43D9-ACE0-CC04319923E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CE-42F8-BD03-CB1D7459F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CE-42F8-BD03-CB1D7459F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CE-42F8-BD03-CB1D7459FB82}"/>
              </c:ext>
            </c:extLst>
          </c:dPt>
          <c:cat>
            <c:strRef>
              <c:f>'Sprint Report'!$B$17:$B$19</c:f>
              <c:strCache>
                <c:ptCount val="3"/>
                <c:pt idx="0">
                  <c:v>Nguyen Thanh Phu</c:v>
                </c:pt>
                <c:pt idx="1">
                  <c:v>Dang Nguyen  Bao Hoai</c:v>
                </c:pt>
                <c:pt idx="2">
                  <c:v>Nguyen Trung Hieu</c:v>
                </c:pt>
              </c:strCache>
            </c:strRef>
          </c:cat>
          <c:val>
            <c:numRef>
              <c:f>'Sprint Report'!$D$17:$D$19</c:f>
              <c:numCache>
                <c:formatCode>General</c:formatCode>
                <c:ptCount val="3"/>
                <c:pt idx="0">
                  <c:v>55</c:v>
                </c:pt>
                <c:pt idx="1">
                  <c:v>51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C-43D9-ACE0-CC043199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E9-4B85-BA93-2B369C0E6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9-4B85-BA93-2B369C0E6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E9-4B85-BA93-2B369C0E6F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'Sprint Report'!$A$24:$B$26</c:f>
              <c:multiLvlStrCache>
                <c:ptCount val="3"/>
                <c:lvl>
                  <c:pt idx="0">
                    <c:v>Nguyen Thanh Phu</c:v>
                  </c:pt>
                  <c:pt idx="1">
                    <c:v>Dang Nguyen  Bao Hoai</c:v>
                  </c:pt>
                  <c:pt idx="2">
                    <c:v>Nguyen Trung Hieu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'Sprint Report'!$C$24:$C$26</c:f>
              <c:numCache>
                <c:formatCode>General</c:formatCode>
                <c:ptCount val="3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D-4FAE-8934-B8791691596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E9-4B85-BA93-2B369C0E6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E9-4B85-BA93-2B369C0E6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E9-4B85-BA93-2B369C0E6FB0}"/>
              </c:ext>
            </c:extLst>
          </c:dPt>
          <c:cat>
            <c:multiLvlStrRef>
              <c:f>'Sprint Report'!$A$24:$B$26</c:f>
              <c:multiLvlStrCache>
                <c:ptCount val="3"/>
                <c:lvl>
                  <c:pt idx="0">
                    <c:v>Nguyen Thanh Phu</c:v>
                  </c:pt>
                  <c:pt idx="1">
                    <c:v>Dang Nguyen  Bao Hoai</c:v>
                  </c:pt>
                  <c:pt idx="2">
                    <c:v>Nguyen Trung Hieu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'Sprint Report'!$D$24:$D$26</c:f>
              <c:numCache>
                <c:formatCode>General</c:formatCode>
                <c:ptCount val="3"/>
                <c:pt idx="0">
                  <c:v>53</c:v>
                </c:pt>
                <c:pt idx="1">
                  <c:v>52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D-4FAE-8934-B8791691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Backlog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Task 2'!$L$32:$AM$32</c:f>
              <c:numCache>
                <c:formatCode>0.0</c:formatCode>
                <c:ptCount val="28"/>
                <c:pt idx="0">
                  <c:v>202.5</c:v>
                </c:pt>
                <c:pt idx="1">
                  <c:v>195</c:v>
                </c:pt>
                <c:pt idx="2">
                  <c:v>187.5</c:v>
                </c:pt>
                <c:pt idx="3">
                  <c:v>180</c:v>
                </c:pt>
                <c:pt idx="4">
                  <c:v>172.5</c:v>
                </c:pt>
                <c:pt idx="5">
                  <c:v>165</c:v>
                </c:pt>
                <c:pt idx="6">
                  <c:v>157.5</c:v>
                </c:pt>
                <c:pt idx="7">
                  <c:v>150</c:v>
                </c:pt>
                <c:pt idx="8">
                  <c:v>142.5</c:v>
                </c:pt>
                <c:pt idx="9">
                  <c:v>135</c:v>
                </c:pt>
                <c:pt idx="10">
                  <c:v>127.5</c:v>
                </c:pt>
                <c:pt idx="11">
                  <c:v>120</c:v>
                </c:pt>
                <c:pt idx="12">
                  <c:v>112.5</c:v>
                </c:pt>
                <c:pt idx="13">
                  <c:v>105</c:v>
                </c:pt>
                <c:pt idx="14">
                  <c:v>97.5</c:v>
                </c:pt>
                <c:pt idx="15">
                  <c:v>90</c:v>
                </c:pt>
                <c:pt idx="16">
                  <c:v>82.5</c:v>
                </c:pt>
                <c:pt idx="17">
                  <c:v>75</c:v>
                </c:pt>
                <c:pt idx="18">
                  <c:v>67.5</c:v>
                </c:pt>
                <c:pt idx="19">
                  <c:v>60</c:v>
                </c:pt>
                <c:pt idx="20">
                  <c:v>52.5</c:v>
                </c:pt>
                <c:pt idx="21">
                  <c:v>45</c:v>
                </c:pt>
                <c:pt idx="22">
                  <c:v>37.5</c:v>
                </c:pt>
                <c:pt idx="23">
                  <c:v>30</c:v>
                </c:pt>
                <c:pt idx="24">
                  <c:v>22.5</c:v>
                </c:pt>
                <c:pt idx="25">
                  <c:v>15</c:v>
                </c:pt>
                <c:pt idx="26">
                  <c:v>7.5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4A13-A88D-0B8F41985179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Task 2'!$L$33:$AM$33</c:f>
              <c:numCache>
                <c:formatCode>0.0</c:formatCode>
                <c:ptCount val="28"/>
                <c:pt idx="0">
                  <c:v>215</c:v>
                </c:pt>
                <c:pt idx="1">
                  <c:v>210</c:v>
                </c:pt>
                <c:pt idx="2">
                  <c:v>202.5</c:v>
                </c:pt>
                <c:pt idx="3">
                  <c:v>195</c:v>
                </c:pt>
                <c:pt idx="4">
                  <c:v>190</c:v>
                </c:pt>
                <c:pt idx="5">
                  <c:v>182.5</c:v>
                </c:pt>
                <c:pt idx="6">
                  <c:v>177.5</c:v>
                </c:pt>
                <c:pt idx="7">
                  <c:v>167.5</c:v>
                </c:pt>
                <c:pt idx="8">
                  <c:v>157.5</c:v>
                </c:pt>
                <c:pt idx="9">
                  <c:v>155</c:v>
                </c:pt>
                <c:pt idx="10">
                  <c:v>147.5</c:v>
                </c:pt>
                <c:pt idx="11">
                  <c:v>145</c:v>
                </c:pt>
                <c:pt idx="12">
                  <c:v>137.5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105</c:v>
                </c:pt>
                <c:pt idx="17">
                  <c:v>95</c:v>
                </c:pt>
                <c:pt idx="18">
                  <c:v>87.5</c:v>
                </c:pt>
                <c:pt idx="19">
                  <c:v>77.5</c:v>
                </c:pt>
                <c:pt idx="20">
                  <c:v>67.5</c:v>
                </c:pt>
                <c:pt idx="21">
                  <c:v>55</c:v>
                </c:pt>
                <c:pt idx="22">
                  <c:v>45</c:v>
                </c:pt>
                <c:pt idx="23">
                  <c:v>35</c:v>
                </c:pt>
                <c:pt idx="24">
                  <c:v>27.5</c:v>
                </c:pt>
                <c:pt idx="25">
                  <c:v>15</c:v>
                </c:pt>
                <c:pt idx="26">
                  <c:v>7.5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4A13-A88D-0B8F4198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1431"/>
        <c:axId val="292060023"/>
      </c:lineChart>
      <c:catAx>
        <c:axId val="55931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60023"/>
        <c:crosses val="autoZero"/>
        <c:auto val="1"/>
        <c:lblAlgn val="ctr"/>
        <c:lblOffset val="100"/>
        <c:noMultiLvlLbl val="0"/>
      </c:catAx>
      <c:valAx>
        <c:axId val="29206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1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1409275475114"/>
          <c:y val="0.89538808813783966"/>
          <c:w val="0.3357179320260581"/>
          <c:h val="6.9544538325601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Backlog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Task 3'!$L$31:$AF$31</c:f>
              <c:numCache>
                <c:formatCode>0.0</c:formatCode>
                <c:ptCount val="21"/>
                <c:pt idx="0">
                  <c:v>150</c:v>
                </c:pt>
                <c:pt idx="1">
                  <c:v>142.5</c:v>
                </c:pt>
                <c:pt idx="2">
                  <c:v>135</c:v>
                </c:pt>
                <c:pt idx="3">
                  <c:v>127.5</c:v>
                </c:pt>
                <c:pt idx="4">
                  <c:v>120</c:v>
                </c:pt>
                <c:pt idx="5">
                  <c:v>112.5</c:v>
                </c:pt>
                <c:pt idx="6">
                  <c:v>105</c:v>
                </c:pt>
                <c:pt idx="7">
                  <c:v>97.5</c:v>
                </c:pt>
                <c:pt idx="8">
                  <c:v>90</c:v>
                </c:pt>
                <c:pt idx="9">
                  <c:v>82.5</c:v>
                </c:pt>
                <c:pt idx="10">
                  <c:v>75</c:v>
                </c:pt>
                <c:pt idx="11">
                  <c:v>67.5</c:v>
                </c:pt>
                <c:pt idx="12">
                  <c:v>60</c:v>
                </c:pt>
                <c:pt idx="13">
                  <c:v>52.5</c:v>
                </c:pt>
                <c:pt idx="14">
                  <c:v>45</c:v>
                </c:pt>
                <c:pt idx="15">
                  <c:v>37.5</c:v>
                </c:pt>
                <c:pt idx="16">
                  <c:v>30</c:v>
                </c:pt>
                <c:pt idx="17">
                  <c:v>22.5</c:v>
                </c:pt>
                <c:pt idx="18">
                  <c:v>15</c:v>
                </c:pt>
                <c:pt idx="19">
                  <c:v>7.5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198-BED8-4833BB524BE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Task 3'!$L$32:$AF$32</c:f>
              <c:numCache>
                <c:formatCode>0.0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137.5</c:v>
                </c:pt>
                <c:pt idx="3">
                  <c:v>132.5</c:v>
                </c:pt>
                <c:pt idx="4">
                  <c:v>125</c:v>
                </c:pt>
                <c:pt idx="5">
                  <c:v>120</c:v>
                </c:pt>
                <c:pt idx="6">
                  <c:v>115</c:v>
                </c:pt>
                <c:pt idx="7">
                  <c:v>110</c:v>
                </c:pt>
                <c:pt idx="8">
                  <c:v>102.5</c:v>
                </c:pt>
                <c:pt idx="9">
                  <c:v>97.5</c:v>
                </c:pt>
                <c:pt idx="10">
                  <c:v>87.5</c:v>
                </c:pt>
                <c:pt idx="11">
                  <c:v>77.5</c:v>
                </c:pt>
                <c:pt idx="12">
                  <c:v>65</c:v>
                </c:pt>
                <c:pt idx="13">
                  <c:v>60</c:v>
                </c:pt>
                <c:pt idx="14">
                  <c:v>47.5</c:v>
                </c:pt>
                <c:pt idx="15">
                  <c:v>40</c:v>
                </c:pt>
                <c:pt idx="16">
                  <c:v>30</c:v>
                </c:pt>
                <c:pt idx="17">
                  <c:v>22.5</c:v>
                </c:pt>
                <c:pt idx="18">
                  <c:v>15</c:v>
                </c:pt>
                <c:pt idx="19">
                  <c:v>7.5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198-BED8-4833BB52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100616"/>
        <c:axId val="1499883735"/>
      </c:lineChart>
      <c:catAx>
        <c:axId val="183410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83735"/>
        <c:crosses val="autoZero"/>
        <c:auto val="1"/>
        <c:lblAlgn val="ctr"/>
        <c:lblOffset val="100"/>
        <c:noMultiLvlLbl val="0"/>
      </c:catAx>
      <c:valAx>
        <c:axId val="149988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Backlog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Task 4'!$L$31:$AF$31</c:f>
              <c:numCache>
                <c:formatCode>0.0</c:formatCode>
                <c:ptCount val="21"/>
                <c:pt idx="0">
                  <c:v>150</c:v>
                </c:pt>
                <c:pt idx="1">
                  <c:v>142.5</c:v>
                </c:pt>
                <c:pt idx="2">
                  <c:v>135</c:v>
                </c:pt>
                <c:pt idx="3">
                  <c:v>127.5</c:v>
                </c:pt>
                <c:pt idx="4">
                  <c:v>120</c:v>
                </c:pt>
                <c:pt idx="5">
                  <c:v>112.5</c:v>
                </c:pt>
                <c:pt idx="6">
                  <c:v>105</c:v>
                </c:pt>
                <c:pt idx="7">
                  <c:v>97.5</c:v>
                </c:pt>
                <c:pt idx="8">
                  <c:v>90</c:v>
                </c:pt>
                <c:pt idx="9">
                  <c:v>82.5</c:v>
                </c:pt>
                <c:pt idx="10">
                  <c:v>75</c:v>
                </c:pt>
                <c:pt idx="11">
                  <c:v>67.5</c:v>
                </c:pt>
                <c:pt idx="12">
                  <c:v>60</c:v>
                </c:pt>
                <c:pt idx="13">
                  <c:v>52.5</c:v>
                </c:pt>
                <c:pt idx="14">
                  <c:v>45</c:v>
                </c:pt>
                <c:pt idx="15">
                  <c:v>37.5</c:v>
                </c:pt>
                <c:pt idx="16">
                  <c:v>30</c:v>
                </c:pt>
                <c:pt idx="17">
                  <c:v>22.5</c:v>
                </c:pt>
                <c:pt idx="18">
                  <c:v>15</c:v>
                </c:pt>
                <c:pt idx="19">
                  <c:v>7.5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5E8-9420-B5DA799D91C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Task 4'!$L$32:$AF$32</c:f>
              <c:numCache>
                <c:formatCode>0.0</c:formatCode>
                <c:ptCount val="21"/>
                <c:pt idx="0">
                  <c:v>150</c:v>
                </c:pt>
                <c:pt idx="1">
                  <c:v>142.5</c:v>
                </c:pt>
                <c:pt idx="2">
                  <c:v>135</c:v>
                </c:pt>
                <c:pt idx="3">
                  <c:v>130</c:v>
                </c:pt>
                <c:pt idx="4">
                  <c:v>122.5</c:v>
                </c:pt>
                <c:pt idx="5">
                  <c:v>115</c:v>
                </c:pt>
                <c:pt idx="6">
                  <c:v>107.5</c:v>
                </c:pt>
                <c:pt idx="7">
                  <c:v>105</c:v>
                </c:pt>
                <c:pt idx="8">
                  <c:v>100</c:v>
                </c:pt>
                <c:pt idx="9">
                  <c:v>92.5</c:v>
                </c:pt>
                <c:pt idx="10">
                  <c:v>85</c:v>
                </c:pt>
                <c:pt idx="11">
                  <c:v>80</c:v>
                </c:pt>
                <c:pt idx="12">
                  <c:v>70</c:v>
                </c:pt>
                <c:pt idx="13">
                  <c:v>62.5</c:v>
                </c:pt>
                <c:pt idx="14">
                  <c:v>52.5</c:v>
                </c:pt>
                <c:pt idx="15">
                  <c:v>45</c:v>
                </c:pt>
                <c:pt idx="16">
                  <c:v>37.5</c:v>
                </c:pt>
                <c:pt idx="17">
                  <c:v>27.5</c:v>
                </c:pt>
                <c:pt idx="18">
                  <c:v>15</c:v>
                </c:pt>
                <c:pt idx="19">
                  <c:v>7.5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3-45E8-9420-B5DA799D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18568"/>
        <c:axId val="1995250584"/>
      </c:lineChart>
      <c:catAx>
        <c:axId val="168491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50584"/>
        <c:crosses val="autoZero"/>
        <c:auto val="1"/>
        <c:lblAlgn val="ctr"/>
        <c:lblOffset val="100"/>
        <c:noMultiLvlLbl val="0"/>
      </c:catAx>
      <c:valAx>
        <c:axId val="19952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D-47DF-B660-EAA9BB52D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D-47DF-B660-EAA9BB52D1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D-47DF-B660-EAA9BB52D1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Report'!$B$3:$B$5</c:f>
              <c:strCache>
                <c:ptCount val="3"/>
                <c:pt idx="0">
                  <c:v>Nguyen Thanh Phu</c:v>
                </c:pt>
                <c:pt idx="1">
                  <c:v>Dang Nguyen  Bao Hoai</c:v>
                </c:pt>
                <c:pt idx="2">
                  <c:v>Nguyen Trung Hieu</c:v>
                </c:pt>
              </c:strCache>
            </c:strRef>
          </c:cat>
          <c:val>
            <c:numRef>
              <c:f>'Sprint Report'!$D$3:$D$5</c:f>
              <c:numCache>
                <c:formatCode>General</c:formatCode>
                <c:ptCount val="3"/>
                <c:pt idx="0">
                  <c:v>67</c:v>
                </c:pt>
                <c:pt idx="1">
                  <c:v>72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4-4C72-AD16-9EA994913B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2-49A2-A35D-C72D20B1B9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2-49A2-A35D-C72D20B1B9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2-49A2-A35D-C72D20B1B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Report'!$B$10:$B$12</c:f>
              <c:strCache>
                <c:ptCount val="3"/>
                <c:pt idx="0">
                  <c:v>Nguyen Thanh Phu</c:v>
                </c:pt>
                <c:pt idx="1">
                  <c:v>Dang Nguyen  Bao Hoai</c:v>
                </c:pt>
                <c:pt idx="2">
                  <c:v>Nguyen Trung Hieu</c:v>
                </c:pt>
              </c:strCache>
            </c:strRef>
          </c:cat>
          <c:val>
            <c:numRef>
              <c:f>'Sprint Report'!$D$10:$D$12</c:f>
              <c:numCache>
                <c:formatCode>General</c:formatCode>
                <c:ptCount val="3"/>
                <c:pt idx="0">
                  <c:v>76</c:v>
                </c:pt>
                <c:pt idx="1">
                  <c:v>74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7-403C-94DC-3DDCF9DB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</xdr:colOff>
      <xdr:row>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2B268-FE6B-4C95-81EE-879103FC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81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247650</xdr:colOff>
      <xdr:row>0</xdr:row>
      <xdr:rowOff>91440</xdr:rowOff>
    </xdr:from>
    <xdr:ext cx="1952625" cy="619125"/>
    <xdr:pic>
      <xdr:nvPicPr>
        <xdr:cNvPr id="3" name="image2.png">
          <a:extLst>
            <a:ext uri="{FF2B5EF4-FFF2-40B4-BE49-F238E27FC236}">
              <a16:creationId xmlns:a16="http://schemas.microsoft.com/office/drawing/2014/main" id="{E22E55B2-EBD4-4B9D-B527-CAB46E5B09B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8170" y="91440"/>
          <a:ext cx="195262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11</xdr:col>
      <xdr:colOff>552450</xdr:colOff>
      <xdr:row>6</xdr:row>
      <xdr:rowOff>1847850</xdr:rowOff>
    </xdr:to>
    <xdr:graphicFrame macro="">
      <xdr:nvGraphicFramePr>
        <xdr:cNvPr id="2" name="Biểu đồ 1">
          <a:extLst>
            <a:ext uri="{FF2B5EF4-FFF2-40B4-BE49-F238E27FC236}">
              <a16:creationId xmlns:a16="http://schemas.microsoft.com/office/drawing/2014/main" id="{638BFDF7-C09B-4D8E-8816-7535E91A0B1C}"/>
            </a:ext>
            <a:ext uri="{147F2762-F138-4A5C-976F-8EAC2B608ADB}">
              <a16:predDERef xmlns:a16="http://schemas.microsoft.com/office/drawing/2014/main" pred="{FC92E6AC-0851-412F-8BB9-7334AC72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146797</xdr:colOff>
      <xdr:row>14</xdr:row>
      <xdr:rowOff>16249</xdr:rowOff>
    </xdr:from>
    <xdr:to>
      <xdr:col>19</xdr:col>
      <xdr:colOff>451597</xdr:colOff>
      <xdr:row>20</xdr:row>
      <xdr:rowOff>1739153</xdr:rowOff>
    </xdr:to>
    <xdr:graphicFrame macro="">
      <xdr:nvGraphicFramePr>
        <xdr:cNvPr id="5" name="Biểu đồ 4">
          <a:extLst>
            <a:ext uri="{FF2B5EF4-FFF2-40B4-BE49-F238E27FC236}">
              <a16:creationId xmlns:a16="http://schemas.microsoft.com/office/drawing/2014/main" id="{D98520A3-27BA-4E5A-B549-0AB2C583D7F0}"/>
            </a:ext>
            <a:ext uri="{147F2762-F138-4A5C-976F-8EAC2B608ADB}">
              <a16:predDERef xmlns:a16="http://schemas.microsoft.com/office/drawing/2014/main" pred="{638BFDF7-C09B-4D8E-8816-7535E91A0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138393</xdr:colOff>
      <xdr:row>20</xdr:row>
      <xdr:rowOff>1848970</xdr:rowOff>
    </xdr:from>
    <xdr:to>
      <xdr:col>19</xdr:col>
      <xdr:colOff>443193</xdr:colOff>
      <xdr:row>37</xdr:row>
      <xdr:rowOff>98051</xdr:rowOff>
    </xdr:to>
    <xdr:graphicFrame macro="">
      <xdr:nvGraphicFramePr>
        <xdr:cNvPr id="6" name="Biểu đồ 5">
          <a:extLst>
            <a:ext uri="{FF2B5EF4-FFF2-40B4-BE49-F238E27FC236}">
              <a16:creationId xmlns:a16="http://schemas.microsoft.com/office/drawing/2014/main" id="{C3CA1C2F-E076-4A7E-8DEF-A60A204BE155}"/>
            </a:ext>
            <a:ext uri="{147F2762-F138-4A5C-976F-8EAC2B608ADB}">
              <a16:predDERef xmlns:a16="http://schemas.microsoft.com/office/drawing/2014/main" pred="{D98520A3-27BA-4E5A-B549-0AB2C583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164167</xdr:colOff>
      <xdr:row>6</xdr:row>
      <xdr:rowOff>2051238</xdr:rowOff>
    </xdr:from>
    <xdr:to>
      <xdr:col>11</xdr:col>
      <xdr:colOff>468967</xdr:colOff>
      <xdr:row>13</xdr:row>
      <xdr:rowOff>1595718</xdr:rowOff>
    </xdr:to>
    <xdr:graphicFrame macro="">
      <xdr:nvGraphicFramePr>
        <xdr:cNvPr id="7" name="Biểu đồ 6">
          <a:extLst>
            <a:ext uri="{FF2B5EF4-FFF2-40B4-BE49-F238E27FC236}">
              <a16:creationId xmlns:a16="http://schemas.microsoft.com/office/drawing/2014/main" id="{034E0698-0380-4192-94A2-5400226FF1A2}"/>
            </a:ext>
            <a:ext uri="{147F2762-F138-4A5C-976F-8EAC2B608ADB}">
              <a16:predDERef xmlns:a16="http://schemas.microsoft.com/office/drawing/2014/main" pred="{C3CA1C2F-E076-4A7E-8DEF-A60A204BE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171450</xdr:colOff>
      <xdr:row>13</xdr:row>
      <xdr:rowOff>1842246</xdr:rowOff>
    </xdr:from>
    <xdr:to>
      <xdr:col>11</xdr:col>
      <xdr:colOff>476250</xdr:colOff>
      <xdr:row>20</xdr:row>
      <xdr:rowOff>1701613</xdr:rowOff>
    </xdr:to>
    <xdr:graphicFrame macro="">
      <xdr:nvGraphicFramePr>
        <xdr:cNvPr id="8" name="Biểu đồ 7">
          <a:extLst>
            <a:ext uri="{FF2B5EF4-FFF2-40B4-BE49-F238E27FC236}">
              <a16:creationId xmlns:a16="http://schemas.microsoft.com/office/drawing/2014/main" id="{98C90EBA-27E6-4810-BB41-0632403EC4FB}"/>
            </a:ext>
            <a:ext uri="{147F2762-F138-4A5C-976F-8EAC2B608ADB}">
              <a16:predDERef xmlns:a16="http://schemas.microsoft.com/office/drawing/2014/main" pred="{034E0698-0380-4192-94A2-5400226F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172010</xdr:colOff>
      <xdr:row>21</xdr:row>
      <xdr:rowOff>11766</xdr:rowOff>
    </xdr:from>
    <xdr:to>
      <xdr:col>11</xdr:col>
      <xdr:colOff>476810</xdr:colOff>
      <xdr:row>37</xdr:row>
      <xdr:rowOff>116541</xdr:rowOff>
    </xdr:to>
    <xdr:graphicFrame macro="">
      <xdr:nvGraphicFramePr>
        <xdr:cNvPr id="9" name="Biểu đồ 8">
          <a:extLst>
            <a:ext uri="{FF2B5EF4-FFF2-40B4-BE49-F238E27FC236}">
              <a16:creationId xmlns:a16="http://schemas.microsoft.com/office/drawing/2014/main" id="{641EAB95-E9AD-4FBC-BA38-6302651A92C8}"/>
            </a:ext>
            <a:ext uri="{147F2762-F138-4A5C-976F-8EAC2B608ADB}">
              <a16:predDERef xmlns:a16="http://schemas.microsoft.com/office/drawing/2014/main" pred="{98C90EBA-27E6-4810-BB41-0632403E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104604</xdr:colOff>
      <xdr:row>0</xdr:row>
      <xdr:rowOff>0</xdr:rowOff>
    </xdr:from>
    <xdr:to>
      <xdr:col>19</xdr:col>
      <xdr:colOff>427334</xdr:colOff>
      <xdr:row>6</xdr:row>
      <xdr:rowOff>1724025</xdr:rowOff>
    </xdr:to>
    <xdr:graphicFrame macro="">
      <xdr:nvGraphicFramePr>
        <xdr:cNvPr id="10" name="Biểu đồ 9">
          <a:extLst>
            <a:ext uri="{FF2B5EF4-FFF2-40B4-BE49-F238E27FC236}">
              <a16:creationId xmlns:a16="http://schemas.microsoft.com/office/drawing/2014/main" id="{02D0DC56-8104-481B-A4AA-649479987051}"/>
            </a:ext>
            <a:ext uri="{147F2762-F138-4A5C-976F-8EAC2B608ADB}">
              <a16:predDERef xmlns:a16="http://schemas.microsoft.com/office/drawing/2014/main" pred="{641EAB95-E9AD-4FBC-BA38-6302651A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151840</xdr:colOff>
      <xdr:row>7</xdr:row>
      <xdr:rowOff>15689</xdr:rowOff>
    </xdr:from>
    <xdr:to>
      <xdr:col>19</xdr:col>
      <xdr:colOff>456640</xdr:colOff>
      <xdr:row>13</xdr:row>
      <xdr:rowOff>1685364</xdr:rowOff>
    </xdr:to>
    <xdr:graphicFrame macro="">
      <xdr:nvGraphicFramePr>
        <xdr:cNvPr id="15" name="Biểu đồ 10">
          <a:extLst>
            <a:ext uri="{FF2B5EF4-FFF2-40B4-BE49-F238E27FC236}">
              <a16:creationId xmlns:a16="http://schemas.microsoft.com/office/drawing/2014/main" id="{4474DC41-0A98-45C2-B4F1-E706FAA031A9}"/>
            </a:ext>
            <a:ext uri="{147F2762-F138-4A5C-976F-8EAC2B608ADB}">
              <a16:predDERef xmlns:a16="http://schemas.microsoft.com/office/drawing/2014/main" pred="{02D0DC56-8104-481B-A4AA-64947998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8DC96533-44D2-4535-A9CB-DCE6D3ED55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0"/>
          <a:ext cx="1581150" cy="619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342900</xdr:colOff>
      <xdr:row>0</xdr:row>
      <xdr:rowOff>0</xdr:rowOff>
    </xdr:from>
    <xdr:to>
      <xdr:col>3</xdr:col>
      <xdr:colOff>514350</xdr:colOff>
      <xdr:row>3</xdr:row>
      <xdr:rowOff>104775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FC92E6AC-0851-412F-8BB9-7334AC72708B}"/>
            </a:ext>
            <a:ext uri="{147F2762-F138-4A5C-976F-8EAC2B608ADB}">
              <a16:predDERef xmlns:a16="http://schemas.microsoft.com/office/drawing/2014/main" pred="{8DC96533-44D2-4535-A9CB-DCE6D3ED55B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15811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287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5239BF8-D4CF-413F-B341-DE95F9B399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9875" y="0"/>
          <a:ext cx="16287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CEA112C7-64A5-4B57-8BB8-F8EE616EB1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0"/>
          <a:ext cx="1581150" cy="619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342900</xdr:colOff>
      <xdr:row>0</xdr:row>
      <xdr:rowOff>0</xdr:rowOff>
    </xdr:from>
    <xdr:to>
      <xdr:col>3</xdr:col>
      <xdr:colOff>552450</xdr:colOff>
      <xdr:row>3</xdr:row>
      <xdr:rowOff>104775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E4D5C2F1-3CD7-4EA8-957B-C5433764D2C9}"/>
            </a:ext>
            <a:ext uri="{147F2762-F138-4A5C-976F-8EAC2B608ADB}">
              <a16:predDERef xmlns:a16="http://schemas.microsoft.com/office/drawing/2014/main" pred="{CEA112C7-64A5-4B57-8BB8-F8EE616EB17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15811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287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62630681-74AB-4B75-96EE-3C8CAD5CCB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0"/>
          <a:ext cx="1581150" cy="619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342900</xdr:colOff>
      <xdr:row>0</xdr:row>
      <xdr:rowOff>0</xdr:rowOff>
    </xdr:from>
    <xdr:to>
      <xdr:col>3</xdr:col>
      <xdr:colOff>590550</xdr:colOff>
      <xdr:row>3</xdr:row>
      <xdr:rowOff>104775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B6217B83-66BC-4F7C-80B2-7E89CC14EF5A}"/>
            </a:ext>
            <a:ext uri="{147F2762-F138-4A5C-976F-8EAC2B608ADB}">
              <a16:predDERef xmlns:a16="http://schemas.microsoft.com/office/drawing/2014/main" pred="{62630681-74AB-4B75-96EE-3C8CAD5CCB5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15811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287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F026B427-5C51-4C13-8B2F-6A75CD7AC9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9875" y="0"/>
          <a:ext cx="16287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8E00E116-4938-422A-98ED-0830C92774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0"/>
          <a:ext cx="1581150" cy="619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342900</xdr:colOff>
      <xdr:row>0</xdr:row>
      <xdr:rowOff>0</xdr:rowOff>
    </xdr:from>
    <xdr:to>
      <xdr:col>3</xdr:col>
      <xdr:colOff>361950</xdr:colOff>
      <xdr:row>3</xdr:row>
      <xdr:rowOff>104775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1816050A-3A17-44C4-8D36-BE4198DAE6E7}"/>
            </a:ext>
            <a:ext uri="{147F2762-F138-4A5C-976F-8EAC2B608ADB}">
              <a16:predDERef xmlns:a16="http://schemas.microsoft.com/office/drawing/2014/main" pred="{8E00E116-4938-422A-98ED-0830C927740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15811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287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91A82921-D751-4C2E-8F08-C658103C81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9875" y="0"/>
          <a:ext cx="1628775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Custom 4">
      <a:majorFont>
        <a:latin typeface="Times New Roman"/>
        <a:ea typeface="Calibri"/>
        <a:cs typeface="Calibri"/>
      </a:majorFont>
      <a:minorFont>
        <a:latin typeface="Times New Roman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8FFD-6CD4-4420-A18D-83B3C3C892F6}">
  <dimension ref="A1:Z1001"/>
  <sheetViews>
    <sheetView tabSelected="1" topLeftCell="A4" workbookViewId="0">
      <selection activeCell="L31" sqref="L31"/>
    </sheetView>
  </sheetViews>
  <sheetFormatPr defaultColWidth="14.44140625" defaultRowHeight="15" customHeight="1" x14ac:dyDescent="0.25"/>
  <cols>
    <col min="1" max="1" width="5.109375" customWidth="1"/>
    <col min="2" max="2" width="19.109375" customWidth="1"/>
    <col min="3" max="3" width="24.88671875" customWidth="1"/>
    <col min="4" max="4" width="15.5546875" customWidth="1"/>
    <col min="5" max="5" width="17.33203125" customWidth="1"/>
    <col min="6" max="6" width="26.44140625" customWidth="1"/>
    <col min="7" max="7" width="35" customWidth="1"/>
    <col min="8" max="9" width="8.6640625" customWidth="1"/>
    <col min="10" max="11" width="12.6640625" customWidth="1"/>
    <col min="12" max="12" width="13.6640625" customWidth="1"/>
    <col min="13" max="14" width="12.5546875" customWidth="1"/>
    <col min="15" max="15" width="31.88671875" customWidth="1"/>
    <col min="16" max="26" width="8.6640625" customWidth="1"/>
  </cols>
  <sheetData>
    <row r="1" spans="2:7" ht="13.5" customHeight="1" x14ac:dyDescent="0.25"/>
    <row r="2" spans="2:7" ht="13.5" customHeight="1" x14ac:dyDescent="0.25"/>
    <row r="3" spans="2:7" ht="13.5" customHeight="1" x14ac:dyDescent="0.25"/>
    <row r="4" spans="2:7" ht="13.5" customHeight="1" x14ac:dyDescent="0.25"/>
    <row r="5" spans="2:7" ht="13.5" customHeight="1" x14ac:dyDescent="0.35">
      <c r="B5" s="204"/>
    </row>
    <row r="6" spans="2:7" ht="13.5" customHeight="1" x14ac:dyDescent="0.25"/>
    <row r="7" spans="2:7" ht="13.5" customHeight="1" x14ac:dyDescent="0.3">
      <c r="B7" s="205" t="s">
        <v>233</v>
      </c>
      <c r="C7" s="206" t="s">
        <v>234</v>
      </c>
      <c r="E7" s="205" t="s">
        <v>235</v>
      </c>
      <c r="F7" s="206" t="s">
        <v>236</v>
      </c>
    </row>
    <row r="8" spans="2:7" ht="13.5" customHeight="1" x14ac:dyDescent="0.3">
      <c r="B8" s="205" t="s">
        <v>237</v>
      </c>
      <c r="C8" s="207">
        <v>1</v>
      </c>
      <c r="E8" s="205" t="s">
        <v>238</v>
      </c>
      <c r="F8" s="206" t="s">
        <v>239</v>
      </c>
    </row>
    <row r="9" spans="2:7" ht="13.5" customHeight="1" x14ac:dyDescent="0.3">
      <c r="B9" s="208"/>
      <c r="C9" s="209"/>
    </row>
    <row r="10" spans="2:7" ht="13.5" customHeight="1" x14ac:dyDescent="0.3">
      <c r="E10" s="210"/>
      <c r="F10" s="210"/>
    </row>
    <row r="11" spans="2:7" ht="13.5" customHeight="1" x14ac:dyDescent="0.3">
      <c r="B11" s="211" t="s">
        <v>0</v>
      </c>
      <c r="C11" s="210"/>
      <c r="D11" s="212"/>
      <c r="E11" s="213" t="s">
        <v>240</v>
      </c>
      <c r="F11" s="214" t="s">
        <v>241</v>
      </c>
    </row>
    <row r="12" spans="2:7" ht="13.5" customHeight="1" x14ac:dyDescent="0.3">
      <c r="B12" s="213" t="s">
        <v>242</v>
      </c>
      <c r="C12" s="206" t="s">
        <v>1</v>
      </c>
      <c r="D12" s="212"/>
      <c r="E12" s="215"/>
      <c r="F12" s="216" t="s">
        <v>243</v>
      </c>
      <c r="G12" s="7"/>
    </row>
    <row r="13" spans="2:7" ht="13.5" customHeight="1" x14ac:dyDescent="0.3">
      <c r="B13" s="213" t="s">
        <v>244</v>
      </c>
      <c r="C13" s="206" t="s">
        <v>2</v>
      </c>
      <c r="D13" s="212"/>
      <c r="E13" s="213" t="s">
        <v>245</v>
      </c>
      <c r="F13" s="206"/>
      <c r="G13" s="7"/>
    </row>
    <row r="14" spans="2:7" ht="13.5" customHeight="1" x14ac:dyDescent="0.3">
      <c r="B14" s="206"/>
      <c r="C14" s="206" t="s">
        <v>243</v>
      </c>
      <c r="D14" s="210"/>
      <c r="E14" s="213" t="s">
        <v>246</v>
      </c>
      <c r="F14" s="217" t="s">
        <v>247</v>
      </c>
      <c r="G14" s="7"/>
    </row>
    <row r="15" spans="2:7" ht="13.5" customHeight="1" x14ac:dyDescent="0.3">
      <c r="B15" s="218"/>
      <c r="C15" s="218"/>
      <c r="D15" s="218"/>
      <c r="E15" s="210"/>
      <c r="F15" s="210"/>
      <c r="G15" s="7"/>
    </row>
    <row r="16" spans="2:7" ht="13.5" customHeight="1" x14ac:dyDescent="0.3">
      <c r="B16" s="218"/>
      <c r="C16" s="218"/>
      <c r="D16" s="218"/>
      <c r="E16" s="210"/>
      <c r="F16" s="210"/>
      <c r="G16" s="7"/>
    </row>
    <row r="17" spans="1:26" ht="13.5" customHeight="1" x14ac:dyDescent="0.3">
      <c r="B17" s="218"/>
      <c r="C17" s="218"/>
      <c r="D17" s="218"/>
      <c r="E17" s="210"/>
      <c r="F17" s="210"/>
      <c r="G17" s="7"/>
    </row>
    <row r="18" spans="1:26" ht="13.5" customHeight="1" x14ac:dyDescent="0.3">
      <c r="B18" s="218"/>
      <c r="C18" s="218"/>
      <c r="D18" s="218"/>
      <c r="E18" s="7"/>
      <c r="F18" s="7"/>
      <c r="G18" s="7"/>
    </row>
    <row r="19" spans="1:26" ht="13.5" customHeight="1" x14ac:dyDescent="0.3">
      <c r="B19" s="218"/>
      <c r="C19" s="218"/>
      <c r="D19" s="218"/>
    </row>
    <row r="20" spans="1:26" ht="13.5" customHeight="1" x14ac:dyDescent="0.25"/>
    <row r="21" spans="1:26" ht="13.5" customHeight="1" x14ac:dyDescent="0.25"/>
    <row r="22" spans="1:26" ht="13.5" customHeight="1" x14ac:dyDescent="0.3">
      <c r="B22" s="219" t="s">
        <v>248</v>
      </c>
      <c r="I22" s="219" t="s">
        <v>249</v>
      </c>
      <c r="K22" s="220" t="s">
        <v>250</v>
      </c>
    </row>
    <row r="23" spans="1:26" ht="27" customHeight="1" x14ac:dyDescent="0.25">
      <c r="B23" s="221" t="s">
        <v>3</v>
      </c>
      <c r="C23" s="221" t="s">
        <v>4</v>
      </c>
      <c r="D23" s="221" t="s">
        <v>251</v>
      </c>
      <c r="E23" s="221" t="s">
        <v>252</v>
      </c>
      <c r="F23" s="221" t="s">
        <v>5</v>
      </c>
      <c r="G23" s="221" t="s">
        <v>6</v>
      </c>
      <c r="H23" s="222"/>
      <c r="I23" s="223" t="s">
        <v>253</v>
      </c>
      <c r="J23" s="223" t="s">
        <v>251</v>
      </c>
      <c r="K23" s="223" t="s">
        <v>252</v>
      </c>
      <c r="L23" s="223" t="s">
        <v>5</v>
      </c>
      <c r="M23" s="223" t="s">
        <v>254</v>
      </c>
      <c r="N23" s="223" t="s">
        <v>255</v>
      </c>
      <c r="O23" s="223" t="s">
        <v>6</v>
      </c>
    </row>
    <row r="24" spans="1:26" ht="13.5" customHeight="1" x14ac:dyDescent="0.3">
      <c r="B24" s="224">
        <v>1</v>
      </c>
      <c r="C24" s="225" t="s">
        <v>256</v>
      </c>
      <c r="D24" s="226">
        <v>44426</v>
      </c>
      <c r="E24" s="226">
        <v>44444</v>
      </c>
      <c r="F24" s="227" t="s">
        <v>257</v>
      </c>
      <c r="G24" s="228"/>
      <c r="I24" s="229" t="s">
        <v>258</v>
      </c>
      <c r="J24" s="226">
        <v>44445</v>
      </c>
      <c r="K24" s="226">
        <v>44472</v>
      </c>
      <c r="L24" s="227" t="s">
        <v>257</v>
      </c>
      <c r="M24" s="227">
        <v>210</v>
      </c>
      <c r="N24" s="227">
        <v>213</v>
      </c>
      <c r="O24" s="227"/>
    </row>
    <row r="25" spans="1:26" ht="13.5" customHeight="1" x14ac:dyDescent="0.3">
      <c r="A25" s="230"/>
      <c r="B25" s="224" t="s">
        <v>259</v>
      </c>
      <c r="C25" s="231" t="s">
        <v>260</v>
      </c>
      <c r="D25" s="226">
        <v>44426</v>
      </c>
      <c r="E25" s="226">
        <v>44430</v>
      </c>
      <c r="F25" s="227" t="s">
        <v>257</v>
      </c>
      <c r="G25" s="228"/>
      <c r="I25" s="229" t="s">
        <v>261</v>
      </c>
      <c r="J25" s="226">
        <v>44473</v>
      </c>
      <c r="K25" s="226">
        <v>44500</v>
      </c>
      <c r="L25" s="227" t="s">
        <v>257</v>
      </c>
      <c r="M25" s="227">
        <v>210</v>
      </c>
      <c r="N25" s="227">
        <v>233</v>
      </c>
      <c r="O25" s="227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</row>
    <row r="26" spans="1:26" ht="13.5" customHeight="1" x14ac:dyDescent="0.3">
      <c r="B26" s="224" t="s">
        <v>262</v>
      </c>
      <c r="C26" s="232" t="s">
        <v>263</v>
      </c>
      <c r="D26" s="226">
        <v>44427</v>
      </c>
      <c r="E26" s="226">
        <v>44428</v>
      </c>
      <c r="F26" s="227" t="s">
        <v>257</v>
      </c>
      <c r="G26" s="228"/>
      <c r="I26" s="229" t="s">
        <v>264</v>
      </c>
      <c r="J26" s="226">
        <v>44501</v>
      </c>
      <c r="K26" s="226">
        <v>44521</v>
      </c>
      <c r="L26" s="227" t="s">
        <v>257</v>
      </c>
      <c r="M26" s="227" t="s">
        <v>265</v>
      </c>
      <c r="N26" s="235">
        <v>159</v>
      </c>
      <c r="O26" s="227"/>
    </row>
    <row r="27" spans="1:26" ht="13.5" customHeight="1" x14ac:dyDescent="0.3">
      <c r="B27" s="224" t="s">
        <v>266</v>
      </c>
      <c r="C27" s="225" t="s">
        <v>267</v>
      </c>
      <c r="D27" s="226">
        <v>44428</v>
      </c>
      <c r="E27" s="226">
        <v>44438</v>
      </c>
      <c r="F27" s="227" t="s">
        <v>257</v>
      </c>
      <c r="G27" s="228"/>
      <c r="I27" s="229" t="s">
        <v>268</v>
      </c>
      <c r="J27" s="226">
        <v>44522</v>
      </c>
      <c r="K27" s="226">
        <v>44542</v>
      </c>
      <c r="L27" s="227" t="s">
        <v>257</v>
      </c>
      <c r="M27" s="227" t="s">
        <v>265</v>
      </c>
      <c r="N27" s="227">
        <v>160</v>
      </c>
      <c r="O27" s="227"/>
    </row>
    <row r="28" spans="1:26" ht="13.5" customHeight="1" x14ac:dyDescent="0.3">
      <c r="B28" s="224" t="s">
        <v>269</v>
      </c>
      <c r="C28" s="225" t="s">
        <v>270</v>
      </c>
      <c r="D28" s="226">
        <v>44439</v>
      </c>
      <c r="E28" s="226">
        <v>44440</v>
      </c>
      <c r="F28" s="227" t="s">
        <v>257</v>
      </c>
      <c r="G28" s="228"/>
      <c r="I28" s="229"/>
      <c r="J28" s="226"/>
      <c r="K28" s="226"/>
      <c r="L28" s="227"/>
      <c r="M28" s="227"/>
      <c r="N28" s="227"/>
      <c r="O28" s="227"/>
    </row>
    <row r="29" spans="1:26" ht="13.5" customHeight="1" x14ac:dyDescent="0.3">
      <c r="B29" s="224" t="s">
        <v>271</v>
      </c>
      <c r="C29" s="225" t="s">
        <v>272</v>
      </c>
      <c r="D29" s="226">
        <v>44441</v>
      </c>
      <c r="E29" s="226">
        <v>44442</v>
      </c>
      <c r="F29" s="227" t="s">
        <v>257</v>
      </c>
      <c r="G29" s="228"/>
      <c r="I29" s="225"/>
      <c r="J29" s="226"/>
      <c r="K29" s="226"/>
      <c r="L29" s="227"/>
      <c r="M29" s="227"/>
      <c r="N29" s="227"/>
      <c r="O29" s="227"/>
    </row>
    <row r="30" spans="1:26" ht="13.5" customHeight="1" x14ac:dyDescent="0.3">
      <c r="B30" s="224" t="s">
        <v>273</v>
      </c>
      <c r="C30" s="233" t="s">
        <v>274</v>
      </c>
      <c r="D30" s="226">
        <v>44443</v>
      </c>
      <c r="E30" s="226">
        <v>44444</v>
      </c>
      <c r="F30" s="227" t="s">
        <v>257</v>
      </c>
      <c r="G30" s="228"/>
      <c r="I30" s="225"/>
      <c r="J30" s="226"/>
      <c r="K30" s="226"/>
      <c r="L30" s="227"/>
      <c r="M30" s="227"/>
      <c r="N30" s="227"/>
      <c r="O30" s="227"/>
    </row>
    <row r="31" spans="1:26" ht="13.5" customHeight="1" x14ac:dyDescent="0.3">
      <c r="B31" s="224">
        <v>2</v>
      </c>
      <c r="C31" s="225" t="s">
        <v>275</v>
      </c>
      <c r="D31" s="226">
        <v>44445</v>
      </c>
      <c r="E31" s="226">
        <v>44542</v>
      </c>
      <c r="F31" s="227" t="s">
        <v>257</v>
      </c>
      <c r="G31" s="228"/>
      <c r="I31" s="225"/>
      <c r="J31" s="226"/>
      <c r="K31" s="226"/>
      <c r="L31" s="227"/>
      <c r="M31" s="227"/>
      <c r="N31" s="227"/>
      <c r="O31" s="227"/>
    </row>
    <row r="32" spans="1:26" ht="13.5" customHeight="1" x14ac:dyDescent="0.3">
      <c r="B32" s="224" t="s">
        <v>276</v>
      </c>
      <c r="C32" s="225" t="s">
        <v>277</v>
      </c>
      <c r="D32" s="226">
        <v>44445</v>
      </c>
      <c r="E32" s="226">
        <v>44472</v>
      </c>
      <c r="F32" s="227" t="s">
        <v>257</v>
      </c>
      <c r="G32" s="228"/>
      <c r="I32" s="225"/>
      <c r="J32" s="226"/>
      <c r="K32" s="226"/>
      <c r="L32" s="227"/>
      <c r="M32" s="227"/>
      <c r="N32" s="227"/>
      <c r="O32" s="227"/>
    </row>
    <row r="33" spans="2:15" ht="13.5" customHeight="1" x14ac:dyDescent="0.3">
      <c r="B33" s="224" t="s">
        <v>278</v>
      </c>
      <c r="C33" s="225" t="s">
        <v>279</v>
      </c>
      <c r="D33" s="226">
        <v>44473</v>
      </c>
      <c r="E33" s="226">
        <v>44500</v>
      </c>
      <c r="F33" s="227" t="s">
        <v>257</v>
      </c>
      <c r="G33" s="228"/>
      <c r="I33" s="225"/>
      <c r="J33" s="226"/>
      <c r="K33" s="226"/>
      <c r="L33" s="227"/>
      <c r="M33" s="227"/>
      <c r="N33" s="227"/>
      <c r="O33" s="227"/>
    </row>
    <row r="34" spans="2:15" ht="13.5" customHeight="1" x14ac:dyDescent="0.3">
      <c r="B34" s="224" t="s">
        <v>280</v>
      </c>
      <c r="C34" s="225" t="s">
        <v>281</v>
      </c>
      <c r="D34" s="226">
        <v>44501</v>
      </c>
      <c r="E34" s="226">
        <v>44521</v>
      </c>
      <c r="F34" s="227" t="s">
        <v>257</v>
      </c>
      <c r="G34" s="228"/>
      <c r="I34" s="225"/>
      <c r="J34" s="226"/>
      <c r="K34" s="226"/>
      <c r="L34" s="227"/>
      <c r="M34" s="227"/>
      <c r="N34" s="227"/>
      <c r="O34" s="227"/>
    </row>
    <row r="35" spans="2:15" ht="13.5" customHeight="1" x14ac:dyDescent="0.3">
      <c r="B35" s="224" t="s">
        <v>282</v>
      </c>
      <c r="C35" s="225" t="s">
        <v>283</v>
      </c>
      <c r="D35" s="226">
        <v>44522</v>
      </c>
      <c r="E35" s="226">
        <v>44542</v>
      </c>
      <c r="F35" s="227" t="s">
        <v>257</v>
      </c>
      <c r="G35" s="228"/>
      <c r="I35" s="225"/>
      <c r="J35" s="226"/>
      <c r="K35" s="226"/>
      <c r="L35" s="227"/>
      <c r="M35" s="227"/>
      <c r="N35" s="227"/>
      <c r="O35" s="227"/>
    </row>
    <row r="36" spans="2:15" ht="13.5" customHeight="1" x14ac:dyDescent="0.3">
      <c r="B36" s="224">
        <v>3</v>
      </c>
      <c r="C36" s="225" t="s">
        <v>284</v>
      </c>
      <c r="D36" s="226">
        <v>44543</v>
      </c>
      <c r="E36" s="226">
        <v>44545</v>
      </c>
      <c r="F36" s="227" t="s">
        <v>257</v>
      </c>
      <c r="G36" s="228"/>
      <c r="I36" s="225"/>
      <c r="J36" s="226"/>
      <c r="K36" s="226"/>
      <c r="L36" s="227"/>
      <c r="M36" s="227"/>
      <c r="N36" s="227"/>
      <c r="O36" s="227"/>
    </row>
    <row r="37" spans="2:15" ht="13.5" hidden="1" customHeight="1" x14ac:dyDescent="0.3">
      <c r="B37" s="225"/>
      <c r="C37" s="225"/>
      <c r="D37" s="227"/>
      <c r="E37" s="227"/>
      <c r="F37" s="227"/>
      <c r="G37" s="228"/>
      <c r="I37" s="225"/>
      <c r="J37" s="226"/>
      <c r="K37" s="226"/>
      <c r="L37" s="227"/>
      <c r="M37" s="227"/>
      <c r="N37" s="227"/>
      <c r="O37" s="227"/>
    </row>
    <row r="38" spans="2:15" ht="13.5" hidden="1" customHeight="1" x14ac:dyDescent="0.3">
      <c r="B38" s="225"/>
      <c r="C38" s="225"/>
      <c r="D38" s="225"/>
      <c r="E38" s="225"/>
      <c r="F38" s="227"/>
      <c r="G38" s="228"/>
      <c r="I38" s="225"/>
      <c r="J38" s="226"/>
      <c r="K38" s="226"/>
      <c r="L38" s="227"/>
      <c r="M38" s="227"/>
      <c r="N38" s="227"/>
      <c r="O38" s="227"/>
    </row>
    <row r="39" spans="2:15" ht="13.5" hidden="1" customHeight="1" x14ac:dyDescent="0.3">
      <c r="B39" s="225"/>
      <c r="C39" s="225"/>
      <c r="D39" s="225"/>
      <c r="E39" s="225"/>
      <c r="F39" s="227"/>
      <c r="G39" s="228"/>
      <c r="I39" s="225"/>
      <c r="J39" s="226"/>
      <c r="K39" s="226"/>
      <c r="L39" s="227"/>
      <c r="M39" s="227"/>
      <c r="N39" s="227"/>
      <c r="O39" s="227"/>
    </row>
    <row r="40" spans="2:15" ht="13.5" customHeight="1" x14ac:dyDescent="0.25"/>
    <row r="41" spans="2:15" ht="13.5" customHeight="1" x14ac:dyDescent="0.25"/>
    <row r="42" spans="2:15" ht="13.5" customHeight="1" x14ac:dyDescent="0.25">
      <c r="G42" s="234"/>
    </row>
    <row r="43" spans="2:15" ht="13.5" customHeight="1" x14ac:dyDescent="0.25"/>
    <row r="44" spans="2:15" ht="13.5" customHeight="1" x14ac:dyDescent="0.25"/>
    <row r="45" spans="2:15" ht="13.5" customHeight="1" x14ac:dyDescent="0.25"/>
    <row r="46" spans="2:15" ht="13.5" customHeight="1" x14ac:dyDescent="0.25"/>
    <row r="47" spans="2:15" ht="13.5" customHeight="1" x14ac:dyDescent="0.25"/>
    <row r="48" spans="2:15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5FCD-C18C-41CE-87C5-1502991FA746}">
  <dimension ref="A1:F51"/>
  <sheetViews>
    <sheetView zoomScale="85" zoomScaleNormal="85" workbookViewId="0">
      <selection activeCell="C17" sqref="C17:C18"/>
    </sheetView>
  </sheetViews>
  <sheetFormatPr defaultColWidth="9.109375" defaultRowHeight="13.2" x14ac:dyDescent="0.25"/>
  <cols>
    <col min="1" max="1" width="9.109375" style="17"/>
    <col min="2" max="2" width="27.88671875" style="17" customWidth="1"/>
    <col min="3" max="3" width="11.44140625" style="17" customWidth="1"/>
    <col min="4" max="16384" width="9.109375" style="17"/>
  </cols>
  <sheetData>
    <row r="1" spans="1:6" ht="16.8" x14ac:dyDescent="0.3">
      <c r="A1" s="256" t="s">
        <v>155</v>
      </c>
      <c r="B1" s="256"/>
      <c r="C1" s="256"/>
      <c r="D1" s="256"/>
      <c r="E1" s="30"/>
      <c r="F1" s="30"/>
    </row>
    <row r="2" spans="1:6" ht="16.8" x14ac:dyDescent="0.3">
      <c r="A2" s="174" t="s">
        <v>156</v>
      </c>
      <c r="B2" s="175" t="s">
        <v>157</v>
      </c>
      <c r="C2" s="176" t="s">
        <v>158</v>
      </c>
      <c r="D2" s="177" t="s">
        <v>78</v>
      </c>
      <c r="E2" s="30"/>
      <c r="F2" s="30"/>
    </row>
    <row r="3" spans="1:6" ht="16.8" x14ac:dyDescent="0.3">
      <c r="A3" s="178">
        <v>1</v>
      </c>
      <c r="B3" s="178" t="s">
        <v>1</v>
      </c>
      <c r="C3" s="178">
        <v>70</v>
      </c>
      <c r="D3" s="178">
        <v>67</v>
      </c>
      <c r="E3" s="30"/>
      <c r="F3" s="30"/>
    </row>
    <row r="4" spans="1:6" ht="16.8" x14ac:dyDescent="0.3">
      <c r="A4" s="178">
        <v>2</v>
      </c>
      <c r="B4" s="178" t="s">
        <v>159</v>
      </c>
      <c r="C4" s="178">
        <v>70</v>
      </c>
      <c r="D4" s="178">
        <v>72</v>
      </c>
      <c r="E4" s="30"/>
      <c r="F4" s="30"/>
    </row>
    <row r="5" spans="1:6" ht="16.8" x14ac:dyDescent="0.3">
      <c r="A5" s="178">
        <v>3</v>
      </c>
      <c r="B5" s="178" t="s">
        <v>2</v>
      </c>
      <c r="C5" s="178">
        <v>70</v>
      </c>
      <c r="D5" s="178">
        <v>74</v>
      </c>
      <c r="E5" s="30"/>
      <c r="F5" s="30"/>
    </row>
    <row r="6" spans="1:6" ht="16.8" x14ac:dyDescent="0.3">
      <c r="A6" s="255" t="s">
        <v>160</v>
      </c>
      <c r="B6" s="255"/>
      <c r="C6" s="179">
        <f>SUM(C3:C5)</f>
        <v>210</v>
      </c>
      <c r="D6" s="180">
        <f>SUM(D3:D5)</f>
        <v>213</v>
      </c>
      <c r="E6" s="30"/>
      <c r="F6" s="30"/>
    </row>
    <row r="7" spans="1:6" ht="162" customHeight="1" x14ac:dyDescent="0.25">
      <c r="A7" s="181"/>
      <c r="B7" s="181"/>
      <c r="C7" s="181"/>
      <c r="D7" s="181"/>
      <c r="E7" s="30"/>
      <c r="F7" s="30"/>
    </row>
    <row r="8" spans="1:6" ht="16.8" x14ac:dyDescent="0.3">
      <c r="A8" s="256" t="s">
        <v>161</v>
      </c>
      <c r="B8" s="256"/>
      <c r="C8" s="256"/>
      <c r="D8" s="256"/>
      <c r="E8" s="30"/>
      <c r="F8" s="30"/>
    </row>
    <row r="9" spans="1:6" ht="16.8" x14ac:dyDescent="0.3">
      <c r="A9" s="174" t="s">
        <v>156</v>
      </c>
      <c r="B9" s="175" t="s">
        <v>157</v>
      </c>
      <c r="C9" s="176" t="s">
        <v>158</v>
      </c>
      <c r="D9" s="177" t="s">
        <v>78</v>
      </c>
      <c r="E9" s="30"/>
      <c r="F9" s="30"/>
    </row>
    <row r="10" spans="1:6" ht="16.8" x14ac:dyDescent="0.3">
      <c r="A10" s="178">
        <v>1</v>
      </c>
      <c r="B10" s="178" t="s">
        <v>1</v>
      </c>
      <c r="C10" s="178">
        <v>70</v>
      </c>
      <c r="D10" s="178">
        <v>76</v>
      </c>
      <c r="E10" s="30"/>
      <c r="F10" s="30"/>
    </row>
    <row r="11" spans="1:6" ht="16.8" x14ac:dyDescent="0.3">
      <c r="A11" s="178">
        <v>2</v>
      </c>
      <c r="B11" s="178" t="s">
        <v>159</v>
      </c>
      <c r="C11" s="178">
        <v>70</v>
      </c>
      <c r="D11" s="178">
        <v>74</v>
      </c>
      <c r="E11" s="30"/>
      <c r="F11" s="30"/>
    </row>
    <row r="12" spans="1:6" ht="16.8" x14ac:dyDescent="0.3">
      <c r="A12" s="178">
        <v>3</v>
      </c>
      <c r="B12" s="178" t="s">
        <v>2</v>
      </c>
      <c r="C12" s="178">
        <v>70</v>
      </c>
      <c r="D12" s="178">
        <v>73</v>
      </c>
      <c r="E12" s="30"/>
      <c r="F12" s="30"/>
    </row>
    <row r="13" spans="1:6" ht="16.8" x14ac:dyDescent="0.3">
      <c r="A13" s="255" t="s">
        <v>160</v>
      </c>
      <c r="B13" s="255"/>
      <c r="C13" s="179">
        <f>SUM(C10:C12)</f>
        <v>210</v>
      </c>
      <c r="D13" s="180">
        <f>SUM(D10:D12)</f>
        <v>223</v>
      </c>
      <c r="E13" s="30"/>
      <c r="F13" s="30"/>
    </row>
    <row r="14" spans="1:6" ht="147" customHeight="1" x14ac:dyDescent="0.25">
      <c r="A14" s="181"/>
      <c r="B14" s="181"/>
      <c r="C14" s="181"/>
      <c r="D14" s="181"/>
      <c r="E14" s="30"/>
      <c r="F14" s="30"/>
    </row>
    <row r="15" spans="1:6" ht="16.8" x14ac:dyDescent="0.3">
      <c r="A15" s="256" t="s">
        <v>162</v>
      </c>
      <c r="B15" s="256"/>
      <c r="C15" s="256"/>
      <c r="D15" s="256"/>
      <c r="E15" s="30"/>
      <c r="F15" s="30"/>
    </row>
    <row r="16" spans="1:6" ht="16.8" x14ac:dyDescent="0.3">
      <c r="A16" s="174" t="s">
        <v>156</v>
      </c>
      <c r="B16" s="175" t="s">
        <v>157</v>
      </c>
      <c r="C16" s="176" t="s">
        <v>158</v>
      </c>
      <c r="D16" s="177" t="s">
        <v>78</v>
      </c>
      <c r="E16" s="30"/>
      <c r="F16" s="30"/>
    </row>
    <row r="17" spans="1:6" ht="16.8" x14ac:dyDescent="0.3">
      <c r="A17" s="178">
        <v>1</v>
      </c>
      <c r="B17" s="178" t="s">
        <v>1</v>
      </c>
      <c r="C17" s="178">
        <v>52.5</v>
      </c>
      <c r="D17" s="178">
        <v>55</v>
      </c>
      <c r="E17" s="30"/>
      <c r="F17" s="30"/>
    </row>
    <row r="18" spans="1:6" ht="16.8" x14ac:dyDescent="0.3">
      <c r="A18" s="178">
        <v>2</v>
      </c>
      <c r="B18" s="178" t="s">
        <v>159</v>
      </c>
      <c r="C18" s="178">
        <v>52.5</v>
      </c>
      <c r="D18" s="178">
        <v>51</v>
      </c>
      <c r="E18" s="30"/>
      <c r="F18" s="30"/>
    </row>
    <row r="19" spans="1:6" ht="16.8" x14ac:dyDescent="0.3">
      <c r="A19" s="178">
        <v>3</v>
      </c>
      <c r="B19" s="178" t="s">
        <v>2</v>
      </c>
      <c r="C19" s="178">
        <v>52.5</v>
      </c>
      <c r="D19" s="178">
        <v>53</v>
      </c>
      <c r="E19" s="30"/>
      <c r="F19" s="30"/>
    </row>
    <row r="20" spans="1:6" ht="16.8" x14ac:dyDescent="0.3">
      <c r="A20" s="255" t="s">
        <v>160</v>
      </c>
      <c r="B20" s="255"/>
      <c r="C20" s="179">
        <f>SUM(C17:C19)</f>
        <v>157.5</v>
      </c>
      <c r="D20" s="180">
        <f>SUM(D17:D19)</f>
        <v>159</v>
      </c>
      <c r="E20" s="30"/>
      <c r="F20" s="30"/>
    </row>
    <row r="21" spans="1:6" ht="146.25" customHeight="1" x14ac:dyDescent="0.25">
      <c r="A21" s="181"/>
      <c r="B21" s="181"/>
      <c r="C21" s="181"/>
      <c r="D21" s="181"/>
      <c r="E21" s="30"/>
      <c r="F21" s="30"/>
    </row>
    <row r="22" spans="1:6" ht="16.8" x14ac:dyDescent="0.3">
      <c r="A22" s="258" t="s">
        <v>163</v>
      </c>
      <c r="B22" s="258"/>
      <c r="C22" s="258"/>
      <c r="D22" s="258"/>
      <c r="E22" s="30"/>
      <c r="F22" s="30"/>
    </row>
    <row r="23" spans="1:6" ht="18.75" customHeight="1" x14ac:dyDescent="0.3">
      <c r="A23" s="182" t="s">
        <v>156</v>
      </c>
      <c r="B23" s="183" t="s">
        <v>157</v>
      </c>
      <c r="C23" s="184" t="s">
        <v>158</v>
      </c>
      <c r="D23" s="185" t="s">
        <v>78</v>
      </c>
      <c r="E23" s="30"/>
      <c r="F23" s="30"/>
    </row>
    <row r="24" spans="1:6" ht="16.8" x14ac:dyDescent="0.3">
      <c r="A24" s="186">
        <v>1</v>
      </c>
      <c r="B24" s="186" t="s">
        <v>1</v>
      </c>
      <c r="C24" s="186">
        <v>52.5</v>
      </c>
      <c r="D24" s="186">
        <v>53</v>
      </c>
      <c r="E24" s="30"/>
      <c r="F24" s="30"/>
    </row>
    <row r="25" spans="1:6" ht="16.8" x14ac:dyDescent="0.3">
      <c r="A25" s="186">
        <v>2</v>
      </c>
      <c r="B25" s="186" t="s">
        <v>159</v>
      </c>
      <c r="C25" s="186">
        <v>52.5</v>
      </c>
      <c r="D25" s="186">
        <v>52</v>
      </c>
      <c r="E25" s="30"/>
      <c r="F25" s="30"/>
    </row>
    <row r="26" spans="1:6" ht="16.8" x14ac:dyDescent="0.3">
      <c r="A26" s="186">
        <v>3</v>
      </c>
      <c r="B26" s="186" t="s">
        <v>2</v>
      </c>
      <c r="C26" s="186">
        <v>52.5</v>
      </c>
      <c r="D26" s="186">
        <v>55</v>
      </c>
      <c r="E26" s="30"/>
      <c r="F26" s="30"/>
    </row>
    <row r="27" spans="1:6" ht="16.8" x14ac:dyDescent="0.3">
      <c r="A27" s="257" t="s">
        <v>160</v>
      </c>
      <c r="B27" s="257"/>
      <c r="C27" s="187">
        <f>SUM(C24:C26)</f>
        <v>157.5</v>
      </c>
      <c r="D27" s="188">
        <f>SUM(D24:D26)</f>
        <v>160</v>
      </c>
      <c r="E27" s="30"/>
      <c r="F27" s="30"/>
    </row>
    <row r="28" spans="1:6" x14ac:dyDescent="0.25">
      <c r="A28" s="30"/>
      <c r="B28" s="30"/>
      <c r="C28" s="30"/>
      <c r="D28" s="30"/>
      <c r="E28" s="30"/>
      <c r="F28" s="30"/>
    </row>
    <row r="29" spans="1:6" x14ac:dyDescent="0.25">
      <c r="A29" s="30"/>
      <c r="B29" s="30"/>
      <c r="C29" s="30"/>
      <c r="D29" s="30"/>
      <c r="E29" s="30"/>
      <c r="F29" s="30"/>
    </row>
    <row r="30" spans="1:6" x14ac:dyDescent="0.25">
      <c r="A30" s="30"/>
      <c r="B30" s="30"/>
      <c r="C30" s="30"/>
      <c r="D30" s="30"/>
      <c r="E30" s="30"/>
      <c r="F30" s="30"/>
    </row>
    <row r="31" spans="1:6" x14ac:dyDescent="0.25">
      <c r="A31" s="30"/>
      <c r="B31" s="30"/>
      <c r="C31" s="30"/>
      <c r="D31" s="30"/>
      <c r="E31" s="30"/>
      <c r="F31" s="30"/>
    </row>
    <row r="32" spans="1:6" x14ac:dyDescent="0.25">
      <c r="A32" s="30"/>
      <c r="B32" s="30"/>
      <c r="C32" s="30"/>
      <c r="D32" s="30"/>
      <c r="E32" s="30"/>
      <c r="F32" s="30"/>
    </row>
    <row r="33" spans="1:6" x14ac:dyDescent="0.25">
      <c r="A33" s="30"/>
      <c r="B33" s="30"/>
      <c r="C33" s="30"/>
      <c r="D33" s="30"/>
      <c r="E33" s="30"/>
      <c r="F33" s="30"/>
    </row>
    <row r="34" spans="1:6" x14ac:dyDescent="0.25">
      <c r="A34" s="30"/>
      <c r="B34" s="30"/>
      <c r="C34" s="30"/>
      <c r="D34" s="30"/>
      <c r="E34" s="30"/>
      <c r="F34" s="30"/>
    </row>
    <row r="35" spans="1:6" x14ac:dyDescent="0.25">
      <c r="A35" s="30"/>
      <c r="B35" s="30"/>
      <c r="C35" s="30"/>
      <c r="D35" s="30"/>
      <c r="E35" s="30"/>
      <c r="F35" s="30"/>
    </row>
    <row r="36" spans="1:6" x14ac:dyDescent="0.25">
      <c r="A36" s="30"/>
      <c r="B36" s="30"/>
      <c r="C36" s="30"/>
      <c r="D36" s="30"/>
      <c r="E36" s="30"/>
      <c r="F36" s="30"/>
    </row>
    <row r="37" spans="1:6" x14ac:dyDescent="0.25">
      <c r="A37" s="30"/>
      <c r="B37" s="30"/>
      <c r="C37" s="30"/>
      <c r="D37" s="30"/>
      <c r="E37" s="30"/>
      <c r="F37" s="30"/>
    </row>
    <row r="38" spans="1:6" x14ac:dyDescent="0.25">
      <c r="A38" s="30"/>
      <c r="B38" s="30"/>
      <c r="C38" s="30"/>
      <c r="D38" s="30"/>
      <c r="E38" s="30"/>
      <c r="F38" s="30"/>
    </row>
    <row r="39" spans="1:6" x14ac:dyDescent="0.25">
      <c r="A39" s="30"/>
      <c r="B39" s="30"/>
      <c r="C39" s="30"/>
      <c r="D39" s="30"/>
      <c r="E39" s="30"/>
      <c r="F39" s="30"/>
    </row>
    <row r="40" spans="1:6" x14ac:dyDescent="0.25">
      <c r="A40" s="30"/>
      <c r="B40" s="30"/>
      <c r="C40" s="30"/>
      <c r="D40" s="30"/>
      <c r="E40" s="30"/>
      <c r="F40" s="30"/>
    </row>
    <row r="41" spans="1:6" x14ac:dyDescent="0.25">
      <c r="A41" s="30"/>
      <c r="B41" s="30"/>
      <c r="C41" s="30"/>
      <c r="D41" s="30"/>
      <c r="E41" s="30"/>
      <c r="F41" s="30"/>
    </row>
    <row r="42" spans="1:6" x14ac:dyDescent="0.25">
      <c r="A42" s="30"/>
      <c r="B42" s="30"/>
      <c r="C42" s="30"/>
      <c r="D42" s="30"/>
      <c r="E42" s="30"/>
      <c r="F42" s="30"/>
    </row>
    <row r="43" spans="1:6" x14ac:dyDescent="0.25">
      <c r="A43" s="30"/>
      <c r="B43" s="30"/>
      <c r="C43" s="30"/>
      <c r="D43" s="30"/>
      <c r="E43" s="30"/>
      <c r="F43" s="30"/>
    </row>
    <row r="44" spans="1:6" x14ac:dyDescent="0.25">
      <c r="A44" s="30"/>
      <c r="B44" s="30"/>
      <c r="C44" s="30"/>
      <c r="D44" s="30"/>
      <c r="E44" s="30"/>
      <c r="F44" s="30"/>
    </row>
    <row r="45" spans="1:6" x14ac:dyDescent="0.25">
      <c r="A45" s="30"/>
      <c r="B45" s="30"/>
      <c r="C45" s="30"/>
      <c r="D45" s="30"/>
      <c r="E45" s="30"/>
      <c r="F45" s="30"/>
    </row>
    <row r="46" spans="1:6" x14ac:dyDescent="0.25">
      <c r="A46" s="30"/>
      <c r="B46" s="30"/>
      <c r="C46" s="30"/>
      <c r="D46" s="30"/>
      <c r="E46" s="30"/>
      <c r="F46" s="30"/>
    </row>
    <row r="47" spans="1:6" x14ac:dyDescent="0.25">
      <c r="A47" s="30"/>
      <c r="B47" s="30"/>
      <c r="C47" s="30"/>
      <c r="D47" s="30"/>
      <c r="E47" s="30"/>
      <c r="F47" s="30"/>
    </row>
    <row r="48" spans="1:6" x14ac:dyDescent="0.25">
      <c r="A48" s="30"/>
      <c r="B48" s="30"/>
      <c r="C48" s="30"/>
      <c r="D48" s="30"/>
      <c r="E48" s="30"/>
      <c r="F48" s="30"/>
    </row>
    <row r="49" spans="1:6" x14ac:dyDescent="0.25">
      <c r="A49" s="30"/>
      <c r="B49" s="30"/>
      <c r="C49" s="30"/>
      <c r="D49" s="30"/>
      <c r="E49" s="30"/>
      <c r="F49" s="30"/>
    </row>
    <row r="50" spans="1:6" x14ac:dyDescent="0.25">
      <c r="A50" s="30"/>
      <c r="B50" s="30"/>
      <c r="C50" s="30"/>
      <c r="D50" s="30"/>
      <c r="E50" s="30"/>
      <c r="F50" s="30"/>
    </row>
    <row r="51" spans="1:6" x14ac:dyDescent="0.25">
      <c r="A51" s="30"/>
      <c r="B51" s="30"/>
      <c r="C51" s="30"/>
      <c r="D51" s="30"/>
      <c r="E51" s="30"/>
      <c r="F51" s="30"/>
    </row>
  </sheetData>
  <mergeCells count="8">
    <mergeCell ref="A6:B6"/>
    <mergeCell ref="A8:D8"/>
    <mergeCell ref="A1:D1"/>
    <mergeCell ref="A27:B27"/>
    <mergeCell ref="A22:D22"/>
    <mergeCell ref="A20:B20"/>
    <mergeCell ref="A13:B13"/>
    <mergeCell ref="A15:D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5"/>
  </sheetPr>
  <dimension ref="A1:N1000"/>
  <sheetViews>
    <sheetView showGridLines="0" workbookViewId="0">
      <selection activeCell="F14" sqref="F14"/>
    </sheetView>
  </sheetViews>
  <sheetFormatPr defaultColWidth="14.44140625" defaultRowHeight="15" customHeight="1" x14ac:dyDescent="0.25"/>
  <cols>
    <col min="1" max="1" width="5.44140625" customWidth="1"/>
    <col min="2" max="2" width="9.109375" customWidth="1"/>
    <col min="3" max="3" width="33.88671875" customWidth="1"/>
    <col min="4" max="4" width="15" customWidth="1"/>
    <col min="5" max="5" width="13.5546875" customWidth="1"/>
    <col min="6" max="6" width="14" customWidth="1"/>
    <col min="7" max="7" width="19.88671875" customWidth="1"/>
    <col min="8" max="9" width="17.6640625" customWidth="1"/>
    <col min="10" max="10" width="49.33203125" customWidth="1"/>
    <col min="11" max="11" width="12.109375" customWidth="1"/>
    <col min="12" max="12" width="46.6640625" hidden="1" customWidth="1"/>
    <col min="13" max="26" width="8.6640625" customWidth="1"/>
  </cols>
  <sheetData>
    <row r="1" spans="1:14" ht="13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3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3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3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3.5" customHeight="1" x14ac:dyDescent="0.3">
      <c r="A5" s="30"/>
      <c r="B5" s="189" t="s">
        <v>164</v>
      </c>
      <c r="C5" s="30"/>
      <c r="D5" s="190" t="s">
        <v>165</v>
      </c>
      <c r="E5" s="190" t="s">
        <v>166</v>
      </c>
      <c r="F5" s="190" t="s">
        <v>167</v>
      </c>
      <c r="G5" s="190" t="s">
        <v>168</v>
      </c>
      <c r="H5" s="190" t="s">
        <v>16</v>
      </c>
      <c r="I5" s="190" t="s">
        <v>5</v>
      </c>
      <c r="J5" s="190" t="s">
        <v>169</v>
      </c>
      <c r="K5" s="190" t="s">
        <v>170</v>
      </c>
      <c r="L5" s="190" t="s">
        <v>6</v>
      </c>
      <c r="M5" s="30"/>
      <c r="N5" s="30"/>
    </row>
    <row r="6" spans="1:14" ht="13.5" customHeight="1" x14ac:dyDescent="0.3">
      <c r="A6" s="30"/>
      <c r="B6" s="189"/>
      <c r="C6" s="30"/>
      <c r="D6" s="191"/>
      <c r="E6" s="191"/>
      <c r="F6" s="191"/>
      <c r="G6" s="191"/>
      <c r="H6" s="191"/>
      <c r="I6" s="191"/>
      <c r="J6" s="191"/>
      <c r="K6" s="191"/>
      <c r="L6" s="191"/>
      <c r="M6" s="30"/>
      <c r="N6" s="30"/>
    </row>
    <row r="7" spans="1:14" ht="13.5" customHeight="1" x14ac:dyDescent="0.25">
      <c r="A7" s="30"/>
      <c r="B7" s="190" t="s">
        <v>3</v>
      </c>
      <c r="C7" s="190" t="s">
        <v>4</v>
      </c>
      <c r="D7" s="191"/>
      <c r="E7" s="191"/>
      <c r="F7" s="191"/>
      <c r="G7" s="191"/>
      <c r="H7" s="191"/>
      <c r="I7" s="191"/>
      <c r="J7" s="191"/>
      <c r="K7" s="191"/>
      <c r="L7" s="191"/>
      <c r="M7" s="30"/>
      <c r="N7" s="30"/>
    </row>
    <row r="8" spans="1:14" ht="42" customHeight="1" x14ac:dyDescent="0.25">
      <c r="A8" s="30"/>
      <c r="B8" s="191">
        <v>1</v>
      </c>
      <c r="C8" s="192" t="s">
        <v>171</v>
      </c>
      <c r="D8" s="199" t="s">
        <v>172</v>
      </c>
      <c r="E8" s="197">
        <v>44449</v>
      </c>
      <c r="F8" s="199">
        <v>1</v>
      </c>
      <c r="G8" s="199"/>
      <c r="H8" s="199" t="s">
        <v>173</v>
      </c>
      <c r="I8" s="199" t="s">
        <v>7</v>
      </c>
      <c r="J8" s="191" t="s">
        <v>174</v>
      </c>
      <c r="K8" s="197">
        <v>44481</v>
      </c>
      <c r="L8" s="191"/>
      <c r="M8" s="30"/>
      <c r="N8" s="30"/>
    </row>
    <row r="9" spans="1:14" ht="45" customHeight="1" x14ac:dyDescent="0.25">
      <c r="A9" s="30"/>
      <c r="B9" s="191">
        <v>2</v>
      </c>
      <c r="C9" s="192" t="s">
        <v>175</v>
      </c>
      <c r="D9" s="199" t="s">
        <v>172</v>
      </c>
      <c r="E9" s="197">
        <v>44454</v>
      </c>
      <c r="F9" s="199">
        <v>1</v>
      </c>
      <c r="G9" s="199"/>
      <c r="H9" s="199" t="s">
        <v>0</v>
      </c>
      <c r="I9" s="199" t="s">
        <v>7</v>
      </c>
      <c r="J9" s="192" t="s">
        <v>176</v>
      </c>
      <c r="K9" s="197">
        <v>44457</v>
      </c>
      <c r="L9" s="191"/>
      <c r="M9" s="30"/>
      <c r="N9" s="30"/>
    </row>
    <row r="10" spans="1:14" ht="40.5" customHeight="1" x14ac:dyDescent="0.25">
      <c r="A10" s="30"/>
      <c r="B10" s="191">
        <v>3</v>
      </c>
      <c r="C10" s="192" t="s">
        <v>177</v>
      </c>
      <c r="D10" s="199" t="s">
        <v>178</v>
      </c>
      <c r="E10" s="197">
        <v>44461</v>
      </c>
      <c r="F10" s="199">
        <v>1</v>
      </c>
      <c r="G10" s="199"/>
      <c r="H10" s="199" t="s">
        <v>0</v>
      </c>
      <c r="I10" s="199" t="s">
        <v>7</v>
      </c>
      <c r="J10" s="192" t="s">
        <v>179</v>
      </c>
      <c r="K10" s="197">
        <v>44461</v>
      </c>
      <c r="L10" s="191"/>
      <c r="M10" s="30"/>
      <c r="N10" s="30"/>
    </row>
    <row r="11" spans="1:14" ht="42" customHeight="1" x14ac:dyDescent="0.25">
      <c r="A11" s="30"/>
      <c r="B11" s="191">
        <v>4</v>
      </c>
      <c r="C11" s="193" t="s">
        <v>180</v>
      </c>
      <c r="D11" s="199" t="s">
        <v>172</v>
      </c>
      <c r="E11" s="197">
        <v>44474</v>
      </c>
      <c r="F11" s="199">
        <v>2</v>
      </c>
      <c r="G11" s="199"/>
      <c r="H11" s="199" t="s">
        <v>178</v>
      </c>
      <c r="I11" s="199" t="s">
        <v>7</v>
      </c>
      <c r="J11" s="194" t="s">
        <v>181</v>
      </c>
      <c r="K11" s="197">
        <v>44477</v>
      </c>
      <c r="L11" s="191"/>
      <c r="M11" s="30"/>
      <c r="N11" s="30"/>
    </row>
    <row r="12" spans="1:14" ht="44.25" customHeight="1" x14ac:dyDescent="0.25">
      <c r="A12" s="30"/>
      <c r="B12" s="191">
        <v>5</v>
      </c>
      <c r="C12" s="192" t="s">
        <v>182</v>
      </c>
      <c r="D12" s="199" t="s">
        <v>178</v>
      </c>
      <c r="E12" s="197">
        <v>44483</v>
      </c>
      <c r="F12" s="199">
        <v>2</v>
      </c>
      <c r="G12" s="199"/>
      <c r="H12" s="199" t="s">
        <v>173</v>
      </c>
      <c r="I12" s="199" t="s">
        <v>7</v>
      </c>
      <c r="J12" s="192" t="s">
        <v>183</v>
      </c>
      <c r="K12" s="197">
        <v>44489</v>
      </c>
      <c r="L12" s="191"/>
      <c r="M12" s="30"/>
      <c r="N12" s="30"/>
    </row>
    <row r="13" spans="1:14" ht="37.5" customHeight="1" x14ac:dyDescent="0.25">
      <c r="A13" s="30"/>
      <c r="B13" s="191">
        <v>6</v>
      </c>
      <c r="C13" s="192" t="s">
        <v>184</v>
      </c>
      <c r="D13" s="199" t="s">
        <v>173</v>
      </c>
      <c r="E13" s="197">
        <v>44491</v>
      </c>
      <c r="F13" s="199">
        <v>2</v>
      </c>
      <c r="G13" s="199"/>
      <c r="H13" s="199" t="s">
        <v>172</v>
      </c>
      <c r="I13" s="199" t="s">
        <v>7</v>
      </c>
      <c r="J13" s="191" t="s">
        <v>185</v>
      </c>
      <c r="K13" s="197">
        <v>44497</v>
      </c>
      <c r="L13" s="191"/>
      <c r="M13" s="30"/>
      <c r="N13" s="30"/>
    </row>
    <row r="14" spans="1:14" ht="39.75" customHeight="1" x14ac:dyDescent="0.25">
      <c r="A14" s="30"/>
      <c r="B14" s="191">
        <v>7</v>
      </c>
      <c r="C14" s="192" t="s">
        <v>186</v>
      </c>
      <c r="D14" s="199" t="s">
        <v>173</v>
      </c>
      <c r="E14" s="197">
        <v>44503</v>
      </c>
      <c r="F14" s="199">
        <v>3</v>
      </c>
      <c r="G14" s="199"/>
      <c r="H14" s="199" t="s">
        <v>178</v>
      </c>
      <c r="I14" s="199" t="s">
        <v>7</v>
      </c>
      <c r="J14" s="192" t="s">
        <v>187</v>
      </c>
      <c r="K14" s="197">
        <v>44505</v>
      </c>
      <c r="L14" s="191"/>
      <c r="M14" s="30"/>
      <c r="N14" s="30"/>
    </row>
    <row r="15" spans="1:14" ht="33" customHeight="1" x14ac:dyDescent="0.25">
      <c r="A15" s="30"/>
      <c r="B15" s="191">
        <v>8</v>
      </c>
      <c r="C15" s="192" t="s">
        <v>188</v>
      </c>
      <c r="D15" s="199" t="s">
        <v>0</v>
      </c>
      <c r="E15" s="197">
        <v>44510</v>
      </c>
      <c r="F15" s="199">
        <v>3</v>
      </c>
      <c r="G15" s="199"/>
      <c r="H15" s="199" t="s">
        <v>172</v>
      </c>
      <c r="I15" s="199" t="s">
        <v>7</v>
      </c>
      <c r="J15" s="192" t="s">
        <v>189</v>
      </c>
      <c r="K15" s="197">
        <v>44480</v>
      </c>
      <c r="L15" s="191"/>
      <c r="M15" s="30"/>
      <c r="N15" s="30"/>
    </row>
    <row r="16" spans="1:14" ht="31.5" customHeight="1" x14ac:dyDescent="0.25">
      <c r="A16" s="30"/>
      <c r="B16" s="191">
        <v>9</v>
      </c>
      <c r="C16" s="192" t="s">
        <v>190</v>
      </c>
      <c r="D16" s="199" t="s">
        <v>0</v>
      </c>
      <c r="E16" s="197">
        <v>44518</v>
      </c>
      <c r="F16" s="199">
        <v>3</v>
      </c>
      <c r="G16" s="199"/>
      <c r="H16" s="199" t="s">
        <v>172</v>
      </c>
      <c r="I16" s="199" t="s">
        <v>7</v>
      </c>
      <c r="J16" s="191" t="s">
        <v>191</v>
      </c>
      <c r="K16" s="197">
        <v>44519</v>
      </c>
      <c r="L16" s="191"/>
      <c r="M16" s="30"/>
      <c r="N16" s="30"/>
    </row>
    <row r="17" spans="1:14" ht="20.25" customHeight="1" x14ac:dyDescent="0.25">
      <c r="A17" s="30"/>
      <c r="B17" s="191">
        <v>10</v>
      </c>
      <c r="C17" s="193" t="s">
        <v>192</v>
      </c>
      <c r="D17" s="199" t="s">
        <v>0</v>
      </c>
      <c r="E17" s="197">
        <v>44525</v>
      </c>
      <c r="F17" s="199">
        <v>4</v>
      </c>
      <c r="G17" s="199"/>
      <c r="H17" s="199" t="s">
        <v>178</v>
      </c>
      <c r="I17" s="199" t="s">
        <v>7</v>
      </c>
      <c r="J17" s="194" t="s">
        <v>193</v>
      </c>
      <c r="K17" s="197">
        <v>44530</v>
      </c>
      <c r="L17" s="191"/>
      <c r="M17" s="30"/>
      <c r="N17" s="30"/>
    </row>
    <row r="18" spans="1:14" ht="13.5" customHeight="1" x14ac:dyDescent="0.25">
      <c r="A18" s="30"/>
      <c r="B18" s="191">
        <v>11</v>
      </c>
      <c r="C18" s="191" t="s">
        <v>194</v>
      </c>
      <c r="D18" s="199" t="s">
        <v>172</v>
      </c>
      <c r="E18" s="197">
        <v>44532</v>
      </c>
      <c r="F18" s="199">
        <v>4</v>
      </c>
      <c r="G18" s="199"/>
      <c r="H18" s="199" t="s">
        <v>173</v>
      </c>
      <c r="I18" s="199" t="s">
        <v>7</v>
      </c>
      <c r="J18" s="191" t="s">
        <v>195</v>
      </c>
      <c r="K18" s="197">
        <v>44534</v>
      </c>
      <c r="L18" s="191"/>
      <c r="M18" s="30"/>
      <c r="N18" s="30"/>
    </row>
    <row r="19" spans="1:14" ht="33" customHeight="1" x14ac:dyDescent="0.25">
      <c r="A19" s="30"/>
      <c r="B19" s="191">
        <v>12</v>
      </c>
      <c r="C19" s="192" t="s">
        <v>196</v>
      </c>
      <c r="D19" s="199" t="s">
        <v>172</v>
      </c>
      <c r="E19" s="197">
        <v>44538</v>
      </c>
      <c r="F19" s="199">
        <v>4</v>
      </c>
      <c r="G19" s="199"/>
      <c r="H19" s="199" t="s">
        <v>0</v>
      </c>
      <c r="I19" s="199" t="s">
        <v>7</v>
      </c>
      <c r="J19" s="195" t="s">
        <v>197</v>
      </c>
      <c r="K19" s="197">
        <v>44540</v>
      </c>
      <c r="L19" s="191"/>
      <c r="M19" s="30"/>
      <c r="N19" s="30"/>
    </row>
    <row r="20" spans="1:14" ht="13.5" hidden="1" customHeight="1" x14ac:dyDescent="0.25">
      <c r="A20" s="30"/>
      <c r="B20" s="191"/>
      <c r="C20" s="191"/>
      <c r="D20" s="191"/>
      <c r="E20" s="191"/>
      <c r="F20" s="191"/>
      <c r="G20" s="191"/>
      <c r="H20" s="191"/>
      <c r="I20" s="191"/>
      <c r="J20" s="196"/>
      <c r="K20" s="191"/>
      <c r="L20" s="191"/>
      <c r="M20" s="30"/>
      <c r="N20" s="30"/>
    </row>
    <row r="21" spans="1:14" ht="13.5" hidden="1" customHeight="1" x14ac:dyDescent="0.25">
      <c r="A21" s="30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30"/>
      <c r="N21" s="30"/>
    </row>
    <row r="22" spans="1:14" ht="13.5" hidden="1" customHeight="1" x14ac:dyDescent="0.25">
      <c r="A22" s="30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30"/>
      <c r="N22" s="30"/>
    </row>
    <row r="23" spans="1:14" ht="13.5" hidden="1" customHeight="1" x14ac:dyDescent="0.25">
      <c r="A23" s="3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30"/>
      <c r="N23" s="30"/>
    </row>
    <row r="24" spans="1:14" ht="13.5" hidden="1" customHeight="1" x14ac:dyDescent="0.25">
      <c r="A24" s="30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30"/>
      <c r="N24" s="30"/>
    </row>
    <row r="25" spans="1:14" ht="13.5" hidden="1" customHeight="1" x14ac:dyDescent="0.25">
      <c r="A25" s="30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30"/>
      <c r="N25" s="30"/>
    </row>
    <row r="26" spans="1:14" ht="13.5" hidden="1" customHeight="1" x14ac:dyDescent="0.25">
      <c r="A26" s="30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30"/>
      <c r="N26" s="30"/>
    </row>
    <row r="27" spans="1:14" ht="13.5" hidden="1" customHeight="1" x14ac:dyDescent="0.25">
      <c r="A27" s="30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30"/>
      <c r="N27" s="30"/>
    </row>
    <row r="28" spans="1:14" ht="13.5" hidden="1" customHeight="1" x14ac:dyDescent="0.25">
      <c r="A28" s="30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30"/>
      <c r="N28" s="30"/>
    </row>
    <row r="29" spans="1:14" ht="13.5" hidden="1" customHeight="1" x14ac:dyDescent="0.25">
      <c r="A29" s="30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30"/>
      <c r="N29" s="30"/>
    </row>
    <row r="30" spans="1:14" ht="13.5" hidden="1" customHeight="1" x14ac:dyDescent="0.25">
      <c r="A30" s="30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30"/>
      <c r="N30" s="30"/>
    </row>
    <row r="31" spans="1:14" ht="13.5" hidden="1" customHeight="1" x14ac:dyDescent="0.25">
      <c r="A31" s="3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30"/>
      <c r="N31" s="30"/>
    </row>
    <row r="32" spans="1:14" ht="13.5" hidden="1" customHeight="1" x14ac:dyDescent="0.25">
      <c r="A32" s="3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30"/>
      <c r="N32" s="30"/>
    </row>
    <row r="33" spans="1:14" ht="13.5" hidden="1" customHeight="1" x14ac:dyDescent="0.25">
      <c r="A33" s="30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30"/>
      <c r="N33" s="30"/>
    </row>
    <row r="34" spans="1:14" ht="13.5" hidden="1" customHeight="1" x14ac:dyDescent="0.25">
      <c r="A34" s="3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30"/>
      <c r="N34" s="30"/>
    </row>
    <row r="35" spans="1:14" ht="13.5" hidden="1" customHeight="1" x14ac:dyDescent="0.25">
      <c r="A35" s="30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30"/>
      <c r="N35" s="30"/>
    </row>
    <row r="36" spans="1:14" ht="13.5" hidden="1" customHeight="1" x14ac:dyDescent="0.25">
      <c r="A36" s="30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30"/>
      <c r="N36" s="30"/>
    </row>
    <row r="37" spans="1:14" ht="13.5" hidden="1" customHeight="1" x14ac:dyDescent="0.25">
      <c r="A37" s="30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30"/>
      <c r="N37" s="30"/>
    </row>
    <row r="38" spans="1:14" ht="13.5" hidden="1" customHeight="1" x14ac:dyDescent="0.25">
      <c r="A38" s="3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30"/>
      <c r="N38" s="30"/>
    </row>
    <row r="39" spans="1:14" ht="13.5" hidden="1" customHeight="1" x14ac:dyDescent="0.25">
      <c r="A39" s="30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30"/>
      <c r="N39" s="30"/>
    </row>
    <row r="40" spans="1:14" ht="13.5" hidden="1" customHeight="1" x14ac:dyDescent="0.25">
      <c r="A40" s="3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30"/>
      <c r="N40" s="30"/>
    </row>
    <row r="41" spans="1:14" ht="13.5" hidden="1" customHeight="1" x14ac:dyDescent="0.25">
      <c r="A41" s="30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30"/>
      <c r="N41" s="30"/>
    </row>
    <row r="42" spans="1:14" ht="13.5" hidden="1" customHeight="1" x14ac:dyDescent="0.25">
      <c r="A42" s="30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30"/>
      <c r="N42" s="30"/>
    </row>
    <row r="43" spans="1:14" ht="13.5" hidden="1" customHeight="1" x14ac:dyDescent="0.25">
      <c r="A43" s="30"/>
      <c r="B43" s="191"/>
      <c r="C43" s="19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ht="13.5" hidden="1" customHeight="1" x14ac:dyDescent="0.25">
      <c r="A44" s="30"/>
      <c r="B44" s="191"/>
      <c r="C44" s="19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ht="13.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ht="13.5" customHeight="1" x14ac:dyDescent="0.25"/>
    <row r="47" spans="1:14" ht="13.5" customHeight="1" x14ac:dyDescent="0.25"/>
    <row r="48" spans="1:14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7:L7" xr:uid="{00000000-0009-0000-0000-000005000000}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F4FF-1A08-4CC8-9FD6-57C8C6F57E70}">
  <sheetPr>
    <tabColor rgb="FF8EAADB"/>
  </sheetPr>
  <dimension ref="A1:AN990"/>
  <sheetViews>
    <sheetView showGridLines="0" topLeftCell="E1" zoomScale="70" zoomScaleNormal="70" workbookViewId="0">
      <selection activeCell="L7" sqref="L7:AM8"/>
    </sheetView>
  </sheetViews>
  <sheetFormatPr defaultColWidth="14.44140625" defaultRowHeight="15" customHeight="1" x14ac:dyDescent="0.3"/>
  <cols>
    <col min="1" max="1" width="5.44140625" customWidth="1"/>
    <col min="2" max="3" width="7.88671875" customWidth="1"/>
    <col min="4" max="4" width="33.6640625" style="10" customWidth="1"/>
    <col min="5" max="5" width="9.33203125" customWidth="1"/>
    <col min="6" max="7" width="12.33203125" customWidth="1"/>
    <col min="8" max="8" width="11.6640625" customWidth="1"/>
    <col min="9" max="9" width="11" customWidth="1"/>
    <col min="10" max="10" width="10.6640625" customWidth="1"/>
    <col min="11" max="11" width="9" customWidth="1"/>
    <col min="12" max="39" width="6.109375" customWidth="1"/>
  </cols>
  <sheetData>
    <row r="1" spans="1:40" ht="13.5" customHeight="1" x14ac:dyDescent="0.3">
      <c r="A1" s="30"/>
      <c r="B1" s="30"/>
      <c r="C1" s="30"/>
      <c r="D1" s="31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40" ht="13.5" customHeight="1" x14ac:dyDescent="0.3">
      <c r="A2" s="30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40" ht="13.5" customHeight="1" x14ac:dyDescent="0.3">
      <c r="A3" s="30"/>
      <c r="B3" s="30"/>
      <c r="C3" s="30"/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</row>
    <row r="4" spans="1:40" ht="13.5" customHeight="1" x14ac:dyDescent="0.25">
      <c r="A4" s="30"/>
      <c r="B4" s="30"/>
      <c r="C4" s="30"/>
      <c r="D4" s="32"/>
      <c r="E4" s="30"/>
      <c r="F4" s="30"/>
      <c r="G4" s="30"/>
      <c r="H4" s="30"/>
      <c r="I4" s="30"/>
      <c r="J4" s="30"/>
      <c r="K4" s="30"/>
      <c r="L4" s="33"/>
      <c r="M4" s="242" t="s">
        <v>9</v>
      </c>
      <c r="N4" s="243"/>
      <c r="O4" s="243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40" ht="13.5" customHeight="1" x14ac:dyDescent="0.25">
      <c r="A5" s="30"/>
      <c r="B5" s="34" t="s">
        <v>10</v>
      </c>
      <c r="C5" s="30"/>
      <c r="D5" s="32"/>
      <c r="E5" s="30"/>
      <c r="F5" s="30"/>
      <c r="G5" s="30"/>
      <c r="H5" s="30"/>
      <c r="I5" s="30"/>
      <c r="J5" s="30"/>
      <c r="K5" s="30"/>
      <c r="L5" s="35"/>
      <c r="M5" s="242" t="s">
        <v>11</v>
      </c>
      <c r="N5" s="243"/>
      <c r="O5" s="243"/>
      <c r="P5" s="30"/>
      <c r="Q5" s="30"/>
      <c r="R5" s="30"/>
      <c r="S5" s="30"/>
      <c r="T5" s="30"/>
      <c r="U5" s="30"/>
      <c r="V5" s="30"/>
      <c r="W5" s="30"/>
      <c r="X5" s="30"/>
      <c r="Y5" s="30"/>
      <c r="Z5" s="36"/>
      <c r="AA5" s="30"/>
      <c r="AB5" s="30"/>
      <c r="AC5" s="30"/>
      <c r="AD5" s="36"/>
      <c r="AE5" s="30"/>
      <c r="AF5" s="30"/>
      <c r="AG5" s="30"/>
      <c r="AH5" s="30"/>
      <c r="AI5" s="30"/>
      <c r="AJ5" s="30"/>
      <c r="AK5" s="30"/>
      <c r="AL5" s="30"/>
      <c r="AM5" s="30"/>
    </row>
    <row r="6" spans="1:40" ht="13.5" customHeight="1" x14ac:dyDescent="0.25">
      <c r="A6" s="30"/>
      <c r="B6" s="34"/>
      <c r="C6" s="30"/>
      <c r="D6" s="32"/>
      <c r="E6" s="30"/>
      <c r="F6" s="30"/>
      <c r="G6" s="30"/>
      <c r="H6" s="30"/>
      <c r="I6" s="30"/>
      <c r="J6" s="30"/>
      <c r="K6" s="30"/>
      <c r="L6" s="37"/>
      <c r="M6" s="242" t="s">
        <v>12</v>
      </c>
      <c r="N6" s="243"/>
      <c r="O6" s="243"/>
      <c r="P6" s="30"/>
      <c r="Q6" s="30"/>
      <c r="R6" s="30"/>
      <c r="S6" s="30"/>
      <c r="T6" s="30"/>
      <c r="U6" s="30"/>
      <c r="V6" s="30"/>
      <c r="W6" s="30"/>
      <c r="X6" s="30"/>
      <c r="Y6" s="30"/>
      <c r="Z6" s="36"/>
      <c r="AA6" s="30"/>
      <c r="AB6" s="30"/>
      <c r="AC6" s="30"/>
      <c r="AD6" s="36" t="s">
        <v>13</v>
      </c>
      <c r="AE6" s="30"/>
      <c r="AF6" s="30"/>
      <c r="AG6" s="30"/>
      <c r="AH6" s="30"/>
      <c r="AI6" s="30"/>
      <c r="AJ6" s="30"/>
      <c r="AK6" s="30"/>
      <c r="AL6" s="30"/>
      <c r="AM6" s="30"/>
    </row>
    <row r="7" spans="1:40" ht="34.5" customHeight="1" x14ac:dyDescent="0.25">
      <c r="A7" s="30"/>
      <c r="B7" s="38" t="s">
        <v>14</v>
      </c>
      <c r="C7" s="38" t="s">
        <v>15</v>
      </c>
      <c r="D7" s="38" t="s">
        <v>4</v>
      </c>
      <c r="E7" s="38" t="s">
        <v>16</v>
      </c>
      <c r="F7" s="38" t="s">
        <v>17</v>
      </c>
      <c r="G7" s="38" t="s">
        <v>18</v>
      </c>
      <c r="H7" s="38" t="s">
        <v>5</v>
      </c>
      <c r="I7" s="39" t="s">
        <v>19</v>
      </c>
      <c r="J7" s="39" t="s">
        <v>7</v>
      </c>
      <c r="K7" s="39" t="s">
        <v>20</v>
      </c>
      <c r="L7" s="39" t="s">
        <v>21</v>
      </c>
      <c r="M7" s="39" t="s">
        <v>22</v>
      </c>
      <c r="N7" s="39" t="s">
        <v>23</v>
      </c>
      <c r="O7" s="39" t="s">
        <v>24</v>
      </c>
      <c r="P7" s="39" t="s">
        <v>25</v>
      </c>
      <c r="Q7" s="39" t="s">
        <v>26</v>
      </c>
      <c r="R7" s="39" t="s">
        <v>27</v>
      </c>
      <c r="S7" s="39" t="s">
        <v>28</v>
      </c>
      <c r="T7" s="39" t="s">
        <v>29</v>
      </c>
      <c r="U7" s="39" t="s">
        <v>30</v>
      </c>
      <c r="V7" s="39" t="s">
        <v>31</v>
      </c>
      <c r="W7" s="39" t="s">
        <v>32</v>
      </c>
      <c r="X7" s="39" t="s">
        <v>33</v>
      </c>
      <c r="Y7" s="39" t="s">
        <v>34</v>
      </c>
      <c r="Z7" s="39" t="s">
        <v>35</v>
      </c>
      <c r="AA7" s="39" t="s">
        <v>36</v>
      </c>
      <c r="AB7" s="39" t="s">
        <v>37</v>
      </c>
      <c r="AC7" s="39" t="s">
        <v>38</v>
      </c>
      <c r="AD7" s="39" t="s">
        <v>39</v>
      </c>
      <c r="AE7" s="39" t="s">
        <v>40</v>
      </c>
      <c r="AF7" s="39" t="s">
        <v>41</v>
      </c>
      <c r="AG7" s="39" t="s">
        <v>42</v>
      </c>
      <c r="AH7" s="39" t="s">
        <v>43</v>
      </c>
      <c r="AI7" s="39" t="s">
        <v>44</v>
      </c>
      <c r="AJ7" s="39" t="s">
        <v>45</v>
      </c>
      <c r="AK7" s="39" t="s">
        <v>46</v>
      </c>
      <c r="AL7" s="39" t="s">
        <v>47</v>
      </c>
      <c r="AM7" s="39" t="s">
        <v>48</v>
      </c>
    </row>
    <row r="8" spans="1:40" ht="36" customHeight="1" x14ac:dyDescent="0.25">
      <c r="A8" s="40"/>
      <c r="B8" s="237" t="s">
        <v>49</v>
      </c>
      <c r="C8" s="238"/>
      <c r="D8" s="238"/>
      <c r="E8" s="41" t="s">
        <v>0</v>
      </c>
      <c r="F8" s="42">
        <v>44445</v>
      </c>
      <c r="G8" s="42">
        <v>44472</v>
      </c>
      <c r="H8" s="244"/>
      <c r="I8" s="245"/>
      <c r="J8" s="245"/>
      <c r="K8" s="246"/>
      <c r="L8" s="42">
        <v>44445</v>
      </c>
      <c r="M8" s="42">
        <v>44446</v>
      </c>
      <c r="N8" s="42">
        <v>44447</v>
      </c>
      <c r="O8" s="42">
        <v>44448</v>
      </c>
      <c r="P8" s="42">
        <v>44449</v>
      </c>
      <c r="Q8" s="42">
        <v>44450</v>
      </c>
      <c r="R8" s="42">
        <v>44451</v>
      </c>
      <c r="S8" s="42">
        <v>44452</v>
      </c>
      <c r="T8" s="42">
        <v>44453</v>
      </c>
      <c r="U8" s="42">
        <v>44454</v>
      </c>
      <c r="V8" s="42">
        <v>44455</v>
      </c>
      <c r="W8" s="42">
        <v>44456</v>
      </c>
      <c r="X8" s="42">
        <v>44457</v>
      </c>
      <c r="Y8" s="42">
        <v>44458</v>
      </c>
      <c r="Z8" s="42">
        <v>44459</v>
      </c>
      <c r="AA8" s="42">
        <v>44460</v>
      </c>
      <c r="AB8" s="42">
        <v>44461</v>
      </c>
      <c r="AC8" s="42">
        <v>44462</v>
      </c>
      <c r="AD8" s="42">
        <v>44463</v>
      </c>
      <c r="AE8" s="42">
        <v>44464</v>
      </c>
      <c r="AF8" s="42">
        <v>44465</v>
      </c>
      <c r="AG8" s="42">
        <v>44466</v>
      </c>
      <c r="AH8" s="42">
        <v>44467</v>
      </c>
      <c r="AI8" s="42">
        <v>44468</v>
      </c>
      <c r="AJ8" s="42">
        <v>44469</v>
      </c>
      <c r="AK8" s="42">
        <v>44470</v>
      </c>
      <c r="AL8" s="42">
        <v>44471</v>
      </c>
      <c r="AM8" s="42">
        <v>44472</v>
      </c>
      <c r="AN8" s="7"/>
    </row>
    <row r="9" spans="1:40" ht="24.75" customHeight="1" x14ac:dyDescent="0.25">
      <c r="A9" s="43"/>
      <c r="B9" s="44">
        <v>1</v>
      </c>
      <c r="C9" s="45"/>
      <c r="D9" s="46" t="s">
        <v>50</v>
      </c>
      <c r="E9" s="47" t="s">
        <v>0</v>
      </c>
      <c r="F9" s="48">
        <f>_xlfn.XLOOKUP(0,$L9:$AM9,$L$8:$AM$8)</f>
        <v>44445</v>
      </c>
      <c r="G9" s="49">
        <f>_xlfn.XLOOKUP(0,$L9:$AM9,$L$8:$AM$8)</f>
        <v>44445</v>
      </c>
      <c r="H9" s="50" t="str">
        <f t="shared" ref="H9:H30" si="0">IF(K9=0,"Done","Inprocess")</f>
        <v>Done</v>
      </c>
      <c r="I9" s="51">
        <v>7.5</v>
      </c>
      <c r="J9" s="52">
        <f t="shared" ref="J9:J30" si="1">I9-K9</f>
        <v>7.5</v>
      </c>
      <c r="K9" s="52">
        <v>0</v>
      </c>
      <c r="L9" s="53">
        <v>0</v>
      </c>
      <c r="M9" s="54"/>
      <c r="N9" s="54"/>
      <c r="O9" s="55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7"/>
    </row>
    <row r="10" spans="1:40" ht="24.75" customHeight="1" x14ac:dyDescent="0.25">
      <c r="A10" s="43"/>
      <c r="B10" s="44">
        <v>1</v>
      </c>
      <c r="C10" s="45"/>
      <c r="D10" s="46" t="s">
        <v>51</v>
      </c>
      <c r="E10" s="47" t="s">
        <v>0</v>
      </c>
      <c r="F10" s="48">
        <f>_xlfn.XLOOKUP(0,$L10:$AM10,$L$8:$AM$8)</f>
        <v>44446</v>
      </c>
      <c r="G10" s="49">
        <f t="shared" ref="G10:G30" si="2">_xlfn.XLOOKUP(0,$L10:$AM10,$L$8:$AM$8)</f>
        <v>44446</v>
      </c>
      <c r="H10" s="50" t="str">
        <f t="shared" si="0"/>
        <v>Done</v>
      </c>
      <c r="I10" s="51">
        <v>7.5</v>
      </c>
      <c r="J10" s="52">
        <f>I10-K10</f>
        <v>7.5</v>
      </c>
      <c r="K10" s="52">
        <v>0</v>
      </c>
      <c r="L10" s="51">
        <v>7.5</v>
      </c>
      <c r="M10" s="56">
        <v>0</v>
      </c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7"/>
    </row>
    <row r="11" spans="1:40" ht="24.75" customHeight="1" x14ac:dyDescent="0.25">
      <c r="A11" s="43"/>
      <c r="B11" s="44">
        <v>1</v>
      </c>
      <c r="C11" s="45"/>
      <c r="D11" s="46" t="s">
        <v>52</v>
      </c>
      <c r="E11" s="47" t="s">
        <v>0</v>
      </c>
      <c r="F11" s="48">
        <f>_xlfn.XLOOKUP(0,$L11:$AM11,$L$8:$AM$8)</f>
        <v>44447</v>
      </c>
      <c r="G11" s="49">
        <f t="shared" si="2"/>
        <v>44447</v>
      </c>
      <c r="H11" s="50" t="str">
        <f>IF(K11=0,"Done","Inprocess")</f>
        <v>Done</v>
      </c>
      <c r="I11" s="51">
        <v>7.5</v>
      </c>
      <c r="J11" s="52">
        <f t="shared" si="1"/>
        <v>7.5</v>
      </c>
      <c r="K11" s="52">
        <v>0</v>
      </c>
      <c r="L11" s="51">
        <v>7.5</v>
      </c>
      <c r="M11" s="51">
        <v>7.5</v>
      </c>
      <c r="N11" s="56">
        <v>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7"/>
    </row>
    <row r="12" spans="1:40" ht="24.75" customHeight="1" x14ac:dyDescent="0.25">
      <c r="A12" s="43"/>
      <c r="B12" s="57">
        <v>1</v>
      </c>
      <c r="C12" s="45"/>
      <c r="D12" s="46" t="s">
        <v>53</v>
      </c>
      <c r="E12" s="58" t="s">
        <v>54</v>
      </c>
      <c r="F12" s="42">
        <v>44448</v>
      </c>
      <c r="G12" s="49">
        <f>_xlfn.XLOOKUP(0,$L12:$AM12,$L$8:$AM$8)</f>
        <v>44449</v>
      </c>
      <c r="H12" s="50" t="str">
        <f t="shared" si="0"/>
        <v>Done</v>
      </c>
      <c r="I12" s="51">
        <v>7.5</v>
      </c>
      <c r="J12" s="52">
        <v>5</v>
      </c>
      <c r="K12" s="52">
        <f>MIN($L12:$AM12)</f>
        <v>0</v>
      </c>
      <c r="L12" s="59">
        <v>7.5</v>
      </c>
      <c r="M12" s="59">
        <v>7.5</v>
      </c>
      <c r="N12" s="59">
        <v>7.5</v>
      </c>
      <c r="O12" s="59">
        <v>5</v>
      </c>
      <c r="P12" s="60">
        <v>0</v>
      </c>
      <c r="Q12" s="61"/>
      <c r="R12" s="59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7"/>
    </row>
    <row r="13" spans="1:40" ht="24.75" customHeight="1" x14ac:dyDescent="0.25">
      <c r="A13" s="43"/>
      <c r="B13" s="44">
        <v>1</v>
      </c>
      <c r="C13" s="45"/>
      <c r="D13" s="46" t="s">
        <v>55</v>
      </c>
      <c r="E13" s="47" t="s">
        <v>56</v>
      </c>
      <c r="F13" s="48">
        <v>44448</v>
      </c>
      <c r="G13" s="49">
        <f t="shared" si="2"/>
        <v>44451</v>
      </c>
      <c r="H13" s="50" t="str">
        <f t="shared" si="0"/>
        <v>Done</v>
      </c>
      <c r="I13" s="51">
        <v>7.5</v>
      </c>
      <c r="J13" s="52">
        <v>10</v>
      </c>
      <c r="K13" s="52">
        <f t="shared" ref="K13:K30" si="3">MIN($L13:$AM13)</f>
        <v>0</v>
      </c>
      <c r="L13" s="54">
        <v>7.5</v>
      </c>
      <c r="M13" s="54">
        <v>7.5</v>
      </c>
      <c r="N13" s="54">
        <v>7.5</v>
      </c>
      <c r="O13" s="54">
        <v>5</v>
      </c>
      <c r="P13" s="54">
        <v>2.5</v>
      </c>
      <c r="Q13" s="62">
        <v>2.5</v>
      </c>
      <c r="R13" s="63">
        <v>0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7"/>
    </row>
    <row r="14" spans="1:40" ht="24.75" customHeight="1" x14ac:dyDescent="0.25">
      <c r="A14" s="43"/>
      <c r="B14" s="44">
        <v>1</v>
      </c>
      <c r="C14" s="45"/>
      <c r="D14" s="46" t="s">
        <v>57</v>
      </c>
      <c r="E14" s="47" t="s">
        <v>58</v>
      </c>
      <c r="F14" s="42">
        <v>44448</v>
      </c>
      <c r="G14" s="49">
        <f t="shared" si="2"/>
        <v>44454</v>
      </c>
      <c r="H14" s="50" t="str">
        <f t="shared" si="0"/>
        <v>Done</v>
      </c>
      <c r="I14" s="51">
        <v>12.5</v>
      </c>
      <c r="J14" s="52">
        <v>17.5</v>
      </c>
      <c r="K14" s="52">
        <f t="shared" si="3"/>
        <v>0</v>
      </c>
      <c r="L14" s="51">
        <v>12.5</v>
      </c>
      <c r="M14" s="51">
        <v>12.5</v>
      </c>
      <c r="N14" s="51">
        <v>12.5</v>
      </c>
      <c r="O14" s="54">
        <v>10</v>
      </c>
      <c r="P14" s="54">
        <v>10</v>
      </c>
      <c r="Q14" s="54">
        <v>7.5</v>
      </c>
      <c r="R14" s="54">
        <v>7.5</v>
      </c>
      <c r="S14" s="63">
        <v>5</v>
      </c>
      <c r="T14" s="63">
        <v>2.5</v>
      </c>
      <c r="U14" s="63">
        <v>0</v>
      </c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7"/>
    </row>
    <row r="15" spans="1:40" ht="24.75" customHeight="1" x14ac:dyDescent="0.25">
      <c r="A15" s="43"/>
      <c r="B15" s="44">
        <v>1</v>
      </c>
      <c r="C15" s="45"/>
      <c r="D15" s="46" t="s">
        <v>59</v>
      </c>
      <c r="E15" s="47" t="s">
        <v>58</v>
      </c>
      <c r="F15" s="42">
        <v>44455</v>
      </c>
      <c r="G15" s="49">
        <f>_xlfn.XLOOKUP(0,$L15:$AM15,$L$8:$AM$8)</f>
        <v>44458</v>
      </c>
      <c r="H15" s="50" t="str">
        <f t="shared" si="0"/>
        <v>Done</v>
      </c>
      <c r="I15" s="51">
        <v>7.5</v>
      </c>
      <c r="J15" s="52">
        <v>10</v>
      </c>
      <c r="K15" s="52">
        <f t="shared" si="3"/>
        <v>0</v>
      </c>
      <c r="L15" s="51">
        <v>7.5</v>
      </c>
      <c r="M15" s="51">
        <v>7.5</v>
      </c>
      <c r="N15" s="51">
        <v>7.5</v>
      </c>
      <c r="O15" s="51">
        <v>7.5</v>
      </c>
      <c r="P15" s="51">
        <v>7.5</v>
      </c>
      <c r="Q15" s="51">
        <v>7.5</v>
      </c>
      <c r="R15" s="51">
        <v>7.5</v>
      </c>
      <c r="S15" s="51">
        <v>7.5</v>
      </c>
      <c r="T15" s="51">
        <v>7.5</v>
      </c>
      <c r="U15" s="51">
        <v>7.5</v>
      </c>
      <c r="V15" s="51">
        <v>5</v>
      </c>
      <c r="W15" s="54">
        <v>5</v>
      </c>
      <c r="X15" s="63">
        <v>2.5</v>
      </c>
      <c r="Y15" s="63">
        <v>0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7"/>
    </row>
    <row r="16" spans="1:40" ht="24.75" customHeight="1" x14ac:dyDescent="0.25">
      <c r="A16" s="43"/>
      <c r="B16" s="44">
        <v>1</v>
      </c>
      <c r="C16" s="239" t="s">
        <v>60</v>
      </c>
      <c r="D16" s="46" t="s">
        <v>61</v>
      </c>
      <c r="E16" s="47" t="s">
        <v>56</v>
      </c>
      <c r="F16" s="42">
        <v>44452</v>
      </c>
      <c r="G16" s="49">
        <f t="shared" si="2"/>
        <v>44453</v>
      </c>
      <c r="H16" s="50" t="str">
        <f t="shared" si="0"/>
        <v>Done</v>
      </c>
      <c r="I16" s="51">
        <v>10</v>
      </c>
      <c r="J16" s="52">
        <v>5</v>
      </c>
      <c r="K16" s="52">
        <f t="shared" si="3"/>
        <v>0</v>
      </c>
      <c r="L16" s="54">
        <v>10</v>
      </c>
      <c r="M16" s="54">
        <v>10</v>
      </c>
      <c r="N16" s="54">
        <v>10</v>
      </c>
      <c r="O16" s="54">
        <v>10</v>
      </c>
      <c r="P16" s="54">
        <v>10</v>
      </c>
      <c r="Q16" s="54">
        <v>10</v>
      </c>
      <c r="R16" s="54">
        <v>10</v>
      </c>
      <c r="S16" s="54">
        <v>5</v>
      </c>
      <c r="T16" s="60">
        <v>0</v>
      </c>
      <c r="U16" s="55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7"/>
    </row>
    <row r="17" spans="1:40" ht="24.75" customHeight="1" x14ac:dyDescent="0.25">
      <c r="A17" s="43"/>
      <c r="B17" s="57">
        <v>1</v>
      </c>
      <c r="C17" s="239"/>
      <c r="D17" s="46" t="s">
        <v>62</v>
      </c>
      <c r="E17" s="58" t="s">
        <v>54</v>
      </c>
      <c r="F17" s="48">
        <v>44450</v>
      </c>
      <c r="G17" s="49">
        <f t="shared" si="2"/>
        <v>44452</v>
      </c>
      <c r="H17" s="50" t="str">
        <f t="shared" si="0"/>
        <v>Done</v>
      </c>
      <c r="I17" s="51">
        <v>10</v>
      </c>
      <c r="J17" s="52">
        <v>7.5</v>
      </c>
      <c r="K17" s="52">
        <f t="shared" si="3"/>
        <v>0</v>
      </c>
      <c r="L17" s="59">
        <v>10</v>
      </c>
      <c r="M17" s="54">
        <v>10</v>
      </c>
      <c r="N17" s="54">
        <v>10</v>
      </c>
      <c r="O17" s="54">
        <v>10</v>
      </c>
      <c r="P17" s="59">
        <v>10</v>
      </c>
      <c r="Q17" s="59">
        <v>7.5</v>
      </c>
      <c r="R17" s="59">
        <v>5</v>
      </c>
      <c r="S17" s="64">
        <v>0</v>
      </c>
      <c r="T17" s="59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7"/>
    </row>
    <row r="18" spans="1:40" ht="24.75" customHeight="1" x14ac:dyDescent="0.25">
      <c r="A18" s="43"/>
      <c r="B18" s="44">
        <v>1</v>
      </c>
      <c r="C18" s="239"/>
      <c r="D18" s="46" t="s">
        <v>63</v>
      </c>
      <c r="E18" s="47" t="s">
        <v>58</v>
      </c>
      <c r="F18" s="42">
        <v>44459</v>
      </c>
      <c r="G18" s="49">
        <f t="shared" si="2"/>
        <v>44464</v>
      </c>
      <c r="H18" s="50" t="str">
        <f t="shared" si="0"/>
        <v>Done</v>
      </c>
      <c r="I18" s="51">
        <v>12.5</v>
      </c>
      <c r="J18" s="52">
        <v>10</v>
      </c>
      <c r="K18" s="52">
        <f t="shared" si="3"/>
        <v>0</v>
      </c>
      <c r="L18" s="51">
        <v>12.5</v>
      </c>
      <c r="M18" s="51">
        <v>12.5</v>
      </c>
      <c r="N18" s="51">
        <v>12.5</v>
      </c>
      <c r="O18" s="51">
        <v>12.5</v>
      </c>
      <c r="P18" s="51">
        <v>12.5</v>
      </c>
      <c r="Q18" s="51">
        <v>12.5</v>
      </c>
      <c r="R18" s="51">
        <v>12.5</v>
      </c>
      <c r="S18" s="51">
        <v>12.5</v>
      </c>
      <c r="T18" s="51">
        <v>12.5</v>
      </c>
      <c r="U18" s="51">
        <v>12.5</v>
      </c>
      <c r="V18" s="51">
        <v>12.5</v>
      </c>
      <c r="W18" s="51">
        <v>12.5</v>
      </c>
      <c r="X18" s="51">
        <v>12.5</v>
      </c>
      <c r="Y18" s="51">
        <v>12.5</v>
      </c>
      <c r="Z18" s="54">
        <v>10</v>
      </c>
      <c r="AA18" s="54">
        <v>10</v>
      </c>
      <c r="AB18" s="54">
        <v>7.5</v>
      </c>
      <c r="AC18" s="55">
        <v>5</v>
      </c>
      <c r="AD18" s="63">
        <v>2.5</v>
      </c>
      <c r="AE18" s="63">
        <v>0</v>
      </c>
      <c r="AF18" s="54"/>
      <c r="AG18" s="54"/>
      <c r="AH18" s="54"/>
      <c r="AI18" s="54"/>
      <c r="AJ18" s="54"/>
      <c r="AK18" s="54"/>
      <c r="AL18" s="54"/>
      <c r="AM18" s="54"/>
      <c r="AN18" s="7"/>
    </row>
    <row r="19" spans="1:40" ht="24.75" customHeight="1" x14ac:dyDescent="0.25">
      <c r="A19" s="43"/>
      <c r="B19" s="44">
        <v>1</v>
      </c>
      <c r="C19" s="239"/>
      <c r="D19" s="46" t="s">
        <v>64</v>
      </c>
      <c r="E19" s="47" t="s">
        <v>56</v>
      </c>
      <c r="F19" s="42">
        <v>44454</v>
      </c>
      <c r="G19" s="49">
        <f t="shared" si="2"/>
        <v>44456</v>
      </c>
      <c r="H19" s="50" t="str">
        <f t="shared" si="0"/>
        <v>Done</v>
      </c>
      <c r="I19" s="51">
        <v>5</v>
      </c>
      <c r="J19" s="52">
        <v>7.5</v>
      </c>
      <c r="K19" s="52">
        <f t="shared" si="3"/>
        <v>0</v>
      </c>
      <c r="L19" s="65">
        <v>5</v>
      </c>
      <c r="M19" s="65">
        <v>5</v>
      </c>
      <c r="N19" s="65">
        <v>5</v>
      </c>
      <c r="O19" s="65">
        <v>5</v>
      </c>
      <c r="P19" s="65">
        <v>5</v>
      </c>
      <c r="Q19" s="65">
        <v>5</v>
      </c>
      <c r="R19" s="65">
        <v>5</v>
      </c>
      <c r="S19" s="65">
        <v>5</v>
      </c>
      <c r="T19" s="65">
        <v>5</v>
      </c>
      <c r="U19" s="65">
        <v>2.5</v>
      </c>
      <c r="V19" s="62">
        <v>2.5</v>
      </c>
      <c r="W19" s="62">
        <v>0</v>
      </c>
      <c r="X19" s="65"/>
      <c r="Y19" s="65"/>
      <c r="Z19" s="65"/>
      <c r="AA19" s="65"/>
      <c r="AB19" s="65"/>
      <c r="AC19" s="65"/>
      <c r="AD19" s="65"/>
      <c r="AE19" s="65"/>
      <c r="AF19" s="65"/>
      <c r="AG19" s="55"/>
      <c r="AH19" s="54"/>
      <c r="AI19" s="54"/>
      <c r="AJ19" s="54"/>
      <c r="AK19" s="54"/>
      <c r="AL19" s="54"/>
      <c r="AM19" s="54"/>
      <c r="AN19" s="7"/>
    </row>
    <row r="20" spans="1:40" ht="24.75" customHeight="1" x14ac:dyDescent="0.25">
      <c r="A20" s="43"/>
      <c r="B20" s="44">
        <v>1</v>
      </c>
      <c r="C20" s="239"/>
      <c r="D20" s="46" t="s">
        <v>65</v>
      </c>
      <c r="E20" s="47" t="s">
        <v>56</v>
      </c>
      <c r="F20" s="48">
        <v>44457</v>
      </c>
      <c r="G20" s="49">
        <f t="shared" si="2"/>
        <v>44462</v>
      </c>
      <c r="H20" s="50" t="str">
        <f t="shared" si="0"/>
        <v>Done</v>
      </c>
      <c r="I20" s="51">
        <v>12.5</v>
      </c>
      <c r="J20" s="52">
        <v>15</v>
      </c>
      <c r="K20" s="52">
        <f t="shared" si="3"/>
        <v>0</v>
      </c>
      <c r="L20" s="54">
        <v>12.5</v>
      </c>
      <c r="M20" s="54">
        <v>12.5</v>
      </c>
      <c r="N20" s="54">
        <v>12.5</v>
      </c>
      <c r="O20" s="54">
        <v>12.5</v>
      </c>
      <c r="P20" s="54">
        <v>12.5</v>
      </c>
      <c r="Q20" s="54">
        <v>12.5</v>
      </c>
      <c r="R20" s="54">
        <v>12.5</v>
      </c>
      <c r="S20" s="54">
        <v>12.5</v>
      </c>
      <c r="T20" s="54">
        <v>12.5</v>
      </c>
      <c r="U20" s="54">
        <v>12.5</v>
      </c>
      <c r="V20" s="54">
        <v>12.5</v>
      </c>
      <c r="W20" s="54">
        <v>12.5</v>
      </c>
      <c r="X20" s="54">
        <v>12.5</v>
      </c>
      <c r="Y20" s="54">
        <v>5</v>
      </c>
      <c r="Z20" s="54">
        <v>5</v>
      </c>
      <c r="AA20" s="54">
        <v>2.5</v>
      </c>
      <c r="AB20" s="63">
        <v>2.5</v>
      </c>
      <c r="AC20" s="63">
        <v>0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7"/>
    </row>
    <row r="21" spans="1:40" ht="24.75" customHeight="1" x14ac:dyDescent="0.25">
      <c r="A21" s="43"/>
      <c r="B21" s="57">
        <v>1</v>
      </c>
      <c r="C21" s="239"/>
      <c r="D21" s="46" t="s">
        <v>66</v>
      </c>
      <c r="E21" s="58" t="s">
        <v>54</v>
      </c>
      <c r="F21" s="42">
        <v>44453</v>
      </c>
      <c r="G21" s="49">
        <f t="shared" si="2"/>
        <v>44458</v>
      </c>
      <c r="H21" s="50" t="str">
        <f t="shared" si="0"/>
        <v>Done</v>
      </c>
      <c r="I21" s="51">
        <v>10</v>
      </c>
      <c r="J21" s="52">
        <v>17.5</v>
      </c>
      <c r="K21" s="52">
        <f t="shared" si="3"/>
        <v>0</v>
      </c>
      <c r="L21" s="54">
        <v>10</v>
      </c>
      <c r="M21" s="54">
        <v>10</v>
      </c>
      <c r="N21" s="54">
        <v>10</v>
      </c>
      <c r="O21" s="54">
        <v>10</v>
      </c>
      <c r="P21" s="54">
        <v>10</v>
      </c>
      <c r="Q21" s="54">
        <v>10</v>
      </c>
      <c r="R21" s="54">
        <v>10</v>
      </c>
      <c r="S21" s="54">
        <v>10</v>
      </c>
      <c r="T21" s="54">
        <v>7.5</v>
      </c>
      <c r="U21" s="54">
        <v>5</v>
      </c>
      <c r="V21" s="54">
        <v>2.5</v>
      </c>
      <c r="W21" s="63">
        <v>2.5</v>
      </c>
      <c r="X21" s="63">
        <v>2.5</v>
      </c>
      <c r="Y21" s="63">
        <v>0</v>
      </c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7"/>
    </row>
    <row r="22" spans="1:40" ht="24.75" customHeight="1" x14ac:dyDescent="0.25">
      <c r="A22" s="43"/>
      <c r="B22" s="57">
        <v>1</v>
      </c>
      <c r="C22" s="239"/>
      <c r="D22" s="46" t="s">
        <v>67</v>
      </c>
      <c r="E22" s="58" t="s">
        <v>54</v>
      </c>
      <c r="F22" s="48">
        <v>44459</v>
      </c>
      <c r="G22" s="49">
        <f>_xlfn.XLOOKUP(0,$L22:$AM22,$L$8:$AM$8)</f>
        <v>44461</v>
      </c>
      <c r="H22" s="50" t="str">
        <f t="shared" si="0"/>
        <v>Done</v>
      </c>
      <c r="I22" s="51">
        <v>10</v>
      </c>
      <c r="J22" s="52">
        <v>7.5</v>
      </c>
      <c r="K22" s="52">
        <f t="shared" si="3"/>
        <v>0</v>
      </c>
      <c r="L22" s="54">
        <v>10</v>
      </c>
      <c r="M22" s="54">
        <v>10</v>
      </c>
      <c r="N22" s="54">
        <v>10</v>
      </c>
      <c r="O22" s="54">
        <v>10</v>
      </c>
      <c r="P22" s="54">
        <v>10</v>
      </c>
      <c r="Q22" s="54">
        <v>10</v>
      </c>
      <c r="R22" s="54">
        <v>10</v>
      </c>
      <c r="S22" s="54">
        <v>10</v>
      </c>
      <c r="T22" s="54">
        <v>10</v>
      </c>
      <c r="U22" s="54">
        <v>10</v>
      </c>
      <c r="V22" s="54">
        <v>10</v>
      </c>
      <c r="W22" s="54">
        <v>10</v>
      </c>
      <c r="X22" s="54">
        <v>10</v>
      </c>
      <c r="Y22" s="54">
        <v>10</v>
      </c>
      <c r="Z22" s="55">
        <v>7.5</v>
      </c>
      <c r="AA22" s="54">
        <v>5</v>
      </c>
      <c r="AB22" s="66">
        <v>0</v>
      </c>
      <c r="AC22" s="54"/>
      <c r="AD22" s="55"/>
      <c r="AE22" s="54"/>
      <c r="AF22" s="54"/>
      <c r="AG22" s="54"/>
      <c r="AH22" s="54"/>
      <c r="AI22" s="54"/>
      <c r="AJ22" s="54"/>
      <c r="AK22" s="54"/>
      <c r="AL22" s="54"/>
      <c r="AM22" s="54"/>
      <c r="AN22" s="7"/>
    </row>
    <row r="23" spans="1:40" ht="24.75" customHeight="1" x14ac:dyDescent="0.25">
      <c r="A23" s="43"/>
      <c r="B23" s="44">
        <v>1</v>
      </c>
      <c r="C23" s="239"/>
      <c r="D23" s="46" t="s">
        <v>68</v>
      </c>
      <c r="E23" s="47" t="s">
        <v>56</v>
      </c>
      <c r="F23" s="42">
        <v>44463</v>
      </c>
      <c r="G23" s="49">
        <f t="shared" si="2"/>
        <v>44464</v>
      </c>
      <c r="H23" s="50" t="str">
        <f t="shared" si="0"/>
        <v>Done</v>
      </c>
      <c r="I23" s="51">
        <v>10</v>
      </c>
      <c r="J23" s="52">
        <v>5</v>
      </c>
      <c r="K23" s="52">
        <f t="shared" si="3"/>
        <v>0</v>
      </c>
      <c r="L23" s="54">
        <v>10</v>
      </c>
      <c r="M23" s="54">
        <v>10</v>
      </c>
      <c r="N23" s="54">
        <v>10</v>
      </c>
      <c r="O23" s="54">
        <v>10</v>
      </c>
      <c r="P23" s="54">
        <v>10</v>
      </c>
      <c r="Q23" s="54">
        <v>10</v>
      </c>
      <c r="R23" s="54">
        <v>10</v>
      </c>
      <c r="S23" s="54">
        <v>10</v>
      </c>
      <c r="T23" s="54">
        <v>10</v>
      </c>
      <c r="U23" s="54">
        <v>10</v>
      </c>
      <c r="V23" s="54">
        <v>10</v>
      </c>
      <c r="W23" s="54">
        <v>10</v>
      </c>
      <c r="X23" s="54">
        <v>10</v>
      </c>
      <c r="Y23" s="54">
        <v>10</v>
      </c>
      <c r="Z23" s="54">
        <v>10</v>
      </c>
      <c r="AA23" s="54">
        <v>10</v>
      </c>
      <c r="AB23" s="54">
        <v>10</v>
      </c>
      <c r="AC23" s="54">
        <v>10</v>
      </c>
      <c r="AD23" s="54">
        <v>5</v>
      </c>
      <c r="AE23" s="60">
        <v>0</v>
      </c>
      <c r="AF23" s="54"/>
      <c r="AG23" s="54"/>
      <c r="AH23" s="54"/>
      <c r="AI23" s="54"/>
      <c r="AJ23" s="54"/>
      <c r="AK23" s="54"/>
      <c r="AL23" s="54"/>
      <c r="AM23" s="54"/>
      <c r="AN23" s="7"/>
    </row>
    <row r="24" spans="1:40" ht="24.75" customHeight="1" x14ac:dyDescent="0.25">
      <c r="A24" s="43"/>
      <c r="B24" s="44">
        <v>1</v>
      </c>
      <c r="C24" s="239"/>
      <c r="D24" s="46" t="s">
        <v>69</v>
      </c>
      <c r="E24" s="47" t="s">
        <v>58</v>
      </c>
      <c r="F24" s="42">
        <v>44465</v>
      </c>
      <c r="G24" s="49">
        <f t="shared" si="2"/>
        <v>44469</v>
      </c>
      <c r="H24" s="50" t="str">
        <f t="shared" si="0"/>
        <v>Done</v>
      </c>
      <c r="I24" s="51">
        <v>10</v>
      </c>
      <c r="J24" s="52">
        <f t="shared" si="1"/>
        <v>10</v>
      </c>
      <c r="K24" s="52">
        <f t="shared" si="3"/>
        <v>0</v>
      </c>
      <c r="L24" s="54">
        <v>10</v>
      </c>
      <c r="M24" s="54">
        <v>10</v>
      </c>
      <c r="N24" s="54">
        <v>10</v>
      </c>
      <c r="O24" s="54">
        <v>10</v>
      </c>
      <c r="P24" s="54">
        <v>10</v>
      </c>
      <c r="Q24" s="54">
        <v>10</v>
      </c>
      <c r="R24" s="54">
        <v>10</v>
      </c>
      <c r="S24" s="54">
        <v>10</v>
      </c>
      <c r="T24" s="54">
        <v>10</v>
      </c>
      <c r="U24" s="54">
        <v>10</v>
      </c>
      <c r="V24" s="54">
        <v>10</v>
      </c>
      <c r="W24" s="54">
        <v>10</v>
      </c>
      <c r="X24" s="54">
        <v>10</v>
      </c>
      <c r="Y24" s="54">
        <v>10</v>
      </c>
      <c r="Z24" s="54">
        <v>10</v>
      </c>
      <c r="AA24" s="54">
        <v>10</v>
      </c>
      <c r="AB24" s="54">
        <v>10</v>
      </c>
      <c r="AC24" s="54">
        <v>10</v>
      </c>
      <c r="AD24" s="54">
        <v>10</v>
      </c>
      <c r="AE24" s="54">
        <v>10</v>
      </c>
      <c r="AF24" s="54">
        <v>7.5</v>
      </c>
      <c r="AG24" s="55">
        <v>7.5</v>
      </c>
      <c r="AH24" s="54">
        <v>5</v>
      </c>
      <c r="AI24" s="63">
        <v>2.5</v>
      </c>
      <c r="AJ24" s="63">
        <v>0</v>
      </c>
      <c r="AK24" s="54"/>
      <c r="AL24" s="54"/>
      <c r="AM24" s="54"/>
      <c r="AN24" s="7"/>
    </row>
    <row r="25" spans="1:40" ht="31.5" customHeight="1" x14ac:dyDescent="0.25">
      <c r="A25" s="43"/>
      <c r="B25" s="44">
        <v>1</v>
      </c>
      <c r="C25" s="239"/>
      <c r="D25" s="46" t="s">
        <v>70</v>
      </c>
      <c r="E25" s="47" t="s">
        <v>56</v>
      </c>
      <c r="F25" s="42">
        <v>44465</v>
      </c>
      <c r="G25" s="49">
        <f t="shared" si="2"/>
        <v>44470</v>
      </c>
      <c r="H25" s="50" t="str">
        <f t="shared" si="0"/>
        <v>Done</v>
      </c>
      <c r="I25" s="51">
        <v>12.5</v>
      </c>
      <c r="J25" s="52">
        <v>15</v>
      </c>
      <c r="K25" s="52">
        <f t="shared" si="3"/>
        <v>0</v>
      </c>
      <c r="L25" s="54">
        <v>12.5</v>
      </c>
      <c r="M25" s="54">
        <v>12.5</v>
      </c>
      <c r="N25" s="54">
        <v>12.5</v>
      </c>
      <c r="O25" s="54">
        <v>12.5</v>
      </c>
      <c r="P25" s="54">
        <v>12.5</v>
      </c>
      <c r="Q25" s="54">
        <v>12.5</v>
      </c>
      <c r="R25" s="54">
        <v>12.5</v>
      </c>
      <c r="S25" s="54">
        <v>12.5</v>
      </c>
      <c r="T25" s="54">
        <v>12.5</v>
      </c>
      <c r="U25" s="54">
        <v>12.5</v>
      </c>
      <c r="V25" s="54">
        <v>12.5</v>
      </c>
      <c r="W25" s="54">
        <v>12.5</v>
      </c>
      <c r="X25" s="54">
        <v>12.5</v>
      </c>
      <c r="Y25" s="54">
        <v>12.5</v>
      </c>
      <c r="Z25" s="54">
        <v>12.5</v>
      </c>
      <c r="AA25" s="54">
        <v>12.5</v>
      </c>
      <c r="AB25" s="54">
        <v>12.5</v>
      </c>
      <c r="AC25" s="54">
        <v>12.5</v>
      </c>
      <c r="AD25" s="54">
        <v>12.5</v>
      </c>
      <c r="AE25" s="54">
        <v>12.5</v>
      </c>
      <c r="AF25" s="54">
        <v>12.5</v>
      </c>
      <c r="AG25" s="54">
        <v>5</v>
      </c>
      <c r="AH25" s="54">
        <v>5</v>
      </c>
      <c r="AI25" s="54">
        <v>2.5</v>
      </c>
      <c r="AJ25" s="63">
        <v>2.5</v>
      </c>
      <c r="AK25" s="63">
        <v>0</v>
      </c>
      <c r="AL25" s="55"/>
      <c r="AM25" s="55"/>
      <c r="AN25" s="7"/>
    </row>
    <row r="26" spans="1:40" ht="31.5" customHeight="1" x14ac:dyDescent="0.25">
      <c r="A26" s="43"/>
      <c r="B26" s="57">
        <v>1</v>
      </c>
      <c r="C26" s="239"/>
      <c r="D26" s="46" t="s">
        <v>71</v>
      </c>
      <c r="E26" s="47" t="s">
        <v>58</v>
      </c>
      <c r="F26" s="42">
        <v>44470</v>
      </c>
      <c r="G26" s="49" t="s">
        <v>72</v>
      </c>
      <c r="H26" s="50" t="str">
        <f>IF(K26=0,"Done","Inprocess")</f>
        <v>Inprocess</v>
      </c>
      <c r="I26" s="51">
        <v>15</v>
      </c>
      <c r="J26" s="52">
        <v>2.5</v>
      </c>
      <c r="K26" s="52">
        <f>MIN($L26:$AM26)</f>
        <v>12.5</v>
      </c>
      <c r="L26" s="51">
        <v>15</v>
      </c>
      <c r="M26" s="51">
        <v>15</v>
      </c>
      <c r="N26" s="51">
        <v>15</v>
      </c>
      <c r="O26" s="51">
        <v>15</v>
      </c>
      <c r="P26" s="51">
        <v>15</v>
      </c>
      <c r="Q26" s="51">
        <v>15</v>
      </c>
      <c r="R26" s="51">
        <v>15</v>
      </c>
      <c r="S26" s="51">
        <v>15</v>
      </c>
      <c r="T26" s="51">
        <v>15</v>
      </c>
      <c r="U26" s="51">
        <v>15</v>
      </c>
      <c r="V26" s="51">
        <v>15</v>
      </c>
      <c r="W26" s="51">
        <v>15</v>
      </c>
      <c r="X26" s="51">
        <v>15</v>
      </c>
      <c r="Y26" s="51">
        <v>15</v>
      </c>
      <c r="Z26" s="51">
        <v>15</v>
      </c>
      <c r="AA26" s="51">
        <v>15</v>
      </c>
      <c r="AB26" s="51">
        <v>15</v>
      </c>
      <c r="AC26" s="51">
        <v>15</v>
      </c>
      <c r="AD26" s="51">
        <v>15</v>
      </c>
      <c r="AE26" s="51">
        <v>15</v>
      </c>
      <c r="AF26" s="51">
        <v>15</v>
      </c>
      <c r="AG26" s="51">
        <v>15</v>
      </c>
      <c r="AH26" s="51">
        <v>15</v>
      </c>
      <c r="AI26" s="51">
        <v>15</v>
      </c>
      <c r="AJ26" s="51">
        <v>15</v>
      </c>
      <c r="AK26" s="67">
        <v>12.5</v>
      </c>
      <c r="AL26" s="68">
        <v>12.5</v>
      </c>
      <c r="AM26" s="68">
        <v>12.5</v>
      </c>
      <c r="AN26" s="7"/>
    </row>
    <row r="27" spans="1:40" ht="31.5" customHeight="1" x14ac:dyDescent="0.25">
      <c r="A27" s="43"/>
      <c r="B27" s="57">
        <v>1</v>
      </c>
      <c r="C27" s="239"/>
      <c r="D27" s="46" t="s">
        <v>73</v>
      </c>
      <c r="E27" s="58" t="s">
        <v>54</v>
      </c>
      <c r="F27" s="48">
        <v>44462</v>
      </c>
      <c r="G27" s="49">
        <f>_xlfn.XLOOKUP(0,$L27:$AM27,$L$8:$AM$8)</f>
        <v>44466</v>
      </c>
      <c r="H27" s="50" t="str">
        <f>IF(K27=0,"Done","Inprocess")</f>
        <v>Done</v>
      </c>
      <c r="I27" s="51">
        <v>10</v>
      </c>
      <c r="J27" s="52">
        <v>12.5</v>
      </c>
      <c r="K27" s="52">
        <f>MIN($L27:$AM27)</f>
        <v>0</v>
      </c>
      <c r="L27" s="54">
        <v>10</v>
      </c>
      <c r="M27" s="54">
        <v>10</v>
      </c>
      <c r="N27" s="54">
        <v>10</v>
      </c>
      <c r="O27" s="54">
        <v>10</v>
      </c>
      <c r="P27" s="54">
        <v>10</v>
      </c>
      <c r="Q27" s="54">
        <v>10</v>
      </c>
      <c r="R27" s="54">
        <v>10</v>
      </c>
      <c r="S27" s="54">
        <v>10</v>
      </c>
      <c r="T27" s="54">
        <v>10</v>
      </c>
      <c r="U27" s="54">
        <v>10</v>
      </c>
      <c r="V27" s="54">
        <v>10</v>
      </c>
      <c r="W27" s="54">
        <v>10</v>
      </c>
      <c r="X27" s="54">
        <v>10</v>
      </c>
      <c r="Y27" s="54">
        <v>10</v>
      </c>
      <c r="Z27" s="54">
        <v>10</v>
      </c>
      <c r="AA27" s="54">
        <v>10</v>
      </c>
      <c r="AB27" s="54">
        <v>10</v>
      </c>
      <c r="AC27" s="54">
        <v>7.5</v>
      </c>
      <c r="AD27" s="54">
        <v>5</v>
      </c>
      <c r="AE27" s="54">
        <v>2.5</v>
      </c>
      <c r="AF27" s="63">
        <v>2.5</v>
      </c>
      <c r="AG27" s="63">
        <v>0</v>
      </c>
      <c r="AH27" s="54"/>
      <c r="AI27" s="54"/>
      <c r="AJ27" s="54"/>
      <c r="AK27" s="54"/>
      <c r="AL27" s="54"/>
      <c r="AM27" s="54"/>
      <c r="AN27" s="7"/>
    </row>
    <row r="28" spans="1:40" ht="24.75" customHeight="1" x14ac:dyDescent="0.25">
      <c r="A28" s="43"/>
      <c r="B28" s="57">
        <v>1</v>
      </c>
      <c r="C28" s="45"/>
      <c r="D28" s="46" t="s">
        <v>74</v>
      </c>
      <c r="E28" s="58" t="s">
        <v>54</v>
      </c>
      <c r="F28" s="48">
        <v>44467</v>
      </c>
      <c r="G28" s="49">
        <f t="shared" si="2"/>
        <v>44470</v>
      </c>
      <c r="H28" s="50" t="str">
        <f t="shared" si="0"/>
        <v>Done</v>
      </c>
      <c r="I28" s="51">
        <v>10</v>
      </c>
      <c r="J28" s="52">
        <f t="shared" si="1"/>
        <v>10</v>
      </c>
      <c r="K28" s="52">
        <f t="shared" si="3"/>
        <v>0</v>
      </c>
      <c r="L28" s="54">
        <v>10</v>
      </c>
      <c r="M28" s="54">
        <v>10</v>
      </c>
      <c r="N28" s="54">
        <v>10</v>
      </c>
      <c r="O28" s="54">
        <v>10</v>
      </c>
      <c r="P28" s="54">
        <v>10</v>
      </c>
      <c r="Q28" s="54">
        <v>10</v>
      </c>
      <c r="R28" s="54">
        <v>10</v>
      </c>
      <c r="S28" s="54">
        <v>10</v>
      </c>
      <c r="T28" s="54">
        <v>10</v>
      </c>
      <c r="U28" s="54">
        <v>10</v>
      </c>
      <c r="V28" s="54">
        <v>10</v>
      </c>
      <c r="W28" s="54">
        <v>10</v>
      </c>
      <c r="X28" s="54">
        <v>10</v>
      </c>
      <c r="Y28" s="54">
        <v>10</v>
      </c>
      <c r="Z28" s="54">
        <v>10</v>
      </c>
      <c r="AA28" s="54">
        <v>10</v>
      </c>
      <c r="AB28" s="54">
        <v>10</v>
      </c>
      <c r="AC28" s="54">
        <v>10</v>
      </c>
      <c r="AD28" s="54">
        <v>10</v>
      </c>
      <c r="AE28" s="54">
        <v>10</v>
      </c>
      <c r="AF28" s="54">
        <v>10</v>
      </c>
      <c r="AG28" s="54">
        <v>10</v>
      </c>
      <c r="AH28" s="54">
        <v>7.5</v>
      </c>
      <c r="AI28" s="54">
        <v>5</v>
      </c>
      <c r="AJ28" s="54">
        <v>2.5</v>
      </c>
      <c r="AK28" s="53">
        <v>0</v>
      </c>
      <c r="AL28" s="54"/>
      <c r="AM28" s="54"/>
      <c r="AN28" s="7"/>
    </row>
    <row r="29" spans="1:40" ht="24.75" customHeight="1" x14ac:dyDescent="0.25">
      <c r="A29" s="43"/>
      <c r="B29" s="44">
        <v>1</v>
      </c>
      <c r="C29" s="45"/>
      <c r="D29" s="46" t="s">
        <v>75</v>
      </c>
      <c r="E29" s="47" t="s">
        <v>0</v>
      </c>
      <c r="F29" s="48">
        <f>_xlfn.XLOOKUP(0,$L29:$AM29,$L$8:$AM$8)</f>
        <v>44471</v>
      </c>
      <c r="G29" s="49">
        <f t="shared" si="2"/>
        <v>44471</v>
      </c>
      <c r="H29" s="50" t="str">
        <f t="shared" si="0"/>
        <v>Done</v>
      </c>
      <c r="I29" s="51">
        <v>7.5</v>
      </c>
      <c r="J29" s="52">
        <f>I29-K29</f>
        <v>7.5</v>
      </c>
      <c r="K29" s="52">
        <f t="shared" si="3"/>
        <v>0</v>
      </c>
      <c r="L29" s="51">
        <v>7.5</v>
      </c>
      <c r="M29" s="51">
        <v>7.5</v>
      </c>
      <c r="N29" s="51">
        <v>7.5</v>
      </c>
      <c r="O29" s="51">
        <v>7.5</v>
      </c>
      <c r="P29" s="51">
        <v>7.5</v>
      </c>
      <c r="Q29" s="51">
        <v>7.5</v>
      </c>
      <c r="R29" s="51">
        <v>7.5</v>
      </c>
      <c r="S29" s="51">
        <v>7.5</v>
      </c>
      <c r="T29" s="51">
        <v>7.5</v>
      </c>
      <c r="U29" s="51">
        <v>7.5</v>
      </c>
      <c r="V29" s="51">
        <v>7.5</v>
      </c>
      <c r="W29" s="51">
        <v>7.5</v>
      </c>
      <c r="X29" s="51">
        <v>7.5</v>
      </c>
      <c r="Y29" s="51">
        <v>7.5</v>
      </c>
      <c r="Z29" s="51">
        <v>7.5</v>
      </c>
      <c r="AA29" s="51">
        <v>7.5</v>
      </c>
      <c r="AB29" s="51">
        <v>7.5</v>
      </c>
      <c r="AC29" s="51">
        <v>7.5</v>
      </c>
      <c r="AD29" s="51">
        <v>7.5</v>
      </c>
      <c r="AE29" s="51">
        <v>7.5</v>
      </c>
      <c r="AF29" s="51">
        <v>7.5</v>
      </c>
      <c r="AG29" s="51">
        <v>7.5</v>
      </c>
      <c r="AH29" s="51">
        <v>7.5</v>
      </c>
      <c r="AI29" s="51">
        <v>7.5</v>
      </c>
      <c r="AJ29" s="51">
        <v>7.5</v>
      </c>
      <c r="AK29" s="69">
        <v>7.5</v>
      </c>
      <c r="AL29" s="53">
        <v>0</v>
      </c>
      <c r="AM29" s="54"/>
      <c r="AN29" s="7"/>
    </row>
    <row r="30" spans="1:40" ht="24.75" customHeight="1" x14ac:dyDescent="0.25">
      <c r="A30" s="43"/>
      <c r="B30" s="44">
        <v>1</v>
      </c>
      <c r="C30" s="45"/>
      <c r="D30" s="46" t="s">
        <v>76</v>
      </c>
      <c r="E30" s="47" t="s">
        <v>0</v>
      </c>
      <c r="F30" s="48">
        <f>_xlfn.XLOOKUP(0,$L30:$AM30,$L$8:$AM$8)</f>
        <v>44472</v>
      </c>
      <c r="G30" s="49">
        <f t="shared" si="2"/>
        <v>44472</v>
      </c>
      <c r="H30" s="50" t="str">
        <f t="shared" si="0"/>
        <v>Done</v>
      </c>
      <c r="I30" s="51">
        <v>7.5</v>
      </c>
      <c r="J30" s="52">
        <f t="shared" si="1"/>
        <v>7.5</v>
      </c>
      <c r="K30" s="52">
        <f t="shared" si="3"/>
        <v>0</v>
      </c>
      <c r="L30" s="51">
        <v>7.5</v>
      </c>
      <c r="M30" s="51">
        <v>7.5</v>
      </c>
      <c r="N30" s="51">
        <v>7.5</v>
      </c>
      <c r="O30" s="51">
        <v>7.5</v>
      </c>
      <c r="P30" s="51">
        <v>7.5</v>
      </c>
      <c r="Q30" s="51">
        <v>7.5</v>
      </c>
      <c r="R30" s="51">
        <v>7.5</v>
      </c>
      <c r="S30" s="51">
        <v>7.5</v>
      </c>
      <c r="T30" s="51">
        <v>7.5</v>
      </c>
      <c r="U30" s="51">
        <v>7.5</v>
      </c>
      <c r="V30" s="51">
        <v>7.5</v>
      </c>
      <c r="W30" s="51">
        <v>7.5</v>
      </c>
      <c r="X30" s="51">
        <v>7.5</v>
      </c>
      <c r="Y30" s="51">
        <v>7.5</v>
      </c>
      <c r="Z30" s="51">
        <v>7.5</v>
      </c>
      <c r="AA30" s="51">
        <v>7.5</v>
      </c>
      <c r="AB30" s="51">
        <v>7.5</v>
      </c>
      <c r="AC30" s="51">
        <v>7.5</v>
      </c>
      <c r="AD30" s="51">
        <v>7.5</v>
      </c>
      <c r="AE30" s="51">
        <v>7.5</v>
      </c>
      <c r="AF30" s="51">
        <v>7.5</v>
      </c>
      <c r="AG30" s="51">
        <v>7.5</v>
      </c>
      <c r="AH30" s="51">
        <v>7.5</v>
      </c>
      <c r="AI30" s="51">
        <v>7.5</v>
      </c>
      <c r="AJ30" s="51">
        <v>7.5</v>
      </c>
      <c r="AK30" s="69">
        <v>7.5</v>
      </c>
      <c r="AL30" s="69">
        <v>7.5</v>
      </c>
      <c r="AM30" s="53">
        <v>0</v>
      </c>
      <c r="AN30" s="7"/>
    </row>
    <row r="31" spans="1:40" ht="13.5" hidden="1" customHeight="1" x14ac:dyDescent="0.25">
      <c r="A31" s="30"/>
      <c r="B31" s="70"/>
      <c r="C31" s="70"/>
      <c r="D31" s="71"/>
      <c r="E31" s="70"/>
      <c r="F31" s="70"/>
      <c r="G31" s="70"/>
      <c r="H31" s="72"/>
      <c r="I31" s="73"/>
      <c r="J31" s="73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spans="1:40" ht="13.5" customHeight="1" x14ac:dyDescent="0.3">
      <c r="A32" s="30"/>
      <c r="B32" s="76"/>
      <c r="C32" s="76"/>
      <c r="D32" s="77"/>
      <c r="E32" s="76"/>
      <c r="F32" s="76"/>
      <c r="G32" s="76"/>
      <c r="H32" s="78" t="s">
        <v>77</v>
      </c>
      <c r="I32" s="79">
        <f>SUBTOTAL(9,I7:I30)</f>
        <v>210</v>
      </c>
      <c r="J32" s="79">
        <v>210</v>
      </c>
      <c r="K32" s="79">
        <v>0</v>
      </c>
      <c r="L32" s="79">
        <f>SUM(L9:L30)</f>
        <v>202.5</v>
      </c>
      <c r="M32" s="79">
        <f>L32-7.5</f>
        <v>195</v>
      </c>
      <c r="N32" s="79">
        <f t="shared" ref="N32:AM32" si="4">M32-7.5</f>
        <v>187.5</v>
      </c>
      <c r="O32" s="79">
        <f t="shared" si="4"/>
        <v>180</v>
      </c>
      <c r="P32" s="79">
        <f t="shared" si="4"/>
        <v>172.5</v>
      </c>
      <c r="Q32" s="79">
        <f t="shared" si="4"/>
        <v>165</v>
      </c>
      <c r="R32" s="79">
        <f t="shared" si="4"/>
        <v>157.5</v>
      </c>
      <c r="S32" s="79">
        <f t="shared" si="4"/>
        <v>150</v>
      </c>
      <c r="T32" s="79">
        <f t="shared" si="4"/>
        <v>142.5</v>
      </c>
      <c r="U32" s="79">
        <f t="shared" si="4"/>
        <v>135</v>
      </c>
      <c r="V32" s="79">
        <f t="shared" si="4"/>
        <v>127.5</v>
      </c>
      <c r="W32" s="79">
        <f t="shared" si="4"/>
        <v>120</v>
      </c>
      <c r="X32" s="79">
        <f t="shared" si="4"/>
        <v>112.5</v>
      </c>
      <c r="Y32" s="79">
        <f t="shared" si="4"/>
        <v>105</v>
      </c>
      <c r="Z32" s="79">
        <f t="shared" si="4"/>
        <v>97.5</v>
      </c>
      <c r="AA32" s="79">
        <f t="shared" si="4"/>
        <v>90</v>
      </c>
      <c r="AB32" s="79">
        <f t="shared" si="4"/>
        <v>82.5</v>
      </c>
      <c r="AC32" s="79">
        <f t="shared" si="4"/>
        <v>75</v>
      </c>
      <c r="AD32" s="79">
        <f t="shared" si="4"/>
        <v>67.5</v>
      </c>
      <c r="AE32" s="79">
        <f t="shared" si="4"/>
        <v>60</v>
      </c>
      <c r="AF32" s="79">
        <f t="shared" si="4"/>
        <v>52.5</v>
      </c>
      <c r="AG32" s="79">
        <f t="shared" si="4"/>
        <v>45</v>
      </c>
      <c r="AH32" s="79">
        <f t="shared" si="4"/>
        <v>37.5</v>
      </c>
      <c r="AI32" s="79">
        <f t="shared" si="4"/>
        <v>30</v>
      </c>
      <c r="AJ32" s="79">
        <f t="shared" si="4"/>
        <v>22.5</v>
      </c>
      <c r="AK32" s="79">
        <f t="shared" si="4"/>
        <v>15</v>
      </c>
      <c r="AL32" s="79">
        <f t="shared" si="4"/>
        <v>7.5</v>
      </c>
      <c r="AM32" s="79">
        <f t="shared" si="4"/>
        <v>0</v>
      </c>
    </row>
    <row r="33" spans="1:39" ht="13.5" customHeight="1" x14ac:dyDescent="0.3">
      <c r="A33" s="30"/>
      <c r="B33" s="76"/>
      <c r="C33" s="76"/>
      <c r="D33" s="77"/>
      <c r="E33" s="76"/>
      <c r="F33" s="76"/>
      <c r="G33" s="76"/>
      <c r="H33" s="80" t="s">
        <v>78</v>
      </c>
      <c r="I33" s="79">
        <f>SUBTOTAL(9,I8:I31)</f>
        <v>210</v>
      </c>
      <c r="J33" s="79">
        <v>214</v>
      </c>
      <c r="K33" s="79">
        <f>SUM(K9:K30)</f>
        <v>12.5</v>
      </c>
      <c r="L33" s="79">
        <f>SUM(L9:L30)</f>
        <v>202.5</v>
      </c>
      <c r="M33" s="79">
        <f t="shared" ref="M33:AM33" si="5">SUM(M9:M30)</f>
        <v>195</v>
      </c>
      <c r="N33" s="79">
        <f>SUM(N9:N30)</f>
        <v>187.5</v>
      </c>
      <c r="O33" s="79">
        <f t="shared" si="5"/>
        <v>180</v>
      </c>
      <c r="P33" s="79">
        <f t="shared" si="5"/>
        <v>172.5</v>
      </c>
      <c r="Q33" s="79">
        <f t="shared" si="5"/>
        <v>167.5</v>
      </c>
      <c r="R33" s="79">
        <f t="shared" si="5"/>
        <v>162.5</v>
      </c>
      <c r="S33" s="79">
        <f t="shared" si="5"/>
        <v>150</v>
      </c>
      <c r="T33" s="79">
        <f t="shared" si="5"/>
        <v>140</v>
      </c>
      <c r="U33" s="79">
        <f t="shared" si="5"/>
        <v>132.5</v>
      </c>
      <c r="V33" s="79">
        <f t="shared" si="5"/>
        <v>127.5</v>
      </c>
      <c r="W33" s="79">
        <f t="shared" si="5"/>
        <v>125</v>
      </c>
      <c r="X33" s="79">
        <f t="shared" si="5"/>
        <v>122.5</v>
      </c>
      <c r="Y33" s="79">
        <f t="shared" si="5"/>
        <v>110</v>
      </c>
      <c r="Z33" s="79">
        <f t="shared" si="5"/>
        <v>105</v>
      </c>
      <c r="AA33" s="79">
        <f t="shared" si="5"/>
        <v>100</v>
      </c>
      <c r="AB33" s="79">
        <f t="shared" si="5"/>
        <v>92.5</v>
      </c>
      <c r="AC33" s="79">
        <f t="shared" si="5"/>
        <v>85</v>
      </c>
      <c r="AD33" s="79">
        <f t="shared" si="5"/>
        <v>75</v>
      </c>
      <c r="AE33" s="79">
        <f t="shared" si="5"/>
        <v>65</v>
      </c>
      <c r="AF33" s="79">
        <f t="shared" si="5"/>
        <v>62.5</v>
      </c>
      <c r="AG33" s="79">
        <f t="shared" si="5"/>
        <v>52.5</v>
      </c>
      <c r="AH33" s="79">
        <f t="shared" si="5"/>
        <v>47.5</v>
      </c>
      <c r="AI33" s="79">
        <f t="shared" si="5"/>
        <v>40</v>
      </c>
      <c r="AJ33" s="79">
        <f t="shared" si="5"/>
        <v>35</v>
      </c>
      <c r="AK33" s="79">
        <f t="shared" si="5"/>
        <v>27.5</v>
      </c>
      <c r="AL33" s="79">
        <f t="shared" si="5"/>
        <v>20</v>
      </c>
      <c r="AM33" s="79">
        <f t="shared" si="5"/>
        <v>12.5</v>
      </c>
    </row>
    <row r="34" spans="1:39" ht="13.5" customHeight="1" x14ac:dyDescent="0.3">
      <c r="A34" s="30"/>
      <c r="B34" s="76"/>
      <c r="C34" s="76"/>
      <c r="D34" s="77"/>
      <c r="E34" s="76"/>
      <c r="F34" s="76"/>
      <c r="G34" s="76"/>
      <c r="H34" s="78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</row>
    <row r="35" spans="1:39" ht="13.5" customHeight="1" x14ac:dyDescent="0.3">
      <c r="A35" s="30"/>
      <c r="B35" s="76"/>
      <c r="C35" s="76"/>
      <c r="D35" s="77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</row>
    <row r="36" spans="1:39" ht="13.5" customHeight="1" x14ac:dyDescent="0.3">
      <c r="A36" s="30"/>
      <c r="B36" s="30"/>
      <c r="C36" s="30"/>
      <c r="D36" s="82"/>
      <c r="E36" s="240"/>
      <c r="F36" s="240"/>
      <c r="G36" s="240"/>
      <c r="H36" s="240"/>
      <c r="I36" s="240"/>
      <c r="J36" s="4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 spans="1:39" ht="13.5" customHeight="1" x14ac:dyDescent="0.3">
      <c r="D37" s="11"/>
      <c r="E37" s="13"/>
      <c r="F37" s="14"/>
      <c r="G37" s="13"/>
      <c r="H37" s="241"/>
      <c r="I37" s="241"/>
      <c r="J37" s="7"/>
    </row>
    <row r="38" spans="1:39" ht="13.5" customHeight="1" x14ac:dyDescent="0.3">
      <c r="D38" s="12"/>
      <c r="E38" s="15"/>
      <c r="F38" s="15"/>
      <c r="G38" s="15"/>
      <c r="H38" s="236"/>
      <c r="I38" s="236"/>
      <c r="J38" s="7"/>
    </row>
    <row r="39" spans="1:39" ht="13.5" customHeight="1" x14ac:dyDescent="0.3">
      <c r="D39" s="12"/>
      <c r="E39" s="15"/>
      <c r="F39" s="15"/>
      <c r="G39" s="15"/>
      <c r="H39" s="236"/>
      <c r="I39" s="236"/>
      <c r="J39" s="7"/>
    </row>
    <row r="40" spans="1:39" ht="13.5" customHeight="1" x14ac:dyDescent="0.3">
      <c r="D40" s="12"/>
      <c r="E40" s="15"/>
      <c r="F40" s="15"/>
      <c r="G40" s="15"/>
      <c r="H40" s="236"/>
      <c r="I40" s="236"/>
      <c r="J40" s="7"/>
    </row>
    <row r="41" spans="1:39" ht="13.5" customHeight="1" x14ac:dyDescent="0.3">
      <c r="D41" s="12"/>
      <c r="E41" s="15"/>
      <c r="F41" s="15"/>
      <c r="G41" s="15"/>
      <c r="H41" s="236"/>
      <c r="I41" s="236"/>
      <c r="J41" s="7"/>
    </row>
    <row r="42" spans="1:39" ht="13.5" customHeight="1" x14ac:dyDescent="0.3">
      <c r="D42" s="12"/>
      <c r="E42" s="236"/>
      <c r="F42" s="236"/>
      <c r="G42" s="15"/>
      <c r="H42" s="236"/>
      <c r="I42" s="236"/>
      <c r="J42" s="7"/>
    </row>
    <row r="43" spans="1:39" ht="13.5" customHeight="1" x14ac:dyDescent="0.3">
      <c r="E43" s="7"/>
      <c r="F43" s="8"/>
      <c r="G43" s="7"/>
      <c r="H43" s="7"/>
      <c r="I43" s="7"/>
    </row>
    <row r="44" spans="1:39" ht="13.5" customHeight="1" x14ac:dyDescent="0.3">
      <c r="E44" s="7"/>
      <c r="F44" s="8"/>
      <c r="G44" s="7"/>
    </row>
    <row r="45" spans="1:39" ht="13.5" customHeight="1" x14ac:dyDescent="0.3">
      <c r="E45" s="7"/>
      <c r="F45" s="8"/>
      <c r="G45" s="7"/>
    </row>
    <row r="46" spans="1:39" ht="13.5" customHeight="1" x14ac:dyDescent="0.3">
      <c r="E46" s="7"/>
      <c r="F46" s="8"/>
      <c r="G46" s="7"/>
    </row>
    <row r="47" spans="1:39" ht="13.5" customHeight="1" x14ac:dyDescent="0.3">
      <c r="E47" s="7"/>
      <c r="F47" s="8"/>
      <c r="G47" s="7"/>
    </row>
    <row r="48" spans="1:39" ht="13.5" customHeight="1" x14ac:dyDescent="0.3">
      <c r="F48" s="7"/>
    </row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</sheetData>
  <autoFilter ref="B7:AM30" xr:uid="{00000000-0009-0000-0000-000004000000}"/>
  <mergeCells count="14">
    <mergeCell ref="M4:O4"/>
    <mergeCell ref="M5:O5"/>
    <mergeCell ref="M6:O6"/>
    <mergeCell ref="H41:I41"/>
    <mergeCell ref="H42:I42"/>
    <mergeCell ref="H8:K8"/>
    <mergeCell ref="E42:F42"/>
    <mergeCell ref="B8:D8"/>
    <mergeCell ref="C16:C27"/>
    <mergeCell ref="E36:I36"/>
    <mergeCell ref="H37:I37"/>
    <mergeCell ref="H38:I38"/>
    <mergeCell ref="H39:I39"/>
    <mergeCell ref="H40:I40"/>
  </mergeCells>
  <conditionalFormatting sqref="H9:H30">
    <cfRule type="cellIs" dxfId="28" priority="12" operator="equal">
      <formula>"Done"</formula>
    </cfRule>
  </conditionalFormatting>
  <conditionalFormatting sqref="H9:H30">
    <cfRule type="cellIs" dxfId="27" priority="13" operator="equal">
      <formula>"Inprocess"</formula>
    </cfRule>
  </conditionalFormatting>
  <conditionalFormatting sqref="F13 F17 F20 F22 F27:F28">
    <cfRule type="cellIs" dxfId="26" priority="11" operator="equal">
      <formula>$F$8</formula>
    </cfRule>
  </conditionalFormatting>
  <conditionalFormatting sqref="E9:E30">
    <cfRule type="cellIs" dxfId="25" priority="5" operator="equal">
      <formula>"Hieu"</formula>
    </cfRule>
  </conditionalFormatting>
  <conditionalFormatting sqref="E9:E30">
    <cfRule type="cellIs" dxfId="24" priority="4" operator="equal">
      <formula>"Hoai"</formula>
    </cfRule>
  </conditionalFormatting>
  <conditionalFormatting sqref="E9:E30">
    <cfRule type="cellIs" dxfId="23" priority="3" operator="equal">
      <formula>"Phu"</formula>
    </cfRule>
  </conditionalFormatting>
  <conditionalFormatting sqref="H8">
    <cfRule type="cellIs" dxfId="22" priority="1" operator="equal">
      <formula>"Done"</formula>
    </cfRule>
  </conditionalFormatting>
  <conditionalFormatting sqref="H8">
    <cfRule type="cellIs" dxfId="21" priority="2" operator="equal">
      <formula>"Inprocess"</formula>
    </cfRule>
  </conditionalFormatting>
  <dataValidations count="1">
    <dataValidation type="decimal" operator="greaterThanOrEqual" allowBlank="1" showDropDown="1" showInputMessage="1" showErrorMessage="1" prompt="Nhập số lớn hơn hoặc bằng 0" sqref="V9:AA13 V14:W14 AB9:AE18 X28 U28:W29 L9:M9 N9:N10 O12:P12 O9:S11 R12:S12 Y19:AC21 X14:Y17 L12:N13 T9:U14 AD19:AE25 W15:W17 L16:V17 Z14:AA18 AM28:AM31 T22:AB23 AC22:AC25 L28:T28 M19:S23 T19:X20 T21:Y21 M24:AB25 L19:L25 AF9:AM25 L27:AM27 Y28:AL29 O13:S14" xr:uid="{C5F0F94B-3D62-4BE7-BB31-945FF34DD730}">
      <formula1>0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2E46-0974-4896-80B9-6D289889A2F2}">
  <sheetPr>
    <tabColor rgb="FFFF0000"/>
  </sheetPr>
  <dimension ref="A1:I1000"/>
  <sheetViews>
    <sheetView showGridLines="0" workbookViewId="0">
      <selection activeCell="F54" sqref="F54"/>
    </sheetView>
  </sheetViews>
  <sheetFormatPr defaultColWidth="14.44140625" defaultRowHeight="15" customHeight="1" x14ac:dyDescent="0.25"/>
  <cols>
    <col min="1" max="1" width="8.6640625" customWidth="1"/>
    <col min="2" max="2" width="10" customWidth="1"/>
    <col min="3" max="3" width="13.44140625" customWidth="1"/>
    <col min="4" max="4" width="14" customWidth="1"/>
    <col min="5" max="7" width="54.44140625" customWidth="1"/>
    <col min="8" max="8" width="54.44140625" hidden="1" customWidth="1"/>
    <col min="9" max="26" width="8.6640625" customWidth="1"/>
  </cols>
  <sheetData>
    <row r="1" spans="1:9" ht="13.5" customHeight="1" x14ac:dyDescent="0.25">
      <c r="A1" s="30"/>
      <c r="B1" s="30"/>
      <c r="C1" s="30"/>
      <c r="D1" s="30"/>
      <c r="E1" s="30"/>
      <c r="F1" s="30"/>
      <c r="G1" s="30"/>
      <c r="H1" s="30"/>
      <c r="I1" s="30"/>
    </row>
    <row r="2" spans="1:9" ht="13.5" customHeight="1" x14ac:dyDescent="0.25">
      <c r="A2" s="30"/>
      <c r="B2" s="30"/>
      <c r="C2" s="30"/>
      <c r="D2" s="30"/>
      <c r="E2" s="30"/>
      <c r="F2" s="30"/>
      <c r="G2" s="30"/>
      <c r="H2" s="30"/>
      <c r="I2" s="30"/>
    </row>
    <row r="3" spans="1:9" ht="13.5" customHeight="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9" ht="13.5" customHeight="1" x14ac:dyDescent="0.25">
      <c r="A4" s="30"/>
      <c r="B4" s="30"/>
      <c r="C4" s="30"/>
      <c r="D4" s="30"/>
      <c r="E4" s="43"/>
      <c r="F4" s="43"/>
      <c r="G4" s="43"/>
      <c r="H4" s="43"/>
      <c r="I4" s="30"/>
    </row>
    <row r="5" spans="1:9" ht="13.5" customHeight="1" x14ac:dyDescent="0.3">
      <c r="A5" s="30"/>
      <c r="B5" s="189" t="s">
        <v>285</v>
      </c>
      <c r="C5" s="30"/>
      <c r="D5" s="43"/>
      <c r="E5" s="43"/>
      <c r="F5" s="200"/>
      <c r="G5" s="200"/>
      <c r="H5" s="200"/>
      <c r="I5" s="43"/>
    </row>
    <row r="6" spans="1:9" ht="13.5" customHeight="1" x14ac:dyDescent="0.3">
      <c r="A6" s="30"/>
      <c r="B6" s="189"/>
      <c r="C6" s="30"/>
      <c r="D6" s="43"/>
      <c r="E6" s="43"/>
      <c r="F6" s="200"/>
      <c r="G6" s="200"/>
      <c r="H6" s="200"/>
      <c r="I6" s="43"/>
    </row>
    <row r="7" spans="1:9" ht="13.5" customHeight="1" x14ac:dyDescent="0.25">
      <c r="A7" s="30"/>
      <c r="B7" s="190" t="s">
        <v>167</v>
      </c>
      <c r="C7" s="190" t="s">
        <v>198</v>
      </c>
      <c r="D7" s="190" t="s">
        <v>16</v>
      </c>
      <c r="E7" s="201" t="s">
        <v>199</v>
      </c>
      <c r="F7" s="201" t="s">
        <v>200</v>
      </c>
      <c r="G7" s="201" t="s">
        <v>201</v>
      </c>
      <c r="H7" s="201" t="s">
        <v>6</v>
      </c>
      <c r="I7" s="30"/>
    </row>
    <row r="8" spans="1:9" ht="26.25" customHeight="1" x14ac:dyDescent="0.25">
      <c r="A8" s="30"/>
      <c r="B8" s="199">
        <v>1</v>
      </c>
      <c r="C8" s="197">
        <v>44448</v>
      </c>
      <c r="D8" s="199" t="s">
        <v>0</v>
      </c>
      <c r="E8" s="199"/>
      <c r="F8" s="202" t="s">
        <v>202</v>
      </c>
      <c r="G8" s="203" t="s">
        <v>203</v>
      </c>
      <c r="H8" s="191"/>
      <c r="I8" s="30"/>
    </row>
    <row r="9" spans="1:9" ht="27" customHeight="1" x14ac:dyDescent="0.25">
      <c r="A9" s="30"/>
      <c r="B9" s="199">
        <v>1</v>
      </c>
      <c r="C9" s="197">
        <v>44454</v>
      </c>
      <c r="D9" s="199" t="s">
        <v>178</v>
      </c>
      <c r="E9" s="199"/>
      <c r="F9" s="203" t="s">
        <v>204</v>
      </c>
      <c r="G9" s="202" t="s">
        <v>205</v>
      </c>
      <c r="H9" s="191"/>
      <c r="I9" s="30"/>
    </row>
    <row r="10" spans="1:9" ht="27" customHeight="1" x14ac:dyDescent="0.25">
      <c r="A10" s="30"/>
      <c r="B10" s="199">
        <v>1</v>
      </c>
      <c r="C10" s="197">
        <v>44457</v>
      </c>
      <c r="D10" s="199" t="s">
        <v>173</v>
      </c>
      <c r="E10" s="199"/>
      <c r="F10" s="203" t="s">
        <v>206</v>
      </c>
      <c r="G10" s="202" t="s">
        <v>207</v>
      </c>
      <c r="H10" s="191"/>
      <c r="I10" s="30"/>
    </row>
    <row r="11" spans="1:9" ht="27.75" customHeight="1" x14ac:dyDescent="0.25">
      <c r="A11" s="30"/>
      <c r="B11" s="199">
        <v>1</v>
      </c>
      <c r="C11" s="197">
        <v>44468</v>
      </c>
      <c r="D11" s="199" t="s">
        <v>172</v>
      </c>
      <c r="E11" s="199"/>
      <c r="F11" s="203" t="s">
        <v>208</v>
      </c>
      <c r="G11" s="203" t="s">
        <v>209</v>
      </c>
      <c r="H11" s="191"/>
      <c r="I11" s="30"/>
    </row>
    <row r="12" spans="1:9" ht="13.5" hidden="1" customHeight="1" x14ac:dyDescent="0.25">
      <c r="A12" s="30"/>
      <c r="B12" s="191"/>
      <c r="C12" s="191"/>
      <c r="D12" s="191"/>
      <c r="E12" s="191"/>
      <c r="F12" s="191"/>
      <c r="G12" s="191"/>
      <c r="H12" s="191"/>
      <c r="I12" s="30"/>
    </row>
    <row r="13" spans="1:9" ht="13.5" hidden="1" customHeight="1" x14ac:dyDescent="0.25">
      <c r="A13" s="30"/>
      <c r="B13" s="191"/>
      <c r="C13" s="191"/>
      <c r="D13" s="191"/>
      <c r="E13" s="191"/>
      <c r="F13" s="191"/>
      <c r="G13" s="191"/>
      <c r="H13" s="191"/>
      <c r="I13" s="30"/>
    </row>
    <row r="14" spans="1:9" ht="13.5" hidden="1" customHeight="1" x14ac:dyDescent="0.25">
      <c r="A14" s="30"/>
      <c r="B14" s="191"/>
      <c r="C14" s="191"/>
      <c r="D14" s="191"/>
      <c r="E14" s="191"/>
      <c r="F14" s="191"/>
      <c r="G14" s="191"/>
      <c r="H14" s="191"/>
      <c r="I14" s="30"/>
    </row>
    <row r="15" spans="1:9" ht="13.5" hidden="1" customHeight="1" x14ac:dyDescent="0.25">
      <c r="A15" s="30"/>
      <c r="B15" s="191"/>
      <c r="C15" s="191"/>
      <c r="D15" s="191"/>
      <c r="E15" s="191"/>
      <c r="F15" s="191"/>
      <c r="G15" s="191"/>
      <c r="H15" s="191"/>
      <c r="I15" s="30"/>
    </row>
    <row r="16" spans="1:9" ht="13.5" hidden="1" customHeight="1" x14ac:dyDescent="0.25">
      <c r="A16" s="30"/>
      <c r="B16" s="191"/>
      <c r="C16" s="191"/>
      <c r="D16" s="191"/>
      <c r="E16" s="191"/>
      <c r="F16" s="191"/>
      <c r="G16" s="191"/>
      <c r="H16" s="191"/>
      <c r="I16" s="30"/>
    </row>
    <row r="17" spans="1:9" ht="13.5" hidden="1" customHeight="1" x14ac:dyDescent="0.25">
      <c r="A17" s="30"/>
      <c r="B17" s="191"/>
      <c r="C17" s="191"/>
      <c r="D17" s="191"/>
      <c r="E17" s="191"/>
      <c r="F17" s="191"/>
      <c r="G17" s="191"/>
      <c r="H17" s="191"/>
      <c r="I17" s="30"/>
    </row>
    <row r="18" spans="1:9" ht="13.5" hidden="1" customHeight="1" x14ac:dyDescent="0.25">
      <c r="A18" s="30"/>
      <c r="B18" s="191"/>
      <c r="C18" s="191"/>
      <c r="D18" s="191"/>
      <c r="E18" s="191"/>
      <c r="F18" s="191"/>
      <c r="G18" s="191"/>
      <c r="H18" s="191"/>
      <c r="I18" s="30"/>
    </row>
    <row r="19" spans="1:9" ht="13.5" hidden="1" customHeight="1" x14ac:dyDescent="0.25">
      <c r="A19" s="30"/>
      <c r="B19" s="191"/>
      <c r="C19" s="191"/>
      <c r="D19" s="191"/>
      <c r="E19" s="191"/>
      <c r="F19" s="191"/>
      <c r="G19" s="191"/>
      <c r="H19" s="191"/>
      <c r="I19" s="30"/>
    </row>
    <row r="20" spans="1:9" ht="13.5" hidden="1" customHeight="1" x14ac:dyDescent="0.25">
      <c r="A20" s="30"/>
      <c r="B20" s="191"/>
      <c r="C20" s="191"/>
      <c r="D20" s="191"/>
      <c r="E20" s="191"/>
      <c r="F20" s="191"/>
      <c r="G20" s="191"/>
      <c r="H20" s="191"/>
      <c r="I20" s="30"/>
    </row>
    <row r="21" spans="1:9" ht="13.5" hidden="1" customHeight="1" x14ac:dyDescent="0.25">
      <c r="A21" s="30"/>
      <c r="B21" s="191"/>
      <c r="C21" s="191"/>
      <c r="D21" s="191"/>
      <c r="E21" s="191"/>
      <c r="F21" s="191"/>
      <c r="G21" s="191"/>
      <c r="H21" s="191"/>
      <c r="I21" s="30"/>
    </row>
    <row r="22" spans="1:9" ht="13.5" hidden="1" customHeight="1" x14ac:dyDescent="0.25">
      <c r="A22" s="30"/>
      <c r="B22" s="191"/>
      <c r="C22" s="191"/>
      <c r="D22" s="191"/>
      <c r="E22" s="191"/>
      <c r="F22" s="191"/>
      <c r="G22" s="191"/>
      <c r="H22" s="191"/>
      <c r="I22" s="30"/>
    </row>
    <row r="23" spans="1:9" ht="13.5" hidden="1" customHeight="1" x14ac:dyDescent="0.25">
      <c r="A23" s="30"/>
      <c r="B23" s="191"/>
      <c r="C23" s="191"/>
      <c r="D23" s="191"/>
      <c r="E23" s="191"/>
      <c r="F23" s="191"/>
      <c r="G23" s="191"/>
      <c r="H23" s="191"/>
      <c r="I23" s="30"/>
    </row>
    <row r="24" spans="1:9" ht="13.5" hidden="1" customHeight="1" x14ac:dyDescent="0.25">
      <c r="A24" s="30"/>
      <c r="B24" s="191"/>
      <c r="C24" s="191"/>
      <c r="D24" s="191"/>
      <c r="E24" s="191"/>
      <c r="F24" s="191"/>
      <c r="G24" s="191"/>
      <c r="H24" s="191"/>
      <c r="I24" s="30"/>
    </row>
    <row r="25" spans="1:9" ht="13.5" hidden="1" customHeight="1" x14ac:dyDescent="0.25">
      <c r="A25" s="30"/>
      <c r="B25" s="191"/>
      <c r="C25" s="191"/>
      <c r="D25" s="191"/>
      <c r="E25" s="191"/>
      <c r="F25" s="191"/>
      <c r="G25" s="191"/>
      <c r="H25" s="191"/>
      <c r="I25" s="30"/>
    </row>
    <row r="26" spans="1:9" ht="13.5" hidden="1" customHeight="1" x14ac:dyDescent="0.25">
      <c r="A26" s="30"/>
      <c r="B26" s="191"/>
      <c r="C26" s="191"/>
      <c r="D26" s="191"/>
      <c r="E26" s="191"/>
      <c r="F26" s="191"/>
      <c r="G26" s="191"/>
      <c r="H26" s="191"/>
      <c r="I26" s="30"/>
    </row>
    <row r="27" spans="1:9" ht="13.5" hidden="1" customHeight="1" x14ac:dyDescent="0.25">
      <c r="A27" s="30"/>
      <c r="B27" s="191"/>
      <c r="C27" s="191"/>
      <c r="D27" s="191"/>
      <c r="E27" s="191"/>
      <c r="F27" s="191"/>
      <c r="G27" s="191"/>
      <c r="H27" s="191"/>
      <c r="I27" s="30"/>
    </row>
    <row r="28" spans="1:9" ht="13.5" hidden="1" customHeight="1" x14ac:dyDescent="0.25">
      <c r="A28" s="30"/>
      <c r="B28" s="191"/>
      <c r="C28" s="191"/>
      <c r="D28" s="191"/>
      <c r="E28" s="191"/>
      <c r="F28" s="191"/>
      <c r="G28" s="191"/>
      <c r="H28" s="191"/>
      <c r="I28" s="30"/>
    </row>
    <row r="29" spans="1:9" ht="13.5" hidden="1" customHeight="1" x14ac:dyDescent="0.25">
      <c r="A29" s="30"/>
      <c r="B29" s="191"/>
      <c r="C29" s="191"/>
      <c r="D29" s="191"/>
      <c r="E29" s="191"/>
      <c r="F29" s="191"/>
      <c r="G29" s="191"/>
      <c r="H29" s="191"/>
      <c r="I29" s="30"/>
    </row>
    <row r="30" spans="1:9" ht="13.5" hidden="1" customHeight="1" x14ac:dyDescent="0.25">
      <c r="A30" s="30"/>
      <c r="B30" s="191"/>
      <c r="C30" s="191"/>
      <c r="D30" s="191"/>
      <c r="E30" s="191"/>
      <c r="F30" s="191"/>
      <c r="G30" s="191"/>
      <c r="H30" s="191"/>
      <c r="I30" s="30"/>
    </row>
    <row r="31" spans="1:9" ht="13.5" hidden="1" customHeight="1" x14ac:dyDescent="0.25">
      <c r="A31" s="30"/>
      <c r="B31" s="191"/>
      <c r="C31" s="191"/>
      <c r="D31" s="191"/>
      <c r="E31" s="191"/>
      <c r="F31" s="191"/>
      <c r="G31" s="191"/>
      <c r="H31" s="191"/>
      <c r="I31" s="30"/>
    </row>
    <row r="32" spans="1:9" ht="13.5" hidden="1" customHeight="1" x14ac:dyDescent="0.25">
      <c r="A32" s="30"/>
      <c r="B32" s="191"/>
      <c r="C32" s="191"/>
      <c r="D32" s="191"/>
      <c r="E32" s="191"/>
      <c r="F32" s="191"/>
      <c r="G32" s="191"/>
      <c r="H32" s="191"/>
      <c r="I32" s="30"/>
    </row>
    <row r="33" spans="1:9" ht="13.5" hidden="1" customHeight="1" x14ac:dyDescent="0.25">
      <c r="A33" s="30"/>
      <c r="B33" s="191"/>
      <c r="C33" s="191"/>
      <c r="D33" s="191"/>
      <c r="E33" s="191"/>
      <c r="F33" s="191"/>
      <c r="G33" s="191"/>
      <c r="H33" s="191"/>
      <c r="I33" s="30"/>
    </row>
    <row r="34" spans="1:9" ht="13.5" hidden="1" customHeight="1" x14ac:dyDescent="0.25">
      <c r="A34" s="30"/>
      <c r="B34" s="191"/>
      <c r="C34" s="191"/>
      <c r="D34" s="191"/>
      <c r="E34" s="191"/>
      <c r="F34" s="191"/>
      <c r="G34" s="191"/>
      <c r="H34" s="191"/>
      <c r="I34" s="30"/>
    </row>
    <row r="35" spans="1:9" ht="13.5" hidden="1" customHeight="1" x14ac:dyDescent="0.25">
      <c r="A35" s="30"/>
      <c r="B35" s="191"/>
      <c r="C35" s="191"/>
      <c r="D35" s="191"/>
      <c r="E35" s="191"/>
      <c r="F35" s="30"/>
      <c r="G35" s="30"/>
      <c r="H35" s="30"/>
      <c r="I35" s="30"/>
    </row>
    <row r="36" spans="1:9" ht="13.5" hidden="1" customHeight="1" x14ac:dyDescent="0.25">
      <c r="A36" s="30"/>
      <c r="B36" s="191"/>
      <c r="C36" s="191"/>
      <c r="D36" s="191"/>
      <c r="E36" s="191"/>
      <c r="F36" s="30"/>
      <c r="G36" s="30"/>
      <c r="H36" s="30"/>
      <c r="I36" s="30"/>
    </row>
    <row r="37" spans="1:9" ht="13.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</row>
    <row r="38" spans="1:9" ht="13.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</row>
    <row r="39" spans="1:9" ht="13.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</row>
    <row r="40" spans="1:9" ht="13.5" customHeight="1" x14ac:dyDescent="0.25"/>
    <row r="41" spans="1:9" ht="13.5" customHeight="1" x14ac:dyDescent="0.25"/>
    <row r="42" spans="1:9" ht="13.5" customHeight="1" x14ac:dyDescent="0.25"/>
    <row r="43" spans="1:9" ht="13.5" customHeight="1" x14ac:dyDescent="0.25"/>
    <row r="44" spans="1:9" ht="13.5" customHeight="1" x14ac:dyDescent="0.25"/>
    <row r="45" spans="1:9" ht="13.5" customHeight="1" x14ac:dyDescent="0.25"/>
    <row r="46" spans="1:9" ht="13.5" customHeight="1" x14ac:dyDescent="0.25"/>
    <row r="47" spans="1:9" ht="13.5" customHeight="1" x14ac:dyDescent="0.25"/>
    <row r="48" spans="1: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7:H7" xr:uid="{00000000-0009-0000-0000-000006000000}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FDD1-2318-422E-A5D0-82DF1EF7DC55}">
  <sheetPr>
    <tabColor rgb="FF8EAADB"/>
  </sheetPr>
  <dimension ref="A1:AP990"/>
  <sheetViews>
    <sheetView showGridLines="0" zoomScale="55" zoomScaleNormal="55" workbookViewId="0">
      <selection activeCell="K23" sqref="K23"/>
    </sheetView>
  </sheetViews>
  <sheetFormatPr defaultColWidth="14.44140625" defaultRowHeight="15" customHeight="1" x14ac:dyDescent="0.25"/>
  <cols>
    <col min="1" max="1" width="5.44140625" customWidth="1"/>
    <col min="2" max="3" width="7.5546875" customWidth="1"/>
    <col min="4" max="4" width="30.44140625" customWidth="1"/>
    <col min="5" max="5" width="7.6640625" customWidth="1"/>
    <col min="6" max="7" width="9.88671875" customWidth="1"/>
    <col min="8" max="8" width="9.33203125" customWidth="1"/>
    <col min="9" max="9" width="11.109375" customWidth="1"/>
    <col min="10" max="10" width="10.109375" customWidth="1"/>
    <col min="11" max="11" width="8.33203125" customWidth="1"/>
    <col min="12" max="39" width="6.33203125" customWidth="1"/>
  </cols>
  <sheetData>
    <row r="1" spans="1:42" ht="13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pans="1:42" ht="13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</row>
    <row r="3" spans="1:42" ht="13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1:42" ht="13.5" customHeight="1" x14ac:dyDescent="0.25">
      <c r="A4" s="30"/>
      <c r="B4" s="83"/>
      <c r="C4" s="83"/>
      <c r="D4" s="83"/>
      <c r="E4" s="83"/>
      <c r="F4" s="83"/>
      <c r="G4" s="83"/>
      <c r="H4" s="83"/>
      <c r="I4" s="83"/>
      <c r="J4" s="83"/>
      <c r="K4" s="83"/>
      <c r="L4" s="84"/>
      <c r="M4" s="250" t="s">
        <v>9</v>
      </c>
      <c r="N4" s="251"/>
      <c r="O4" s="251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30"/>
      <c r="AO4" s="30"/>
      <c r="AP4" s="30"/>
    </row>
    <row r="5" spans="1:42" ht="13.5" customHeight="1" x14ac:dyDescent="0.25">
      <c r="A5" s="30"/>
      <c r="B5" s="85" t="s">
        <v>79</v>
      </c>
      <c r="C5" s="83"/>
      <c r="D5" s="83"/>
      <c r="E5" s="83"/>
      <c r="F5" s="83"/>
      <c r="G5" s="83"/>
      <c r="H5" s="83"/>
      <c r="I5" s="83"/>
      <c r="J5" s="83"/>
      <c r="K5" s="83"/>
      <c r="L5" s="86"/>
      <c r="M5" s="250" t="s">
        <v>11</v>
      </c>
      <c r="N5" s="251"/>
      <c r="O5" s="251"/>
      <c r="P5" s="83"/>
      <c r="Q5" s="83"/>
      <c r="R5" s="83"/>
      <c r="S5" s="83"/>
      <c r="T5" s="83"/>
      <c r="U5" s="83"/>
      <c r="V5" s="83"/>
      <c r="W5" s="83"/>
      <c r="X5" s="83"/>
      <c r="Y5" s="83"/>
      <c r="Z5" s="87"/>
      <c r="AA5" s="83"/>
      <c r="AB5" s="83"/>
      <c r="AC5" s="83"/>
      <c r="AD5" s="87"/>
      <c r="AE5" s="83"/>
      <c r="AF5" s="83"/>
      <c r="AG5" s="83"/>
      <c r="AH5" s="83"/>
      <c r="AI5" s="83"/>
      <c r="AJ5" s="83"/>
      <c r="AK5" s="83"/>
      <c r="AL5" s="83"/>
      <c r="AM5" s="83"/>
      <c r="AN5" s="30"/>
      <c r="AO5" s="30"/>
      <c r="AP5" s="30"/>
    </row>
    <row r="6" spans="1:42" ht="13.5" customHeight="1" x14ac:dyDescent="0.25">
      <c r="A6" s="30"/>
      <c r="B6" s="88"/>
      <c r="C6" s="89"/>
      <c r="D6" s="89"/>
      <c r="E6" s="89"/>
      <c r="F6" s="89"/>
      <c r="G6" s="89"/>
      <c r="H6" s="89"/>
      <c r="I6" s="89"/>
      <c r="J6" s="89"/>
      <c r="K6" s="89"/>
      <c r="L6" s="90"/>
      <c r="M6" s="250" t="s">
        <v>12</v>
      </c>
      <c r="N6" s="251"/>
      <c r="O6" s="251"/>
      <c r="P6" s="89"/>
      <c r="Q6" s="89"/>
      <c r="R6" s="89"/>
      <c r="S6" s="89"/>
      <c r="T6" s="89"/>
      <c r="U6" s="89"/>
      <c r="V6" s="89"/>
      <c r="W6" s="89"/>
      <c r="X6" s="89"/>
      <c r="Y6" s="89"/>
      <c r="Z6" s="91"/>
      <c r="AA6" s="89"/>
      <c r="AB6" s="89"/>
      <c r="AC6" s="89"/>
      <c r="AD6" s="91" t="s">
        <v>13</v>
      </c>
      <c r="AE6" s="89"/>
      <c r="AF6" s="89"/>
      <c r="AG6" s="89"/>
      <c r="AH6" s="89"/>
      <c r="AI6" s="89"/>
      <c r="AJ6" s="89"/>
      <c r="AK6" s="89"/>
      <c r="AL6" s="89"/>
      <c r="AM6" s="89"/>
      <c r="AN6" s="30"/>
      <c r="AO6" s="30"/>
      <c r="AP6" s="30"/>
    </row>
    <row r="7" spans="1:42" ht="34.5" customHeight="1" x14ac:dyDescent="0.25">
      <c r="A7" s="43"/>
      <c r="B7" s="92" t="s">
        <v>14</v>
      </c>
      <c r="C7" s="92" t="s">
        <v>15</v>
      </c>
      <c r="D7" s="92" t="s">
        <v>4</v>
      </c>
      <c r="E7" s="92" t="s">
        <v>16</v>
      </c>
      <c r="F7" s="92" t="s">
        <v>17</v>
      </c>
      <c r="G7" s="92" t="s">
        <v>18</v>
      </c>
      <c r="H7" s="92" t="s">
        <v>5</v>
      </c>
      <c r="I7" s="93" t="s">
        <v>19</v>
      </c>
      <c r="J7" s="93" t="s">
        <v>7</v>
      </c>
      <c r="K7" s="93" t="s">
        <v>20</v>
      </c>
      <c r="L7" s="93" t="s">
        <v>21</v>
      </c>
      <c r="M7" s="93" t="s">
        <v>22</v>
      </c>
      <c r="N7" s="93" t="s">
        <v>23</v>
      </c>
      <c r="O7" s="93" t="s">
        <v>24</v>
      </c>
      <c r="P7" s="93" t="s">
        <v>25</v>
      </c>
      <c r="Q7" s="93" t="s">
        <v>26</v>
      </c>
      <c r="R7" s="93" t="s">
        <v>27</v>
      </c>
      <c r="S7" s="93" t="s">
        <v>28</v>
      </c>
      <c r="T7" s="93" t="s">
        <v>29</v>
      </c>
      <c r="U7" s="93" t="s">
        <v>30</v>
      </c>
      <c r="V7" s="93" t="s">
        <v>31</v>
      </c>
      <c r="W7" s="93" t="s">
        <v>32</v>
      </c>
      <c r="X7" s="93" t="s">
        <v>33</v>
      </c>
      <c r="Y7" s="93" t="s">
        <v>34</v>
      </c>
      <c r="Z7" s="93" t="s">
        <v>35</v>
      </c>
      <c r="AA7" s="93" t="s">
        <v>36</v>
      </c>
      <c r="AB7" s="93" t="s">
        <v>37</v>
      </c>
      <c r="AC7" s="93" t="s">
        <v>38</v>
      </c>
      <c r="AD7" s="93" t="s">
        <v>39</v>
      </c>
      <c r="AE7" s="93" t="s">
        <v>40</v>
      </c>
      <c r="AF7" s="93" t="s">
        <v>41</v>
      </c>
      <c r="AG7" s="93" t="s">
        <v>42</v>
      </c>
      <c r="AH7" s="93" t="s">
        <v>43</v>
      </c>
      <c r="AI7" s="93" t="s">
        <v>44</v>
      </c>
      <c r="AJ7" s="93" t="s">
        <v>45</v>
      </c>
      <c r="AK7" s="93" t="s">
        <v>46</v>
      </c>
      <c r="AL7" s="93" t="s">
        <v>47</v>
      </c>
      <c r="AM7" s="93" t="s">
        <v>48</v>
      </c>
      <c r="AN7" s="43"/>
      <c r="AO7" s="30"/>
      <c r="AP7" s="30"/>
    </row>
    <row r="8" spans="1:42" ht="30" customHeight="1" x14ac:dyDescent="0.25">
      <c r="A8" s="94"/>
      <c r="B8" s="247" t="s">
        <v>80</v>
      </c>
      <c r="C8" s="248"/>
      <c r="D8" s="248"/>
      <c r="E8" s="95" t="s">
        <v>0</v>
      </c>
      <c r="F8" s="96">
        <v>44473</v>
      </c>
      <c r="G8" s="96">
        <v>44500</v>
      </c>
      <c r="H8" s="95"/>
      <c r="I8" s="247"/>
      <c r="J8" s="248"/>
      <c r="K8" s="248"/>
      <c r="L8" s="96">
        <v>44473</v>
      </c>
      <c r="M8" s="96">
        <v>44474</v>
      </c>
      <c r="N8" s="96">
        <v>44475</v>
      </c>
      <c r="O8" s="96">
        <v>44476</v>
      </c>
      <c r="P8" s="96">
        <v>44477</v>
      </c>
      <c r="Q8" s="96">
        <v>44478</v>
      </c>
      <c r="R8" s="96">
        <v>44474</v>
      </c>
      <c r="S8" s="96">
        <v>44480</v>
      </c>
      <c r="T8" s="96">
        <v>44481</v>
      </c>
      <c r="U8" s="96">
        <v>44482</v>
      </c>
      <c r="V8" s="96">
        <v>44483</v>
      </c>
      <c r="W8" s="96">
        <v>44484</v>
      </c>
      <c r="X8" s="96">
        <v>44485</v>
      </c>
      <c r="Y8" s="96">
        <v>44486</v>
      </c>
      <c r="Z8" s="96">
        <v>44487</v>
      </c>
      <c r="AA8" s="96">
        <v>44488</v>
      </c>
      <c r="AB8" s="96">
        <v>44489</v>
      </c>
      <c r="AC8" s="96">
        <v>44490</v>
      </c>
      <c r="AD8" s="96">
        <v>44491</v>
      </c>
      <c r="AE8" s="96">
        <v>44492</v>
      </c>
      <c r="AF8" s="96">
        <v>44493</v>
      </c>
      <c r="AG8" s="96">
        <v>44494</v>
      </c>
      <c r="AH8" s="96">
        <v>44495</v>
      </c>
      <c r="AI8" s="96">
        <v>44496</v>
      </c>
      <c r="AJ8" s="96">
        <v>44497</v>
      </c>
      <c r="AK8" s="96">
        <v>44498</v>
      </c>
      <c r="AL8" s="96">
        <v>44499</v>
      </c>
      <c r="AM8" s="96">
        <v>44500</v>
      </c>
      <c r="AN8" s="97"/>
      <c r="AO8" s="30"/>
      <c r="AP8" s="30"/>
    </row>
    <row r="9" spans="1:42" ht="28.5" customHeight="1" x14ac:dyDescent="0.25">
      <c r="A9" s="97"/>
      <c r="B9" s="98">
        <v>2</v>
      </c>
      <c r="C9" s="99"/>
      <c r="D9" s="100" t="s">
        <v>81</v>
      </c>
      <c r="E9" s="101" t="s">
        <v>0</v>
      </c>
      <c r="F9" s="102">
        <f>_xlfn.XLOOKUP(0,$L9:$AM9,$L$8:$AM$8)</f>
        <v>44473</v>
      </c>
      <c r="G9" s="102">
        <f>_xlfn.XLOOKUP(0,$L9:$AM9,$L$8:$AM$8)</f>
        <v>44473</v>
      </c>
      <c r="H9" s="98" t="str">
        <f t="shared" ref="H9:H30" si="0">IF(K9=0,"Done","Inprocess")</f>
        <v>Done</v>
      </c>
      <c r="I9" s="103">
        <v>7.5</v>
      </c>
      <c r="J9" s="104">
        <f t="shared" ref="J9:J30" si="1">I9-K9</f>
        <v>7.5</v>
      </c>
      <c r="K9" s="104">
        <f t="shared" ref="K9:K30" si="2">MIN($L9:$AM9)</f>
        <v>0</v>
      </c>
      <c r="L9" s="105">
        <v>0</v>
      </c>
      <c r="M9" s="106"/>
      <c r="N9" s="103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97"/>
      <c r="AO9" s="30"/>
      <c r="AP9" s="30"/>
    </row>
    <row r="10" spans="1:42" ht="28.5" customHeight="1" x14ac:dyDescent="0.25">
      <c r="A10" s="97"/>
      <c r="B10" s="98">
        <v>2</v>
      </c>
      <c r="C10" s="99"/>
      <c r="D10" s="107" t="s">
        <v>82</v>
      </c>
      <c r="E10" s="101" t="s">
        <v>54</v>
      </c>
      <c r="F10" s="96">
        <v>44474</v>
      </c>
      <c r="G10" s="102">
        <f>_xlfn.XLOOKUP(0,$L10:$AM10,$L$8:$AM$8)</f>
        <v>44475</v>
      </c>
      <c r="H10" s="98" t="str">
        <f t="shared" si="0"/>
        <v>Done</v>
      </c>
      <c r="I10" s="103">
        <v>5</v>
      </c>
      <c r="J10" s="104">
        <v>5</v>
      </c>
      <c r="K10" s="104">
        <f>MIN($M10:$AM10)</f>
        <v>0</v>
      </c>
      <c r="L10" s="106">
        <v>5</v>
      </c>
      <c r="M10" s="106">
        <v>2.5</v>
      </c>
      <c r="N10" s="108">
        <v>0</v>
      </c>
      <c r="O10" s="109"/>
      <c r="P10" s="109"/>
      <c r="Q10" s="109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97"/>
      <c r="AO10" s="30"/>
      <c r="AP10" s="30"/>
    </row>
    <row r="11" spans="1:42" ht="28.5" customHeight="1" x14ac:dyDescent="0.25">
      <c r="A11" s="30"/>
      <c r="B11" s="98">
        <v>1</v>
      </c>
      <c r="C11" s="99" t="s">
        <v>8</v>
      </c>
      <c r="D11" s="110" t="s">
        <v>71</v>
      </c>
      <c r="E11" s="101" t="s">
        <v>58</v>
      </c>
      <c r="F11" s="96">
        <v>44474</v>
      </c>
      <c r="G11" s="96">
        <v>44474</v>
      </c>
      <c r="H11" s="98" t="str">
        <f>IF(K11=0,"Done","Inprocess")</f>
        <v>Done</v>
      </c>
      <c r="I11" s="111">
        <v>12.5</v>
      </c>
      <c r="J11" s="104">
        <v>15</v>
      </c>
      <c r="K11" s="104">
        <v>0</v>
      </c>
      <c r="L11" s="112">
        <v>12.5</v>
      </c>
      <c r="M11" s="112">
        <v>12.5</v>
      </c>
      <c r="N11" s="113">
        <v>10</v>
      </c>
      <c r="O11" s="113">
        <v>7.5</v>
      </c>
      <c r="P11" s="113">
        <v>5</v>
      </c>
      <c r="Q11" s="113">
        <v>2.5</v>
      </c>
      <c r="R11" s="113">
        <v>0</v>
      </c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97"/>
      <c r="AO11" s="30"/>
      <c r="AP11" s="30"/>
    </row>
    <row r="12" spans="1:42" ht="28.5" customHeight="1" x14ac:dyDescent="0.25">
      <c r="A12" s="97"/>
      <c r="B12" s="98">
        <v>2</v>
      </c>
      <c r="C12" s="99"/>
      <c r="D12" s="107" t="s">
        <v>83</v>
      </c>
      <c r="E12" s="101" t="s">
        <v>58</v>
      </c>
      <c r="F12" s="96">
        <v>44480</v>
      </c>
      <c r="G12" s="102">
        <f t="shared" ref="F12:G29" si="3">_xlfn.XLOOKUP(0,$L12:$AM12,$L$8:$AM$8)</f>
        <v>44481</v>
      </c>
      <c r="H12" s="98" t="str">
        <f>IF(K12=0,"Done","Inprocess")</f>
        <v>Done</v>
      </c>
      <c r="I12" s="103">
        <v>5</v>
      </c>
      <c r="J12" s="104">
        <f t="shared" si="1"/>
        <v>5</v>
      </c>
      <c r="K12" s="104">
        <f t="shared" si="2"/>
        <v>0</v>
      </c>
      <c r="L12" s="103">
        <v>5</v>
      </c>
      <c r="M12" s="103">
        <v>5</v>
      </c>
      <c r="N12" s="103">
        <v>5</v>
      </c>
      <c r="O12" s="103">
        <v>5</v>
      </c>
      <c r="P12" s="103">
        <v>5</v>
      </c>
      <c r="Q12" s="103">
        <v>5</v>
      </c>
      <c r="R12" s="103">
        <v>5</v>
      </c>
      <c r="S12" s="103">
        <v>2.5</v>
      </c>
      <c r="T12" s="108">
        <v>0</v>
      </c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97"/>
      <c r="AO12" s="30"/>
      <c r="AP12" s="30"/>
    </row>
    <row r="13" spans="1:42" s="16" customFormat="1" ht="28.5" customHeight="1" x14ac:dyDescent="0.25">
      <c r="A13" s="114"/>
      <c r="B13" s="115">
        <v>2</v>
      </c>
      <c r="C13" s="249" t="s">
        <v>84</v>
      </c>
      <c r="D13" s="107" t="s">
        <v>85</v>
      </c>
      <c r="E13" s="101" t="s">
        <v>54</v>
      </c>
      <c r="F13" s="116">
        <v>44476</v>
      </c>
      <c r="G13" s="117">
        <f>_xlfn.XLOOKUP(0,$L13:$AM13,$L$8:$AM$8)</f>
        <v>44481</v>
      </c>
      <c r="H13" s="115" t="str">
        <f t="shared" si="0"/>
        <v>Done</v>
      </c>
      <c r="I13" s="103">
        <v>12.5</v>
      </c>
      <c r="J13" s="118">
        <v>17</v>
      </c>
      <c r="K13" s="118">
        <f>MIN($L13:$AM13)</f>
        <v>0</v>
      </c>
      <c r="L13" s="119">
        <v>12.5</v>
      </c>
      <c r="M13" s="119">
        <v>12.5</v>
      </c>
      <c r="N13" s="119">
        <v>12.5</v>
      </c>
      <c r="O13" s="119">
        <v>10</v>
      </c>
      <c r="P13" s="119">
        <v>10</v>
      </c>
      <c r="Q13" s="119">
        <v>7.5</v>
      </c>
      <c r="R13" s="119">
        <v>5</v>
      </c>
      <c r="S13" s="120">
        <v>2.5</v>
      </c>
      <c r="T13" s="120">
        <v>0</v>
      </c>
      <c r="U13" s="121"/>
      <c r="V13" s="121"/>
      <c r="W13" s="121"/>
      <c r="X13" s="121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14"/>
      <c r="AO13" s="123"/>
      <c r="AP13" s="123"/>
    </row>
    <row r="14" spans="1:42" ht="28.5" customHeight="1" x14ac:dyDescent="0.25">
      <c r="A14" s="97"/>
      <c r="B14" s="115">
        <v>2</v>
      </c>
      <c r="C14" s="249"/>
      <c r="D14" s="107" t="s">
        <v>86</v>
      </c>
      <c r="E14" s="101" t="s">
        <v>56</v>
      </c>
      <c r="F14" s="117">
        <v>44474</v>
      </c>
      <c r="G14" s="117">
        <f t="shared" si="3"/>
        <v>44478</v>
      </c>
      <c r="H14" s="115" t="str">
        <f t="shared" si="0"/>
        <v>Done</v>
      </c>
      <c r="I14" s="103">
        <v>12.5</v>
      </c>
      <c r="J14" s="118">
        <f t="shared" si="1"/>
        <v>12.5</v>
      </c>
      <c r="K14" s="118">
        <f t="shared" si="2"/>
        <v>0</v>
      </c>
      <c r="L14" s="119">
        <v>12.5</v>
      </c>
      <c r="M14" s="119">
        <v>10</v>
      </c>
      <c r="N14" s="119">
        <v>7.5</v>
      </c>
      <c r="O14" s="119">
        <v>5</v>
      </c>
      <c r="P14" s="119">
        <v>2.5</v>
      </c>
      <c r="Q14" s="124">
        <v>0</v>
      </c>
      <c r="R14" s="125"/>
      <c r="S14" s="119"/>
      <c r="T14" s="119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97"/>
      <c r="AO14" s="30"/>
      <c r="AP14" s="30"/>
    </row>
    <row r="15" spans="1:42" ht="28.5" customHeight="1" x14ac:dyDescent="0.25">
      <c r="A15" s="97"/>
      <c r="B15" s="115">
        <v>2</v>
      </c>
      <c r="C15" s="249"/>
      <c r="D15" s="107" t="s">
        <v>87</v>
      </c>
      <c r="E15" s="101" t="s">
        <v>58</v>
      </c>
      <c r="F15" s="96">
        <v>44482</v>
      </c>
      <c r="G15" s="117">
        <f>_xlfn.XLOOKUP(0,$L15:$AM15,$L$8:$AM$8)</f>
        <v>44485</v>
      </c>
      <c r="H15" s="115" t="str">
        <f t="shared" si="0"/>
        <v>Done</v>
      </c>
      <c r="I15" s="103">
        <v>7.5</v>
      </c>
      <c r="J15" s="118">
        <v>10</v>
      </c>
      <c r="K15" s="118">
        <f t="shared" si="2"/>
        <v>0</v>
      </c>
      <c r="L15" s="103">
        <v>7.5</v>
      </c>
      <c r="M15" s="103">
        <v>7.5</v>
      </c>
      <c r="N15" s="103">
        <v>7.5</v>
      </c>
      <c r="O15" s="103">
        <v>7.5</v>
      </c>
      <c r="P15" s="103">
        <v>7.5</v>
      </c>
      <c r="Q15" s="103">
        <v>7.5</v>
      </c>
      <c r="R15" s="103">
        <v>7.5</v>
      </c>
      <c r="S15" s="103">
        <v>7.5</v>
      </c>
      <c r="T15" s="103">
        <v>7.5</v>
      </c>
      <c r="U15" s="103">
        <v>7.5</v>
      </c>
      <c r="V15" s="106">
        <v>5</v>
      </c>
      <c r="W15" s="113">
        <v>2.5</v>
      </c>
      <c r="X15" s="113">
        <v>0</v>
      </c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97"/>
      <c r="AO15" s="30"/>
      <c r="AP15" s="30"/>
    </row>
    <row r="16" spans="1:42" ht="28.5" customHeight="1" x14ac:dyDescent="0.25">
      <c r="A16" s="97"/>
      <c r="B16" s="115">
        <v>2</v>
      </c>
      <c r="C16" s="249"/>
      <c r="D16" s="107" t="s">
        <v>88</v>
      </c>
      <c r="E16" s="101" t="s">
        <v>58</v>
      </c>
      <c r="F16" s="116">
        <v>44480</v>
      </c>
      <c r="G16" s="117">
        <f>_xlfn.XLOOKUP(0,$L16:$AM16,$L$8:$AM$8)</f>
        <v>44488</v>
      </c>
      <c r="H16" s="115" t="str">
        <f t="shared" si="0"/>
        <v>Done</v>
      </c>
      <c r="I16" s="103">
        <v>7.5</v>
      </c>
      <c r="J16" s="118">
        <v>5</v>
      </c>
      <c r="K16" s="118">
        <f t="shared" si="2"/>
        <v>0</v>
      </c>
      <c r="L16" s="103">
        <v>7.5</v>
      </c>
      <c r="M16" s="103">
        <v>7.5</v>
      </c>
      <c r="N16" s="103">
        <v>7.5</v>
      </c>
      <c r="O16" s="103">
        <v>7.5</v>
      </c>
      <c r="P16" s="103">
        <v>7.5</v>
      </c>
      <c r="Q16" s="103">
        <v>7.5</v>
      </c>
      <c r="R16" s="103">
        <v>7.5</v>
      </c>
      <c r="S16" s="103">
        <v>7.5</v>
      </c>
      <c r="T16" s="103">
        <v>7.5</v>
      </c>
      <c r="U16" s="103">
        <v>7.5</v>
      </c>
      <c r="V16" s="103">
        <v>7.5</v>
      </c>
      <c r="W16" s="103">
        <v>7.5</v>
      </c>
      <c r="X16" s="103">
        <v>7.5</v>
      </c>
      <c r="Y16" s="103">
        <v>5</v>
      </c>
      <c r="Z16" s="106">
        <v>2.5</v>
      </c>
      <c r="AA16" s="126">
        <v>0</v>
      </c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97"/>
      <c r="AO16" s="30"/>
      <c r="AP16" s="30"/>
    </row>
    <row r="17" spans="1:42" ht="39" customHeight="1" x14ac:dyDescent="0.25">
      <c r="A17" s="97"/>
      <c r="B17" s="115">
        <v>2</v>
      </c>
      <c r="C17" s="249"/>
      <c r="D17" s="107" t="s">
        <v>89</v>
      </c>
      <c r="E17" s="101" t="s">
        <v>56</v>
      </c>
      <c r="F17" s="117">
        <v>44479</v>
      </c>
      <c r="G17" s="117">
        <f t="shared" si="3"/>
        <v>44485</v>
      </c>
      <c r="H17" s="115" t="str">
        <f t="shared" si="0"/>
        <v>Done</v>
      </c>
      <c r="I17" s="103">
        <v>15</v>
      </c>
      <c r="J17" s="118">
        <v>17.5</v>
      </c>
      <c r="K17" s="118">
        <f t="shared" si="2"/>
        <v>0</v>
      </c>
      <c r="L17" s="119">
        <v>15</v>
      </c>
      <c r="M17" s="119">
        <v>15</v>
      </c>
      <c r="N17" s="119">
        <v>15</v>
      </c>
      <c r="O17" s="119">
        <v>15</v>
      </c>
      <c r="P17" s="119">
        <v>15</v>
      </c>
      <c r="Q17" s="119">
        <v>15</v>
      </c>
      <c r="R17" s="119">
        <v>15</v>
      </c>
      <c r="S17" s="119">
        <v>10</v>
      </c>
      <c r="T17" s="119">
        <v>5</v>
      </c>
      <c r="U17" s="106">
        <v>5</v>
      </c>
      <c r="V17" s="106">
        <v>2.5</v>
      </c>
      <c r="W17" s="113">
        <v>2.5</v>
      </c>
      <c r="X17" s="113">
        <v>0</v>
      </c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97"/>
      <c r="AO17" s="30"/>
      <c r="AP17" s="30"/>
    </row>
    <row r="18" spans="1:42" ht="28.5" customHeight="1" x14ac:dyDescent="0.25">
      <c r="A18" s="97"/>
      <c r="B18" s="115">
        <v>2</v>
      </c>
      <c r="C18" s="249"/>
      <c r="D18" s="107" t="s">
        <v>90</v>
      </c>
      <c r="E18" s="101" t="s">
        <v>54</v>
      </c>
      <c r="F18" s="116">
        <v>44482</v>
      </c>
      <c r="G18" s="117">
        <f>_xlfn.XLOOKUP(0,$L18:$AM18,$L$8:$AM$8)</f>
        <v>44490</v>
      </c>
      <c r="H18" s="115" t="str">
        <f t="shared" si="0"/>
        <v>Done</v>
      </c>
      <c r="I18" s="103">
        <v>20</v>
      </c>
      <c r="J18" s="118">
        <v>25</v>
      </c>
      <c r="K18" s="118">
        <f>MIN($L18:$AM18)</f>
        <v>0</v>
      </c>
      <c r="L18" s="119">
        <v>20</v>
      </c>
      <c r="M18" s="119">
        <v>20</v>
      </c>
      <c r="N18" s="119">
        <v>20</v>
      </c>
      <c r="O18" s="119">
        <v>20</v>
      </c>
      <c r="P18" s="119">
        <v>20</v>
      </c>
      <c r="Q18" s="119">
        <v>20</v>
      </c>
      <c r="R18" s="119">
        <v>20</v>
      </c>
      <c r="S18" s="119">
        <v>20</v>
      </c>
      <c r="T18" s="127">
        <v>20</v>
      </c>
      <c r="U18" s="106">
        <v>17.5</v>
      </c>
      <c r="V18" s="106">
        <v>15</v>
      </c>
      <c r="W18" s="106">
        <v>15</v>
      </c>
      <c r="X18" s="106">
        <v>12.5</v>
      </c>
      <c r="Y18" s="106">
        <v>10</v>
      </c>
      <c r="Z18" s="106">
        <v>7.5</v>
      </c>
      <c r="AA18" s="106">
        <v>5</v>
      </c>
      <c r="AB18" s="113">
        <v>2.5</v>
      </c>
      <c r="AC18" s="113">
        <v>0</v>
      </c>
      <c r="AD18" s="109"/>
      <c r="AE18" s="106"/>
      <c r="AF18" s="106"/>
      <c r="AG18" s="106"/>
      <c r="AH18" s="106"/>
      <c r="AI18" s="106"/>
      <c r="AJ18" s="106"/>
      <c r="AK18" s="106"/>
      <c r="AL18" s="106"/>
      <c r="AM18" s="106"/>
      <c r="AN18" s="97"/>
      <c r="AO18" s="30"/>
      <c r="AP18" s="30"/>
    </row>
    <row r="19" spans="1:42" ht="28.5" customHeight="1" x14ac:dyDescent="0.25">
      <c r="A19" s="97"/>
      <c r="B19" s="115">
        <v>2</v>
      </c>
      <c r="C19" s="249"/>
      <c r="D19" s="107" t="s">
        <v>91</v>
      </c>
      <c r="E19" s="101" t="s">
        <v>56</v>
      </c>
      <c r="F19" s="117">
        <v>44486</v>
      </c>
      <c r="G19" s="117">
        <f t="shared" si="3"/>
        <v>44487</v>
      </c>
      <c r="H19" s="115" t="str">
        <f t="shared" si="0"/>
        <v>Done</v>
      </c>
      <c r="I19" s="103">
        <v>7.5</v>
      </c>
      <c r="J19" s="118">
        <v>5</v>
      </c>
      <c r="K19" s="118">
        <f t="shared" si="2"/>
        <v>0</v>
      </c>
      <c r="L19" s="119">
        <v>7.5</v>
      </c>
      <c r="M19" s="119">
        <v>7.5</v>
      </c>
      <c r="N19" s="119">
        <v>7.5</v>
      </c>
      <c r="O19" s="119">
        <v>7.5</v>
      </c>
      <c r="P19" s="119">
        <v>7.5</v>
      </c>
      <c r="Q19" s="119">
        <v>7.5</v>
      </c>
      <c r="R19" s="119">
        <v>7.5</v>
      </c>
      <c r="S19" s="119">
        <v>7.5</v>
      </c>
      <c r="T19" s="119">
        <v>7.5</v>
      </c>
      <c r="U19" s="106">
        <v>7.5</v>
      </c>
      <c r="V19" s="106">
        <v>7.5</v>
      </c>
      <c r="W19" s="106">
        <v>7.5</v>
      </c>
      <c r="X19" s="106">
        <v>7.5</v>
      </c>
      <c r="Y19" s="106">
        <v>5</v>
      </c>
      <c r="Z19" s="126">
        <v>0</v>
      </c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97"/>
      <c r="AO19" s="30"/>
      <c r="AP19" s="30"/>
    </row>
    <row r="20" spans="1:42" ht="28.5" customHeight="1" x14ac:dyDescent="0.25">
      <c r="A20" s="97"/>
      <c r="B20" s="115">
        <v>2</v>
      </c>
      <c r="C20" s="249"/>
      <c r="D20" s="107" t="s">
        <v>92</v>
      </c>
      <c r="E20" s="101" t="s">
        <v>58</v>
      </c>
      <c r="F20" s="116">
        <v>44489</v>
      </c>
      <c r="G20" s="117">
        <f t="shared" si="3"/>
        <v>44491</v>
      </c>
      <c r="H20" s="115" t="str">
        <f t="shared" si="0"/>
        <v>Done</v>
      </c>
      <c r="I20" s="103">
        <v>12.5</v>
      </c>
      <c r="J20" s="118">
        <v>7.5</v>
      </c>
      <c r="K20" s="118">
        <f t="shared" si="2"/>
        <v>0</v>
      </c>
      <c r="L20" s="103">
        <v>12.5</v>
      </c>
      <c r="M20" s="103">
        <v>12.5</v>
      </c>
      <c r="N20" s="103">
        <v>12.5</v>
      </c>
      <c r="O20" s="103">
        <v>12.5</v>
      </c>
      <c r="P20" s="103">
        <v>12.5</v>
      </c>
      <c r="Q20" s="103">
        <v>12.5</v>
      </c>
      <c r="R20" s="103">
        <v>12.5</v>
      </c>
      <c r="S20" s="103">
        <v>12.5</v>
      </c>
      <c r="T20" s="103">
        <v>12.5</v>
      </c>
      <c r="U20" s="103">
        <v>12.5</v>
      </c>
      <c r="V20" s="103">
        <v>12.5</v>
      </c>
      <c r="W20" s="103">
        <v>12.5</v>
      </c>
      <c r="X20" s="103">
        <v>12.5</v>
      </c>
      <c r="Y20" s="103">
        <v>12.5</v>
      </c>
      <c r="Z20" s="103">
        <v>12.5</v>
      </c>
      <c r="AA20" s="103">
        <v>12.5</v>
      </c>
      <c r="AB20" s="103">
        <v>10</v>
      </c>
      <c r="AC20" s="125">
        <v>5</v>
      </c>
      <c r="AD20" s="128">
        <v>0</v>
      </c>
      <c r="AE20" s="125"/>
      <c r="AF20" s="125"/>
      <c r="AG20" s="109"/>
      <c r="AH20" s="106"/>
      <c r="AI20" s="106"/>
      <c r="AJ20" s="106"/>
      <c r="AK20" s="106"/>
      <c r="AL20" s="106"/>
      <c r="AM20" s="106"/>
      <c r="AN20" s="97"/>
      <c r="AO20" s="30"/>
      <c r="AP20" s="30"/>
    </row>
    <row r="21" spans="1:42" ht="28.5" customHeight="1" x14ac:dyDescent="0.25">
      <c r="A21" s="97"/>
      <c r="B21" s="115">
        <v>2</v>
      </c>
      <c r="C21" s="249"/>
      <c r="D21" s="107" t="s">
        <v>93</v>
      </c>
      <c r="E21" s="101" t="s">
        <v>58</v>
      </c>
      <c r="F21" s="116">
        <v>44492</v>
      </c>
      <c r="G21" s="117">
        <f t="shared" si="3"/>
        <v>44494</v>
      </c>
      <c r="H21" s="115" t="str">
        <f t="shared" si="0"/>
        <v>Done</v>
      </c>
      <c r="I21" s="103">
        <v>15</v>
      </c>
      <c r="J21" s="118">
        <v>7.5</v>
      </c>
      <c r="K21" s="118">
        <f t="shared" si="2"/>
        <v>0</v>
      </c>
      <c r="L21" s="103">
        <v>15</v>
      </c>
      <c r="M21" s="103">
        <v>15</v>
      </c>
      <c r="N21" s="103">
        <v>15</v>
      </c>
      <c r="O21" s="103">
        <v>15</v>
      </c>
      <c r="P21" s="103">
        <v>15</v>
      </c>
      <c r="Q21" s="103">
        <v>15</v>
      </c>
      <c r="R21" s="103">
        <v>15</v>
      </c>
      <c r="S21" s="103">
        <v>15</v>
      </c>
      <c r="T21" s="103">
        <v>15</v>
      </c>
      <c r="U21" s="103">
        <v>15</v>
      </c>
      <c r="V21" s="103">
        <v>15</v>
      </c>
      <c r="W21" s="103">
        <v>15</v>
      </c>
      <c r="X21" s="103">
        <v>15</v>
      </c>
      <c r="Y21" s="103">
        <v>15</v>
      </c>
      <c r="Z21" s="103">
        <v>15</v>
      </c>
      <c r="AA21" s="103">
        <v>15</v>
      </c>
      <c r="AB21" s="103">
        <v>15</v>
      </c>
      <c r="AC21" s="103">
        <v>15</v>
      </c>
      <c r="AD21" s="103">
        <v>15</v>
      </c>
      <c r="AE21" s="103">
        <v>10</v>
      </c>
      <c r="AF21" s="103">
        <v>5</v>
      </c>
      <c r="AG21" s="129">
        <v>0</v>
      </c>
      <c r="AH21" s="109"/>
      <c r="AI21" s="109"/>
      <c r="AJ21" s="106"/>
      <c r="AK21" s="106"/>
      <c r="AL21" s="106"/>
      <c r="AM21" s="106"/>
      <c r="AN21" s="97"/>
      <c r="AO21" s="30"/>
      <c r="AP21" s="30"/>
    </row>
    <row r="22" spans="1:42" ht="28.5" customHeight="1" x14ac:dyDescent="0.25">
      <c r="A22" s="97"/>
      <c r="B22" s="115">
        <v>2</v>
      </c>
      <c r="C22" s="249"/>
      <c r="D22" s="107" t="s">
        <v>94</v>
      </c>
      <c r="E22" s="101" t="s">
        <v>54</v>
      </c>
      <c r="F22" s="116">
        <v>44491</v>
      </c>
      <c r="G22" s="117">
        <f>_xlfn.XLOOKUP(0,$L22:$AM22,$L$8:$AM$8)</f>
        <v>44496</v>
      </c>
      <c r="H22" s="115" t="str">
        <f t="shared" si="0"/>
        <v>Done</v>
      </c>
      <c r="I22" s="103">
        <v>17.5</v>
      </c>
      <c r="J22" s="118">
        <v>15</v>
      </c>
      <c r="K22" s="118">
        <f>MIN($L22:$AM22)</f>
        <v>0</v>
      </c>
      <c r="L22" s="119">
        <v>17.5</v>
      </c>
      <c r="M22" s="119">
        <v>17.5</v>
      </c>
      <c r="N22" s="119">
        <v>17.5</v>
      </c>
      <c r="O22" s="119">
        <v>17.5</v>
      </c>
      <c r="P22" s="119">
        <v>17.5</v>
      </c>
      <c r="Q22" s="119">
        <v>17.5</v>
      </c>
      <c r="R22" s="119">
        <v>17.5</v>
      </c>
      <c r="S22" s="119">
        <v>17.5</v>
      </c>
      <c r="T22" s="119">
        <v>17.5</v>
      </c>
      <c r="U22" s="106">
        <v>17.5</v>
      </c>
      <c r="V22" s="106">
        <v>17.5</v>
      </c>
      <c r="W22" s="106">
        <v>17.5</v>
      </c>
      <c r="X22" s="106">
        <v>17.5</v>
      </c>
      <c r="Y22" s="106">
        <v>17.5</v>
      </c>
      <c r="Z22" s="106">
        <v>17.5</v>
      </c>
      <c r="AA22" s="106">
        <v>17.5</v>
      </c>
      <c r="AB22" s="106">
        <v>17.5</v>
      </c>
      <c r="AC22" s="106">
        <v>17.5</v>
      </c>
      <c r="AD22" s="106">
        <v>15</v>
      </c>
      <c r="AE22" s="106">
        <v>12.5</v>
      </c>
      <c r="AF22" s="106">
        <v>10</v>
      </c>
      <c r="AG22" s="106">
        <v>7.5</v>
      </c>
      <c r="AH22" s="106">
        <v>2.5</v>
      </c>
      <c r="AI22" s="126">
        <v>0</v>
      </c>
      <c r="AJ22" s="109"/>
      <c r="AK22" s="130"/>
      <c r="AL22" s="106"/>
      <c r="AM22" s="106"/>
      <c r="AN22" s="97"/>
      <c r="AO22" s="30"/>
      <c r="AP22" s="30"/>
    </row>
    <row r="23" spans="1:42" ht="28.5" customHeight="1" x14ac:dyDescent="0.25">
      <c r="A23" s="97"/>
      <c r="B23" s="115">
        <v>2</v>
      </c>
      <c r="C23" s="249"/>
      <c r="D23" s="107" t="s">
        <v>95</v>
      </c>
      <c r="E23" s="101" t="s">
        <v>56</v>
      </c>
      <c r="F23" s="117">
        <v>44488</v>
      </c>
      <c r="G23" s="117">
        <f>_xlfn.XLOOKUP(0,$L23:$AM23,$L$8:$AM$8)</f>
        <v>44493</v>
      </c>
      <c r="H23" s="115" t="str">
        <f t="shared" si="0"/>
        <v>Done</v>
      </c>
      <c r="I23" s="103">
        <v>12.5</v>
      </c>
      <c r="J23" s="118">
        <v>15</v>
      </c>
      <c r="K23" s="118">
        <f t="shared" si="2"/>
        <v>0</v>
      </c>
      <c r="L23" s="125">
        <v>12.5</v>
      </c>
      <c r="M23" s="125">
        <v>12.5</v>
      </c>
      <c r="N23" s="125">
        <v>12.5</v>
      </c>
      <c r="O23" s="125">
        <v>12.5</v>
      </c>
      <c r="P23" s="125">
        <v>12.5</v>
      </c>
      <c r="Q23" s="125">
        <v>12.5</v>
      </c>
      <c r="R23" s="125">
        <v>12.5</v>
      </c>
      <c r="S23" s="125">
        <v>12.5</v>
      </c>
      <c r="T23" s="125">
        <v>12.5</v>
      </c>
      <c r="U23" s="109">
        <v>12.5</v>
      </c>
      <c r="V23" s="109">
        <v>12.5</v>
      </c>
      <c r="W23" s="109">
        <v>12.5</v>
      </c>
      <c r="X23" s="109">
        <v>12.5</v>
      </c>
      <c r="Y23" s="109">
        <v>12.5</v>
      </c>
      <c r="Z23" s="109">
        <v>12.5</v>
      </c>
      <c r="AA23" s="109">
        <v>12.5</v>
      </c>
      <c r="AB23" s="109">
        <v>7.5</v>
      </c>
      <c r="AC23" s="109">
        <v>5</v>
      </c>
      <c r="AD23" s="109">
        <v>5</v>
      </c>
      <c r="AE23" s="113">
        <v>2.5</v>
      </c>
      <c r="AF23" s="113">
        <v>0</v>
      </c>
      <c r="AG23" s="106"/>
      <c r="AH23" s="106"/>
      <c r="AI23" s="106"/>
      <c r="AJ23" s="106"/>
      <c r="AK23" s="106"/>
      <c r="AL23" s="106"/>
      <c r="AM23" s="106"/>
      <c r="AN23" s="97"/>
      <c r="AO23" s="30"/>
      <c r="AP23" s="30"/>
    </row>
    <row r="24" spans="1:42" ht="28.5" customHeight="1" x14ac:dyDescent="0.25">
      <c r="A24" s="97"/>
      <c r="B24" s="115">
        <v>2</v>
      </c>
      <c r="C24" s="249"/>
      <c r="D24" s="107" t="s">
        <v>96</v>
      </c>
      <c r="E24" s="101" t="s">
        <v>54</v>
      </c>
      <c r="F24" s="116">
        <v>44497</v>
      </c>
      <c r="G24" s="117">
        <f>_xlfn.XLOOKUP(0,$L24:$AM24,$L$8:$AM$8)</f>
        <v>44498</v>
      </c>
      <c r="H24" s="115" t="str">
        <f t="shared" si="0"/>
        <v>Done</v>
      </c>
      <c r="I24" s="103">
        <v>7.5</v>
      </c>
      <c r="J24" s="118">
        <v>5</v>
      </c>
      <c r="K24" s="118">
        <f>MIN($L24:$AM24)</f>
        <v>0</v>
      </c>
      <c r="L24" s="125">
        <v>7.5</v>
      </c>
      <c r="M24" s="125">
        <v>7.5</v>
      </c>
      <c r="N24" s="125">
        <v>7.5</v>
      </c>
      <c r="O24" s="125">
        <v>7.5</v>
      </c>
      <c r="P24" s="125">
        <v>7.5</v>
      </c>
      <c r="Q24" s="125">
        <v>7.5</v>
      </c>
      <c r="R24" s="125">
        <v>7.5</v>
      </c>
      <c r="S24" s="125">
        <v>7.5</v>
      </c>
      <c r="T24" s="125">
        <v>7.5</v>
      </c>
      <c r="U24" s="109">
        <v>7.5</v>
      </c>
      <c r="V24" s="109">
        <v>7.5</v>
      </c>
      <c r="W24" s="109">
        <v>7.5</v>
      </c>
      <c r="X24" s="109">
        <v>7.5</v>
      </c>
      <c r="Y24" s="109">
        <v>7.5</v>
      </c>
      <c r="Z24" s="109">
        <v>7.5</v>
      </c>
      <c r="AA24" s="109">
        <v>7.5</v>
      </c>
      <c r="AB24" s="109">
        <v>7.5</v>
      </c>
      <c r="AC24" s="109">
        <v>7.5</v>
      </c>
      <c r="AD24" s="109">
        <v>7.5</v>
      </c>
      <c r="AE24" s="109">
        <v>7.5</v>
      </c>
      <c r="AF24" s="109">
        <v>7.5</v>
      </c>
      <c r="AG24" s="109">
        <v>7.5</v>
      </c>
      <c r="AH24" s="109">
        <v>7.5</v>
      </c>
      <c r="AI24" s="109">
        <v>7.5</v>
      </c>
      <c r="AJ24" s="109">
        <v>5</v>
      </c>
      <c r="AK24" s="126">
        <v>0</v>
      </c>
      <c r="AL24" s="109"/>
      <c r="AM24" s="109"/>
      <c r="AN24" s="97"/>
      <c r="AO24" s="30"/>
      <c r="AP24" s="30"/>
    </row>
    <row r="25" spans="1:42" ht="28.5" customHeight="1" x14ac:dyDescent="0.25">
      <c r="A25" s="97"/>
      <c r="B25" s="115">
        <v>2</v>
      </c>
      <c r="C25" s="249"/>
      <c r="D25" s="107" t="s">
        <v>97</v>
      </c>
      <c r="E25" s="101" t="s">
        <v>56</v>
      </c>
      <c r="F25" s="117">
        <v>44494</v>
      </c>
      <c r="G25" s="117">
        <f t="shared" si="3"/>
        <v>44494</v>
      </c>
      <c r="H25" s="115" t="str">
        <f t="shared" si="0"/>
        <v>Done</v>
      </c>
      <c r="I25" s="103">
        <v>5</v>
      </c>
      <c r="J25" s="118">
        <v>2.5</v>
      </c>
      <c r="K25" s="118">
        <f t="shared" si="2"/>
        <v>0</v>
      </c>
      <c r="L25" s="119">
        <v>5</v>
      </c>
      <c r="M25" s="119">
        <v>5</v>
      </c>
      <c r="N25" s="119">
        <v>5</v>
      </c>
      <c r="O25" s="119">
        <v>5</v>
      </c>
      <c r="P25" s="119">
        <v>5</v>
      </c>
      <c r="Q25" s="119">
        <v>5</v>
      </c>
      <c r="R25" s="119">
        <v>5</v>
      </c>
      <c r="S25" s="119">
        <v>5</v>
      </c>
      <c r="T25" s="119">
        <v>5</v>
      </c>
      <c r="U25" s="106">
        <v>5</v>
      </c>
      <c r="V25" s="106">
        <v>5</v>
      </c>
      <c r="W25" s="106">
        <v>5</v>
      </c>
      <c r="X25" s="106">
        <v>5</v>
      </c>
      <c r="Y25" s="106">
        <v>5</v>
      </c>
      <c r="Z25" s="106">
        <v>5</v>
      </c>
      <c r="AA25" s="106">
        <v>5</v>
      </c>
      <c r="AB25" s="106">
        <v>5</v>
      </c>
      <c r="AC25" s="106">
        <v>5</v>
      </c>
      <c r="AD25" s="106">
        <v>5</v>
      </c>
      <c r="AE25" s="106">
        <v>5</v>
      </c>
      <c r="AF25" s="106">
        <v>5</v>
      </c>
      <c r="AG25" s="126">
        <v>0</v>
      </c>
      <c r="AH25" s="106"/>
      <c r="AI25" s="106"/>
      <c r="AJ25" s="106"/>
      <c r="AK25" s="106"/>
      <c r="AL25" s="106"/>
      <c r="AM25" s="106"/>
      <c r="AN25" s="97"/>
      <c r="AO25" s="30"/>
      <c r="AP25" s="30"/>
    </row>
    <row r="26" spans="1:42" ht="28.5" customHeight="1" x14ac:dyDescent="0.25">
      <c r="A26" s="97"/>
      <c r="B26" s="115">
        <v>2</v>
      </c>
      <c r="C26" s="249"/>
      <c r="D26" s="107" t="s">
        <v>98</v>
      </c>
      <c r="E26" s="101" t="s">
        <v>58</v>
      </c>
      <c r="F26" s="116">
        <v>44495</v>
      </c>
      <c r="G26" s="117">
        <f t="shared" si="3"/>
        <v>44496</v>
      </c>
      <c r="H26" s="115" t="str">
        <f t="shared" si="0"/>
        <v>Done</v>
      </c>
      <c r="I26" s="103">
        <v>7.5</v>
      </c>
      <c r="J26" s="118">
        <v>5</v>
      </c>
      <c r="K26" s="118">
        <f t="shared" si="2"/>
        <v>0</v>
      </c>
      <c r="L26" s="103">
        <v>7.5</v>
      </c>
      <c r="M26" s="103">
        <v>7.5</v>
      </c>
      <c r="N26" s="103">
        <v>7.5</v>
      </c>
      <c r="O26" s="103">
        <v>7.5</v>
      </c>
      <c r="P26" s="103">
        <v>7.5</v>
      </c>
      <c r="Q26" s="103">
        <v>7.5</v>
      </c>
      <c r="R26" s="103">
        <v>7.5</v>
      </c>
      <c r="S26" s="103">
        <v>7.5</v>
      </c>
      <c r="T26" s="103">
        <v>7.5</v>
      </c>
      <c r="U26" s="103">
        <v>7.5</v>
      </c>
      <c r="V26" s="103">
        <v>7.5</v>
      </c>
      <c r="W26" s="103">
        <v>7.5</v>
      </c>
      <c r="X26" s="103">
        <v>7.5</v>
      </c>
      <c r="Y26" s="103">
        <v>7.5</v>
      </c>
      <c r="Z26" s="103">
        <v>7.5</v>
      </c>
      <c r="AA26" s="103">
        <v>7.5</v>
      </c>
      <c r="AB26" s="103">
        <v>7.5</v>
      </c>
      <c r="AC26" s="103">
        <v>7.5</v>
      </c>
      <c r="AD26" s="103">
        <v>7.5</v>
      </c>
      <c r="AE26" s="103">
        <v>7.5</v>
      </c>
      <c r="AF26" s="103">
        <v>7.5</v>
      </c>
      <c r="AG26" s="103">
        <v>7.5</v>
      </c>
      <c r="AH26" s="103">
        <v>5</v>
      </c>
      <c r="AI26" s="129">
        <v>0</v>
      </c>
      <c r="AJ26" s="103"/>
      <c r="AK26" s="109"/>
      <c r="AL26" s="106"/>
      <c r="AM26" s="106"/>
      <c r="AN26" s="97"/>
      <c r="AO26" s="30"/>
      <c r="AP26" s="30"/>
    </row>
    <row r="27" spans="1:42" ht="28.5" customHeight="1" x14ac:dyDescent="0.25">
      <c r="A27" s="97"/>
      <c r="B27" s="115">
        <v>2</v>
      </c>
      <c r="C27" s="249"/>
      <c r="D27" s="107" t="s">
        <v>99</v>
      </c>
      <c r="E27" s="101" t="s">
        <v>58</v>
      </c>
      <c r="F27" s="116">
        <v>44497</v>
      </c>
      <c r="G27" s="117">
        <f t="shared" si="3"/>
        <v>44498</v>
      </c>
      <c r="H27" s="115" t="str">
        <f t="shared" si="0"/>
        <v>Done</v>
      </c>
      <c r="I27" s="103">
        <v>7.5</v>
      </c>
      <c r="J27" s="118">
        <v>5</v>
      </c>
      <c r="K27" s="118">
        <f t="shared" si="2"/>
        <v>0</v>
      </c>
      <c r="L27" s="103">
        <v>7.5</v>
      </c>
      <c r="M27" s="103">
        <v>7.5</v>
      </c>
      <c r="N27" s="103">
        <v>7.5</v>
      </c>
      <c r="O27" s="103">
        <v>7.5</v>
      </c>
      <c r="P27" s="103">
        <v>7.5</v>
      </c>
      <c r="Q27" s="103">
        <v>7.5</v>
      </c>
      <c r="R27" s="103">
        <v>7.5</v>
      </c>
      <c r="S27" s="103">
        <v>7.5</v>
      </c>
      <c r="T27" s="103">
        <v>7.5</v>
      </c>
      <c r="U27" s="103">
        <v>7.5</v>
      </c>
      <c r="V27" s="103">
        <v>7.5</v>
      </c>
      <c r="W27" s="103">
        <v>7.5</v>
      </c>
      <c r="X27" s="103">
        <v>7.5</v>
      </c>
      <c r="Y27" s="103">
        <v>7.5</v>
      </c>
      <c r="Z27" s="103">
        <v>7.5</v>
      </c>
      <c r="AA27" s="103">
        <v>7.5</v>
      </c>
      <c r="AB27" s="103">
        <v>7.5</v>
      </c>
      <c r="AC27" s="103">
        <v>7.5</v>
      </c>
      <c r="AD27" s="103">
        <v>7.5</v>
      </c>
      <c r="AE27" s="103">
        <v>7.5</v>
      </c>
      <c r="AF27" s="103">
        <v>7.5</v>
      </c>
      <c r="AG27" s="103">
        <v>7.5</v>
      </c>
      <c r="AH27" s="103">
        <v>7.5</v>
      </c>
      <c r="AI27" s="103">
        <v>7.5</v>
      </c>
      <c r="AJ27" s="103">
        <v>5</v>
      </c>
      <c r="AK27" s="129">
        <v>0</v>
      </c>
      <c r="AL27" s="131"/>
      <c r="AM27" s="131"/>
      <c r="AN27" s="97"/>
      <c r="AO27" s="30"/>
      <c r="AP27" s="30"/>
    </row>
    <row r="28" spans="1:42" ht="28.5" customHeight="1" x14ac:dyDescent="0.25">
      <c r="A28" s="97"/>
      <c r="B28" s="98">
        <v>2</v>
      </c>
      <c r="C28" s="99"/>
      <c r="D28" s="107" t="s">
        <v>100</v>
      </c>
      <c r="E28" s="101" t="s">
        <v>56</v>
      </c>
      <c r="F28" s="102">
        <v>44495</v>
      </c>
      <c r="G28" s="102">
        <f t="shared" si="3"/>
        <v>44498</v>
      </c>
      <c r="H28" s="98" t="str">
        <f t="shared" si="0"/>
        <v>Done</v>
      </c>
      <c r="I28" s="103">
        <v>10</v>
      </c>
      <c r="J28" s="104">
        <f t="shared" si="1"/>
        <v>10</v>
      </c>
      <c r="K28" s="104">
        <f t="shared" si="2"/>
        <v>0</v>
      </c>
      <c r="L28" s="106">
        <v>10</v>
      </c>
      <c r="M28" s="106">
        <v>10</v>
      </c>
      <c r="N28" s="106">
        <v>10</v>
      </c>
      <c r="O28" s="106">
        <v>10</v>
      </c>
      <c r="P28" s="106">
        <v>10</v>
      </c>
      <c r="Q28" s="106">
        <v>10</v>
      </c>
      <c r="R28" s="106">
        <v>10</v>
      </c>
      <c r="S28" s="106">
        <v>10</v>
      </c>
      <c r="T28" s="106">
        <v>10</v>
      </c>
      <c r="U28" s="106">
        <v>10</v>
      </c>
      <c r="V28" s="106">
        <v>10</v>
      </c>
      <c r="W28" s="106">
        <v>10</v>
      </c>
      <c r="X28" s="106">
        <v>10</v>
      </c>
      <c r="Y28" s="106">
        <v>10</v>
      </c>
      <c r="Z28" s="106">
        <v>10</v>
      </c>
      <c r="AA28" s="106">
        <v>10</v>
      </c>
      <c r="AB28" s="106">
        <v>10</v>
      </c>
      <c r="AC28" s="106">
        <v>10</v>
      </c>
      <c r="AD28" s="106">
        <v>10</v>
      </c>
      <c r="AE28" s="106">
        <v>10</v>
      </c>
      <c r="AF28" s="106">
        <v>10</v>
      </c>
      <c r="AG28" s="106">
        <v>10</v>
      </c>
      <c r="AH28" s="106">
        <v>7.5</v>
      </c>
      <c r="AI28" s="106">
        <v>5</v>
      </c>
      <c r="AJ28" s="106">
        <v>2.5</v>
      </c>
      <c r="AK28" s="108">
        <v>0</v>
      </c>
      <c r="AL28" s="106"/>
      <c r="AM28" s="106"/>
      <c r="AN28" s="97"/>
      <c r="AO28" s="30"/>
      <c r="AP28" s="30"/>
    </row>
    <row r="29" spans="1:42" ht="28.5" customHeight="1" x14ac:dyDescent="0.25">
      <c r="A29" s="97"/>
      <c r="B29" s="98">
        <v>2</v>
      </c>
      <c r="C29" s="99"/>
      <c r="D29" s="107" t="s">
        <v>101</v>
      </c>
      <c r="E29" s="101" t="s">
        <v>0</v>
      </c>
      <c r="F29" s="102">
        <f t="shared" si="3"/>
        <v>44499</v>
      </c>
      <c r="G29" s="102">
        <f t="shared" si="3"/>
        <v>44499</v>
      </c>
      <c r="H29" s="98" t="str">
        <f t="shared" si="0"/>
        <v>Done</v>
      </c>
      <c r="I29" s="103">
        <v>7.5</v>
      </c>
      <c r="J29" s="104">
        <f t="shared" si="1"/>
        <v>7.5</v>
      </c>
      <c r="K29" s="104">
        <f t="shared" si="2"/>
        <v>0</v>
      </c>
      <c r="L29" s="103">
        <v>7.5</v>
      </c>
      <c r="M29" s="103">
        <v>7.5</v>
      </c>
      <c r="N29" s="103">
        <v>7.5</v>
      </c>
      <c r="O29" s="103">
        <v>7.5</v>
      </c>
      <c r="P29" s="103">
        <v>7.5</v>
      </c>
      <c r="Q29" s="103">
        <v>7.5</v>
      </c>
      <c r="R29" s="103">
        <v>7.5</v>
      </c>
      <c r="S29" s="103">
        <v>7.5</v>
      </c>
      <c r="T29" s="103">
        <v>7.5</v>
      </c>
      <c r="U29" s="103">
        <v>7.5</v>
      </c>
      <c r="V29" s="103">
        <v>7.5</v>
      </c>
      <c r="W29" s="103">
        <v>7.5</v>
      </c>
      <c r="X29" s="103">
        <v>7.5</v>
      </c>
      <c r="Y29" s="103">
        <v>7.5</v>
      </c>
      <c r="Z29" s="103">
        <v>7.5</v>
      </c>
      <c r="AA29" s="103">
        <v>7.5</v>
      </c>
      <c r="AB29" s="103">
        <v>7.5</v>
      </c>
      <c r="AC29" s="103">
        <v>7.5</v>
      </c>
      <c r="AD29" s="103">
        <v>7.5</v>
      </c>
      <c r="AE29" s="103">
        <v>7.5</v>
      </c>
      <c r="AF29" s="103">
        <v>7.5</v>
      </c>
      <c r="AG29" s="103">
        <v>7.5</v>
      </c>
      <c r="AH29" s="103">
        <v>7.5</v>
      </c>
      <c r="AI29" s="103">
        <v>7.5</v>
      </c>
      <c r="AJ29" s="103">
        <v>7.5</v>
      </c>
      <c r="AK29" s="103">
        <v>7.5</v>
      </c>
      <c r="AL29" s="105">
        <v>0</v>
      </c>
      <c r="AM29" s="106"/>
      <c r="AN29" s="97"/>
      <c r="AO29" s="30"/>
      <c r="AP29" s="30"/>
    </row>
    <row r="30" spans="1:42" ht="28.5" customHeight="1" x14ac:dyDescent="0.25">
      <c r="A30" s="97"/>
      <c r="B30" s="98">
        <v>2</v>
      </c>
      <c r="C30" s="99"/>
      <c r="D30" s="107" t="s">
        <v>102</v>
      </c>
      <c r="E30" s="101" t="s">
        <v>0</v>
      </c>
      <c r="F30" s="102">
        <v>44500</v>
      </c>
      <c r="G30" s="102">
        <v>44500</v>
      </c>
      <c r="H30" s="98" t="str">
        <f t="shared" si="0"/>
        <v>Done</v>
      </c>
      <c r="I30" s="103">
        <v>7.5</v>
      </c>
      <c r="J30" s="104">
        <f t="shared" si="1"/>
        <v>7.5</v>
      </c>
      <c r="K30" s="104">
        <f t="shared" si="2"/>
        <v>0</v>
      </c>
      <c r="L30" s="103">
        <v>7.5</v>
      </c>
      <c r="M30" s="103">
        <v>7.5</v>
      </c>
      <c r="N30" s="103">
        <v>7.5</v>
      </c>
      <c r="O30" s="103">
        <v>7.5</v>
      </c>
      <c r="P30" s="103">
        <v>7.5</v>
      </c>
      <c r="Q30" s="103">
        <v>7.5</v>
      </c>
      <c r="R30" s="103">
        <v>7.5</v>
      </c>
      <c r="S30" s="103">
        <v>7.5</v>
      </c>
      <c r="T30" s="103">
        <v>7.5</v>
      </c>
      <c r="U30" s="103">
        <v>7.5</v>
      </c>
      <c r="V30" s="103">
        <v>7.5</v>
      </c>
      <c r="W30" s="103">
        <v>7.5</v>
      </c>
      <c r="X30" s="103">
        <v>7.5</v>
      </c>
      <c r="Y30" s="103">
        <v>7.5</v>
      </c>
      <c r="Z30" s="103">
        <v>7.5</v>
      </c>
      <c r="AA30" s="103">
        <v>7.5</v>
      </c>
      <c r="AB30" s="103">
        <v>7.5</v>
      </c>
      <c r="AC30" s="103">
        <v>7.5</v>
      </c>
      <c r="AD30" s="103">
        <v>7.5</v>
      </c>
      <c r="AE30" s="103">
        <v>7.5</v>
      </c>
      <c r="AF30" s="103">
        <v>7.5</v>
      </c>
      <c r="AG30" s="103">
        <v>7.5</v>
      </c>
      <c r="AH30" s="103">
        <v>7.5</v>
      </c>
      <c r="AI30" s="103">
        <v>7.5</v>
      </c>
      <c r="AJ30" s="103">
        <v>7.5</v>
      </c>
      <c r="AK30" s="103">
        <v>7.5</v>
      </c>
      <c r="AL30" s="103">
        <v>7.5</v>
      </c>
      <c r="AM30" s="108">
        <v>0</v>
      </c>
      <c r="AN30" s="97"/>
      <c r="AO30" s="30"/>
      <c r="AP30" s="30"/>
    </row>
    <row r="31" spans="1:42" ht="13.5" customHeight="1" x14ac:dyDescent="0.25">
      <c r="A31" s="30"/>
      <c r="B31" s="132"/>
      <c r="C31" s="132"/>
      <c r="D31" s="132"/>
      <c r="E31" s="132"/>
      <c r="F31" s="132"/>
      <c r="G31" s="132"/>
      <c r="H31" s="133"/>
      <c r="I31" s="134"/>
      <c r="J31" s="134"/>
      <c r="K31" s="134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7"/>
      <c r="AO31" s="30"/>
      <c r="AP31" s="30"/>
    </row>
    <row r="32" spans="1:42" ht="13.5" customHeight="1" x14ac:dyDescent="0.25">
      <c r="A32" s="30"/>
      <c r="B32" s="76"/>
      <c r="C32" s="76"/>
      <c r="D32" s="76"/>
      <c r="E32" s="76"/>
      <c r="F32" s="76"/>
      <c r="G32" s="76"/>
      <c r="H32" s="138" t="s">
        <v>103</v>
      </c>
      <c r="I32" s="139">
        <v>210</v>
      </c>
      <c r="J32" s="139">
        <v>210</v>
      </c>
      <c r="K32" s="139">
        <f>SUBTOTAL(9,K7:K30)</f>
        <v>0</v>
      </c>
      <c r="L32" s="139">
        <v>202.5</v>
      </c>
      <c r="M32" s="139">
        <f>L32-7.5</f>
        <v>195</v>
      </c>
      <c r="N32" s="139">
        <f t="shared" ref="N32:AM32" si="4">M32-7.5</f>
        <v>187.5</v>
      </c>
      <c r="O32" s="139">
        <f t="shared" si="4"/>
        <v>180</v>
      </c>
      <c r="P32" s="139">
        <f t="shared" si="4"/>
        <v>172.5</v>
      </c>
      <c r="Q32" s="139">
        <f t="shared" si="4"/>
        <v>165</v>
      </c>
      <c r="R32" s="139">
        <f t="shared" si="4"/>
        <v>157.5</v>
      </c>
      <c r="S32" s="139">
        <f t="shared" si="4"/>
        <v>150</v>
      </c>
      <c r="T32" s="139">
        <f t="shared" si="4"/>
        <v>142.5</v>
      </c>
      <c r="U32" s="139">
        <f t="shared" si="4"/>
        <v>135</v>
      </c>
      <c r="V32" s="139">
        <f t="shared" si="4"/>
        <v>127.5</v>
      </c>
      <c r="W32" s="139">
        <f t="shared" si="4"/>
        <v>120</v>
      </c>
      <c r="X32" s="139">
        <f t="shared" si="4"/>
        <v>112.5</v>
      </c>
      <c r="Y32" s="139">
        <f t="shared" si="4"/>
        <v>105</v>
      </c>
      <c r="Z32" s="139">
        <f t="shared" si="4"/>
        <v>97.5</v>
      </c>
      <c r="AA32" s="139">
        <f t="shared" si="4"/>
        <v>90</v>
      </c>
      <c r="AB32" s="139">
        <f t="shared" si="4"/>
        <v>82.5</v>
      </c>
      <c r="AC32" s="139">
        <f t="shared" si="4"/>
        <v>75</v>
      </c>
      <c r="AD32" s="139">
        <f t="shared" si="4"/>
        <v>67.5</v>
      </c>
      <c r="AE32" s="139">
        <f t="shared" si="4"/>
        <v>60</v>
      </c>
      <c r="AF32" s="139">
        <f t="shared" si="4"/>
        <v>52.5</v>
      </c>
      <c r="AG32" s="139">
        <f t="shared" si="4"/>
        <v>45</v>
      </c>
      <c r="AH32" s="139">
        <f t="shared" si="4"/>
        <v>37.5</v>
      </c>
      <c r="AI32" s="139">
        <f t="shared" si="4"/>
        <v>30</v>
      </c>
      <c r="AJ32" s="139">
        <f t="shared" si="4"/>
        <v>22.5</v>
      </c>
      <c r="AK32" s="139">
        <f t="shared" si="4"/>
        <v>15</v>
      </c>
      <c r="AL32" s="139">
        <f t="shared" si="4"/>
        <v>7.5</v>
      </c>
      <c r="AM32" s="139">
        <f t="shared" si="4"/>
        <v>0</v>
      </c>
      <c r="AN32" s="43"/>
      <c r="AO32" s="30"/>
      <c r="AP32" s="30"/>
    </row>
    <row r="33" spans="1:42" ht="13.5" customHeight="1" x14ac:dyDescent="0.25">
      <c r="A33" s="30"/>
      <c r="B33" s="76"/>
      <c r="C33" s="76"/>
      <c r="D33" s="76"/>
      <c r="E33" s="76"/>
      <c r="F33" s="76"/>
      <c r="G33" s="76"/>
      <c r="H33" s="140" t="s">
        <v>78</v>
      </c>
      <c r="I33" s="139">
        <f>SUBTOTAL(9,I8:I31)</f>
        <v>222.5</v>
      </c>
      <c r="J33" s="139">
        <v>223</v>
      </c>
      <c r="K33" s="139">
        <v>0</v>
      </c>
      <c r="L33" s="139">
        <f>SUM(L9:L30)</f>
        <v>215</v>
      </c>
      <c r="M33" s="139">
        <f t="shared" ref="M33:AM33" si="5">SUM(M9:M30)</f>
        <v>210</v>
      </c>
      <c r="N33" s="139">
        <f t="shared" si="5"/>
        <v>202.5</v>
      </c>
      <c r="O33" s="139">
        <f t="shared" si="5"/>
        <v>195</v>
      </c>
      <c r="P33" s="139">
        <f t="shared" si="5"/>
        <v>190</v>
      </c>
      <c r="Q33" s="139">
        <f t="shared" si="5"/>
        <v>182.5</v>
      </c>
      <c r="R33" s="139">
        <f t="shared" si="5"/>
        <v>177.5</v>
      </c>
      <c r="S33" s="139">
        <f t="shared" si="5"/>
        <v>167.5</v>
      </c>
      <c r="T33" s="139">
        <f t="shared" si="5"/>
        <v>157.5</v>
      </c>
      <c r="U33" s="139">
        <f t="shared" si="5"/>
        <v>155</v>
      </c>
      <c r="V33" s="139">
        <f t="shared" si="5"/>
        <v>147.5</v>
      </c>
      <c r="W33" s="139">
        <f t="shared" si="5"/>
        <v>145</v>
      </c>
      <c r="X33" s="139">
        <f t="shared" si="5"/>
        <v>137.5</v>
      </c>
      <c r="Y33" s="139">
        <f t="shared" si="5"/>
        <v>130</v>
      </c>
      <c r="Z33" s="139">
        <f t="shared" si="5"/>
        <v>120</v>
      </c>
      <c r="AA33" s="139">
        <f t="shared" si="5"/>
        <v>115</v>
      </c>
      <c r="AB33" s="139">
        <f t="shared" si="5"/>
        <v>105</v>
      </c>
      <c r="AC33" s="139">
        <f t="shared" si="5"/>
        <v>95</v>
      </c>
      <c r="AD33" s="139">
        <f t="shared" si="5"/>
        <v>87.5</v>
      </c>
      <c r="AE33" s="139">
        <f t="shared" si="5"/>
        <v>77.5</v>
      </c>
      <c r="AF33" s="139">
        <f t="shared" si="5"/>
        <v>67.5</v>
      </c>
      <c r="AG33" s="139">
        <f t="shared" si="5"/>
        <v>55</v>
      </c>
      <c r="AH33" s="139">
        <f t="shared" si="5"/>
        <v>45</v>
      </c>
      <c r="AI33" s="139">
        <f t="shared" si="5"/>
        <v>35</v>
      </c>
      <c r="AJ33" s="139">
        <f t="shared" si="5"/>
        <v>27.5</v>
      </c>
      <c r="AK33" s="139">
        <f t="shared" si="5"/>
        <v>15</v>
      </c>
      <c r="AL33" s="139">
        <f t="shared" si="5"/>
        <v>7.5</v>
      </c>
      <c r="AM33" s="139">
        <f t="shared" si="5"/>
        <v>0</v>
      </c>
      <c r="AN33" s="43"/>
      <c r="AO33" s="30"/>
      <c r="AP33" s="30"/>
    </row>
    <row r="34" spans="1:42" ht="13.5" customHeight="1" x14ac:dyDescent="0.25">
      <c r="A34" s="30"/>
      <c r="B34" s="76"/>
      <c r="C34" s="76"/>
      <c r="D34" s="76"/>
      <c r="E34" s="76"/>
      <c r="F34" s="76"/>
      <c r="G34" s="76"/>
      <c r="H34" s="141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30"/>
      <c r="AO34" s="30"/>
      <c r="AP34" s="30"/>
    </row>
    <row r="35" spans="1:42" ht="13.5" customHeight="1" x14ac:dyDescent="0.25">
      <c r="A35" s="30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30"/>
      <c r="AO35" s="30"/>
      <c r="AP35" s="30"/>
    </row>
    <row r="36" spans="1:42" ht="13.5" customHeight="1" x14ac:dyDescent="0.25">
      <c r="A36" s="30"/>
      <c r="B36" s="30"/>
      <c r="C36" s="30"/>
      <c r="D36" s="144"/>
      <c r="E36" s="30"/>
      <c r="F36" s="43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1:42" ht="13.5" customHeight="1" x14ac:dyDescent="0.25">
      <c r="A37" s="30"/>
      <c r="B37" s="30"/>
      <c r="C37" s="30"/>
      <c r="D37" s="144"/>
      <c r="E37" s="43"/>
      <c r="F37" s="145"/>
      <c r="G37" s="43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</row>
    <row r="38" spans="1:42" ht="13.5" customHeight="1" x14ac:dyDescent="0.25">
      <c r="A38" s="30"/>
      <c r="B38" s="30"/>
      <c r="C38" s="30"/>
      <c r="D38" s="30"/>
      <c r="E38" s="43"/>
      <c r="F38" s="145"/>
      <c r="G38" s="43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</row>
    <row r="39" spans="1:42" ht="13.5" customHeight="1" x14ac:dyDescent="0.3">
      <c r="E39" s="7"/>
      <c r="F39" s="8"/>
      <c r="G39" s="7"/>
    </row>
    <row r="40" spans="1:42" ht="13.5" customHeight="1" x14ac:dyDescent="0.3">
      <c r="E40" s="7"/>
      <c r="F40" s="8"/>
      <c r="G40" s="7"/>
    </row>
    <row r="41" spans="1:42" ht="13.5" customHeight="1" x14ac:dyDescent="0.3">
      <c r="E41" s="7"/>
      <c r="F41" s="8"/>
      <c r="G41" s="7"/>
    </row>
    <row r="42" spans="1:42" ht="13.5" customHeight="1" x14ac:dyDescent="0.3">
      <c r="E42" s="7"/>
      <c r="F42" s="8"/>
      <c r="G42" s="7"/>
    </row>
    <row r="43" spans="1:42" ht="13.5" customHeight="1" x14ac:dyDescent="0.3">
      <c r="E43" s="7"/>
      <c r="F43" s="8"/>
      <c r="G43" s="7"/>
    </row>
    <row r="44" spans="1:42" ht="13.5" customHeight="1" x14ac:dyDescent="0.3">
      <c r="E44" s="7"/>
      <c r="F44" s="8"/>
      <c r="G44" s="7"/>
    </row>
    <row r="45" spans="1:42" ht="13.5" customHeight="1" x14ac:dyDescent="0.3">
      <c r="E45" s="7"/>
      <c r="F45" s="8"/>
      <c r="G45" s="7"/>
    </row>
    <row r="46" spans="1:42" ht="13.5" customHeight="1" x14ac:dyDescent="0.3">
      <c r="E46" s="7"/>
      <c r="F46" s="8"/>
      <c r="G46" s="7"/>
    </row>
    <row r="47" spans="1:42" ht="13.5" customHeight="1" x14ac:dyDescent="0.3">
      <c r="E47" s="7"/>
      <c r="F47" s="8"/>
      <c r="G47" s="7"/>
    </row>
    <row r="48" spans="1:42" ht="13.5" customHeight="1" x14ac:dyDescent="0.25">
      <c r="F48" s="7"/>
    </row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</sheetData>
  <autoFilter ref="B7:AM30" xr:uid="{00000000-0009-0000-0000-000004000000}"/>
  <mergeCells count="6">
    <mergeCell ref="B8:D8"/>
    <mergeCell ref="I8:K8"/>
    <mergeCell ref="C13:C27"/>
    <mergeCell ref="M4:O4"/>
    <mergeCell ref="M5:O5"/>
    <mergeCell ref="M6:O6"/>
  </mergeCells>
  <conditionalFormatting sqref="H9:H30">
    <cfRule type="cellIs" dxfId="20" priority="14" operator="equal">
      <formula>"Done"</formula>
    </cfRule>
  </conditionalFormatting>
  <conditionalFormatting sqref="H9:H30">
    <cfRule type="cellIs" dxfId="19" priority="15" operator="equal">
      <formula>"Inprocess"</formula>
    </cfRule>
  </conditionalFormatting>
  <conditionalFormatting sqref="F14 F17 F23 F28 F19 F25">
    <cfRule type="cellIs" dxfId="18" priority="13" operator="equal">
      <formula>$F$8</formula>
    </cfRule>
  </conditionalFormatting>
  <conditionalFormatting sqref="E9:E10 E12:E30">
    <cfRule type="cellIs" dxfId="17" priority="6" operator="equal">
      <formula>"Hieu"</formula>
    </cfRule>
  </conditionalFormatting>
  <conditionalFormatting sqref="E9:E10 E12:E30">
    <cfRule type="cellIs" dxfId="16" priority="5" operator="equal">
      <formula>"Hoai"</formula>
    </cfRule>
  </conditionalFormatting>
  <conditionalFormatting sqref="E9:E10 E12:E30">
    <cfRule type="cellIs" dxfId="15" priority="4" operator="equal">
      <formula>"Phu"</formula>
    </cfRule>
  </conditionalFormatting>
  <conditionalFormatting sqref="E11">
    <cfRule type="cellIs" dxfId="14" priority="3" operator="equal">
      <formula>"Hieu"</formula>
    </cfRule>
  </conditionalFormatting>
  <conditionalFormatting sqref="E11">
    <cfRule type="cellIs" dxfId="13" priority="2" operator="equal">
      <formula>"Hoai"</formula>
    </cfRule>
  </conditionalFormatting>
  <conditionalFormatting sqref="E11">
    <cfRule type="cellIs" dxfId="12" priority="1" operator="equal">
      <formula>"Phu"</formula>
    </cfRule>
  </conditionalFormatting>
  <dataValidations count="1">
    <dataValidation type="decimal" operator="greaterThanOrEqual" allowBlank="1" showDropDown="1" showInputMessage="1" showErrorMessage="1" prompt="Nhập số lớn hơn hoặc bằng 0" sqref="AM28:AM29 L13:V14 AK25:AM26 O9:P9 M19:AB19 M17:Y17 M23:AK23 AC19:AD20 AM31 L24:AK24 L22:AJ22 U18:AD18 L22:L25 L17:L19 Q9:S11 V15:Y15 AE9:AG20 L28:AL28 L18:S18 M9:M11 AB9:AD17 L10 N10:Q11 AL9:AM24 W9:AA14 T9:V12 Z15:AA17 AH9:AK21 M25:AJ25" xr:uid="{4AD4E7A5-EF7A-4186-A7B3-EC2E1E8637B1}">
      <formula1>0</formula1>
    </dataValidation>
  </dataValidation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I1000"/>
  <sheetViews>
    <sheetView showGridLines="0" workbookViewId="0">
      <selection activeCell="B5" sqref="B5"/>
    </sheetView>
  </sheetViews>
  <sheetFormatPr defaultColWidth="14.44140625" defaultRowHeight="15" customHeight="1" x14ac:dyDescent="0.25"/>
  <cols>
    <col min="1" max="2" width="8.6640625" customWidth="1"/>
    <col min="3" max="3" width="13.44140625" customWidth="1"/>
    <col min="4" max="4" width="14" customWidth="1"/>
    <col min="5" max="7" width="54.44140625" customWidth="1"/>
    <col min="8" max="8" width="54.44140625" hidden="1" customWidth="1"/>
    <col min="9" max="26" width="8.6640625" customWidth="1"/>
  </cols>
  <sheetData>
    <row r="1" spans="1:9" ht="13.5" customHeight="1" x14ac:dyDescent="0.25">
      <c r="A1" s="30"/>
      <c r="B1" s="30"/>
      <c r="C1" s="30"/>
      <c r="D1" s="30"/>
      <c r="E1" s="30"/>
      <c r="F1" s="30"/>
      <c r="G1" s="30"/>
      <c r="H1" s="30"/>
    </row>
    <row r="2" spans="1:9" ht="13.5" customHeight="1" x14ac:dyDescent="0.25">
      <c r="A2" s="30"/>
      <c r="B2" s="30"/>
      <c r="C2" s="30"/>
      <c r="D2" s="30"/>
      <c r="E2" s="30"/>
      <c r="F2" s="30"/>
      <c r="G2" s="30"/>
      <c r="H2" s="30"/>
    </row>
    <row r="3" spans="1:9" ht="13.5" customHeight="1" x14ac:dyDescent="0.25">
      <c r="A3" s="30"/>
      <c r="B3" s="30"/>
      <c r="C3" s="30"/>
      <c r="D3" s="30"/>
      <c r="E3" s="30"/>
      <c r="F3" s="30"/>
      <c r="G3" s="30"/>
      <c r="H3" s="30"/>
    </row>
    <row r="4" spans="1:9" ht="13.5" customHeight="1" x14ac:dyDescent="0.25">
      <c r="A4" s="30"/>
      <c r="B4" s="30"/>
      <c r="C4" s="30"/>
      <c r="D4" s="30"/>
      <c r="E4" s="30"/>
      <c r="F4" s="43"/>
      <c r="G4" s="43"/>
      <c r="H4" s="43"/>
    </row>
    <row r="5" spans="1:9" ht="13.5" customHeight="1" x14ac:dyDescent="0.3">
      <c r="A5" s="30"/>
      <c r="B5" s="189" t="s">
        <v>286</v>
      </c>
      <c r="C5" s="30"/>
      <c r="D5" s="30"/>
      <c r="E5" s="43"/>
      <c r="F5" s="259"/>
      <c r="G5" s="259"/>
      <c r="H5" s="259"/>
      <c r="I5" s="7"/>
    </row>
    <row r="6" spans="1:9" ht="13.5" customHeight="1" x14ac:dyDescent="0.3">
      <c r="A6" s="30"/>
      <c r="B6" s="189"/>
      <c r="C6" s="30"/>
      <c r="D6" s="30"/>
      <c r="E6" s="43"/>
      <c r="F6" s="259"/>
      <c r="G6" s="259"/>
      <c r="H6" s="259"/>
      <c r="I6" s="7"/>
    </row>
    <row r="7" spans="1:9" ht="13.5" customHeight="1" x14ac:dyDescent="0.25">
      <c r="A7" s="30"/>
      <c r="B7" s="190" t="s">
        <v>167</v>
      </c>
      <c r="C7" s="190" t="s">
        <v>198</v>
      </c>
      <c r="D7" s="190" t="s">
        <v>16</v>
      </c>
      <c r="E7" s="190" t="s">
        <v>199</v>
      </c>
      <c r="F7" s="201" t="s">
        <v>200</v>
      </c>
      <c r="G7" s="201" t="s">
        <v>201</v>
      </c>
      <c r="H7" s="201" t="s">
        <v>6</v>
      </c>
    </row>
    <row r="8" spans="1:9" ht="26.25" customHeight="1" x14ac:dyDescent="0.25">
      <c r="A8" s="30"/>
      <c r="B8" s="199">
        <v>2</v>
      </c>
      <c r="C8" s="197">
        <v>44478</v>
      </c>
      <c r="D8" s="199" t="s">
        <v>172</v>
      </c>
      <c r="E8" s="203" t="s">
        <v>210</v>
      </c>
      <c r="F8" s="203" t="s">
        <v>211</v>
      </c>
      <c r="G8" s="202"/>
      <c r="H8" s="191"/>
    </row>
    <row r="9" spans="1:9" ht="27.75" customHeight="1" x14ac:dyDescent="0.25">
      <c r="A9" s="30"/>
      <c r="B9" s="199">
        <v>2</v>
      </c>
      <c r="C9" s="197">
        <v>44489</v>
      </c>
      <c r="D9" s="199" t="s">
        <v>173</v>
      </c>
      <c r="E9" s="202"/>
      <c r="F9" s="202" t="s">
        <v>212</v>
      </c>
      <c r="G9" s="203" t="s">
        <v>213</v>
      </c>
      <c r="H9" s="191"/>
    </row>
    <row r="10" spans="1:9" ht="27" customHeight="1" x14ac:dyDescent="0.25">
      <c r="A10" s="30"/>
      <c r="B10" s="199">
        <v>2</v>
      </c>
      <c r="C10" s="197">
        <v>44493</v>
      </c>
      <c r="D10" s="199" t="s">
        <v>178</v>
      </c>
      <c r="E10" s="202"/>
      <c r="F10" s="202" t="s">
        <v>214</v>
      </c>
      <c r="G10" s="202" t="s">
        <v>215</v>
      </c>
      <c r="H10" s="191"/>
    </row>
    <row r="11" spans="1:9" ht="27.75" customHeight="1" x14ac:dyDescent="0.25">
      <c r="A11" s="30"/>
      <c r="B11" s="199">
        <v>2</v>
      </c>
      <c r="C11" s="197">
        <v>44498</v>
      </c>
      <c r="D11" s="199" t="s">
        <v>0</v>
      </c>
      <c r="E11" s="203" t="s">
        <v>216</v>
      </c>
      <c r="F11" s="202" t="s">
        <v>217</v>
      </c>
      <c r="G11" s="202"/>
      <c r="H11" s="191"/>
    </row>
    <row r="12" spans="1:9" ht="13.5" hidden="1" customHeight="1" x14ac:dyDescent="0.25">
      <c r="A12" s="30"/>
      <c r="B12" s="191"/>
      <c r="C12" s="191"/>
      <c r="D12" s="191"/>
      <c r="E12" s="191"/>
      <c r="F12" s="191"/>
      <c r="G12" s="191"/>
      <c r="H12" s="191"/>
    </row>
    <row r="13" spans="1:9" ht="13.5" hidden="1" customHeight="1" x14ac:dyDescent="0.25">
      <c r="A13" s="30"/>
      <c r="B13" s="191"/>
      <c r="C13" s="191"/>
      <c r="D13" s="191"/>
      <c r="E13" s="191"/>
      <c r="F13" s="191"/>
      <c r="G13" s="191"/>
      <c r="H13" s="191"/>
    </row>
    <row r="14" spans="1:9" ht="13.5" hidden="1" customHeight="1" x14ac:dyDescent="0.25">
      <c r="A14" s="30"/>
      <c r="B14" s="191"/>
      <c r="C14" s="191"/>
      <c r="D14" s="191"/>
      <c r="E14" s="191"/>
      <c r="F14" s="191"/>
      <c r="G14" s="191"/>
      <c r="H14" s="191"/>
    </row>
    <row r="15" spans="1:9" ht="13.5" hidden="1" customHeight="1" x14ac:dyDescent="0.25">
      <c r="A15" s="30"/>
      <c r="B15" s="191"/>
      <c r="C15" s="191"/>
      <c r="D15" s="191"/>
      <c r="E15" s="191"/>
      <c r="F15" s="191"/>
      <c r="G15" s="191"/>
      <c r="H15" s="191"/>
    </row>
    <row r="16" spans="1:9" ht="13.5" hidden="1" customHeight="1" x14ac:dyDescent="0.25">
      <c r="A16" s="30"/>
      <c r="B16" s="191"/>
      <c r="C16" s="191"/>
      <c r="D16" s="191"/>
      <c r="E16" s="191"/>
      <c r="F16" s="191"/>
      <c r="G16" s="191"/>
      <c r="H16" s="191"/>
    </row>
    <row r="17" spans="1:8" ht="13.5" hidden="1" customHeight="1" x14ac:dyDescent="0.25">
      <c r="A17" s="30"/>
      <c r="B17" s="191"/>
      <c r="C17" s="191"/>
      <c r="D17" s="191"/>
      <c r="E17" s="191"/>
      <c r="F17" s="191"/>
      <c r="G17" s="191"/>
      <c r="H17" s="191"/>
    </row>
    <row r="18" spans="1:8" ht="13.5" hidden="1" customHeight="1" x14ac:dyDescent="0.25">
      <c r="A18" s="30"/>
      <c r="B18" s="191"/>
      <c r="C18" s="191"/>
      <c r="D18" s="191"/>
      <c r="E18" s="191"/>
      <c r="F18" s="191"/>
      <c r="G18" s="191"/>
      <c r="H18" s="191"/>
    </row>
    <row r="19" spans="1:8" ht="13.5" hidden="1" customHeight="1" x14ac:dyDescent="0.25">
      <c r="A19" s="30"/>
      <c r="B19" s="191"/>
      <c r="C19" s="191"/>
      <c r="D19" s="191"/>
      <c r="E19" s="191"/>
      <c r="F19" s="191"/>
      <c r="G19" s="191"/>
      <c r="H19" s="191"/>
    </row>
    <row r="20" spans="1:8" ht="13.5" hidden="1" customHeight="1" x14ac:dyDescent="0.25">
      <c r="A20" s="30"/>
      <c r="B20" s="191"/>
      <c r="C20" s="191"/>
      <c r="D20" s="191"/>
      <c r="E20" s="191"/>
      <c r="F20" s="191"/>
      <c r="G20" s="191"/>
      <c r="H20" s="191"/>
    </row>
    <row r="21" spans="1:8" ht="13.5" hidden="1" customHeight="1" x14ac:dyDescent="0.25">
      <c r="A21" s="30"/>
      <c r="B21" s="191"/>
      <c r="C21" s="191"/>
      <c r="D21" s="191"/>
      <c r="E21" s="191"/>
      <c r="F21" s="191"/>
      <c r="G21" s="191"/>
      <c r="H21" s="191"/>
    </row>
    <row r="22" spans="1:8" ht="13.5" hidden="1" customHeight="1" x14ac:dyDescent="0.25">
      <c r="A22" s="30"/>
      <c r="B22" s="191"/>
      <c r="C22" s="191"/>
      <c r="D22" s="191"/>
      <c r="E22" s="191"/>
      <c r="F22" s="191"/>
      <c r="G22" s="191"/>
      <c r="H22" s="191"/>
    </row>
    <row r="23" spans="1:8" ht="13.5" hidden="1" customHeight="1" x14ac:dyDescent="0.25">
      <c r="A23" s="30"/>
      <c r="B23" s="191"/>
      <c r="C23" s="191"/>
      <c r="D23" s="191"/>
      <c r="E23" s="191"/>
      <c r="F23" s="191"/>
      <c r="G23" s="191"/>
      <c r="H23" s="191"/>
    </row>
    <row r="24" spans="1:8" ht="13.5" hidden="1" customHeight="1" x14ac:dyDescent="0.25">
      <c r="A24" s="30"/>
      <c r="B24" s="191"/>
      <c r="C24" s="191"/>
      <c r="D24" s="191"/>
      <c r="E24" s="191"/>
      <c r="F24" s="191"/>
      <c r="G24" s="191"/>
      <c r="H24" s="191"/>
    </row>
    <row r="25" spans="1:8" ht="13.5" hidden="1" customHeight="1" x14ac:dyDescent="0.25">
      <c r="A25" s="30"/>
      <c r="B25" s="191"/>
      <c r="C25" s="191"/>
      <c r="D25" s="191"/>
      <c r="E25" s="191"/>
      <c r="F25" s="191"/>
      <c r="G25" s="191"/>
      <c r="H25" s="191"/>
    </row>
    <row r="26" spans="1:8" ht="13.5" hidden="1" customHeight="1" x14ac:dyDescent="0.25">
      <c r="A26" s="30"/>
      <c r="B26" s="191"/>
      <c r="C26" s="191"/>
      <c r="D26" s="191"/>
      <c r="E26" s="191"/>
      <c r="F26" s="191"/>
      <c r="G26" s="191"/>
      <c r="H26" s="191"/>
    </row>
    <row r="27" spans="1:8" ht="13.5" hidden="1" customHeight="1" x14ac:dyDescent="0.25">
      <c r="A27" s="30"/>
      <c r="B27" s="191"/>
      <c r="C27" s="191"/>
      <c r="D27" s="191"/>
      <c r="E27" s="191"/>
      <c r="F27" s="191"/>
      <c r="G27" s="191"/>
      <c r="H27" s="191"/>
    </row>
    <row r="28" spans="1:8" ht="13.5" hidden="1" customHeight="1" x14ac:dyDescent="0.25">
      <c r="A28" s="30"/>
      <c r="B28" s="191"/>
      <c r="C28" s="191"/>
      <c r="D28" s="191"/>
      <c r="E28" s="191"/>
      <c r="F28" s="191"/>
      <c r="G28" s="191"/>
      <c r="H28" s="191"/>
    </row>
    <row r="29" spans="1:8" ht="13.5" hidden="1" customHeight="1" x14ac:dyDescent="0.25">
      <c r="A29" s="30"/>
      <c r="B29" s="191"/>
      <c r="C29" s="191"/>
      <c r="D29" s="191"/>
      <c r="E29" s="191"/>
      <c r="F29" s="191"/>
      <c r="G29" s="191"/>
      <c r="H29" s="191"/>
    </row>
    <row r="30" spans="1:8" ht="13.5" hidden="1" customHeight="1" x14ac:dyDescent="0.25">
      <c r="A30" s="30"/>
      <c r="B30" s="191"/>
      <c r="C30" s="191"/>
      <c r="D30" s="191"/>
      <c r="E30" s="191"/>
      <c r="F30" s="191"/>
      <c r="G30" s="191"/>
      <c r="H30" s="191"/>
    </row>
    <row r="31" spans="1:8" ht="13.5" hidden="1" customHeight="1" x14ac:dyDescent="0.25">
      <c r="A31" s="30"/>
      <c r="B31" s="191"/>
      <c r="C31" s="191"/>
      <c r="D31" s="191"/>
      <c r="E31" s="191"/>
      <c r="F31" s="191"/>
      <c r="G31" s="191"/>
      <c r="H31" s="191"/>
    </row>
    <row r="32" spans="1:8" ht="13.5" hidden="1" customHeight="1" x14ac:dyDescent="0.25">
      <c r="A32" s="30"/>
      <c r="B32" s="191"/>
      <c r="C32" s="191"/>
      <c r="D32" s="191"/>
      <c r="E32" s="191"/>
      <c r="F32" s="191"/>
      <c r="G32" s="191"/>
      <c r="H32" s="191"/>
    </row>
    <row r="33" spans="1:8" ht="13.5" hidden="1" customHeight="1" x14ac:dyDescent="0.25">
      <c r="A33" s="30"/>
      <c r="B33" s="191"/>
      <c r="C33" s="191"/>
      <c r="D33" s="191"/>
      <c r="E33" s="191"/>
      <c r="F33" s="191"/>
      <c r="G33" s="191"/>
      <c r="H33" s="191"/>
    </row>
    <row r="34" spans="1:8" ht="13.5" hidden="1" customHeight="1" x14ac:dyDescent="0.25">
      <c r="A34" s="30"/>
      <c r="B34" s="191"/>
      <c r="C34" s="191"/>
      <c r="D34" s="191"/>
      <c r="E34" s="191"/>
      <c r="F34" s="191"/>
      <c r="G34" s="191"/>
      <c r="H34" s="191"/>
    </row>
    <row r="35" spans="1:8" ht="13.5" hidden="1" customHeight="1" x14ac:dyDescent="0.25">
      <c r="A35" s="30"/>
      <c r="B35" s="191"/>
      <c r="C35" s="191"/>
      <c r="D35" s="191"/>
      <c r="E35" s="191"/>
      <c r="F35" s="30"/>
      <c r="G35" s="30"/>
      <c r="H35" s="30"/>
    </row>
    <row r="36" spans="1:8" ht="13.5" hidden="1" customHeight="1" x14ac:dyDescent="0.25">
      <c r="A36" s="30"/>
      <c r="B36" s="191"/>
      <c r="C36" s="191"/>
      <c r="D36" s="191"/>
      <c r="E36" s="191"/>
      <c r="F36" s="30"/>
      <c r="G36" s="30"/>
      <c r="H36" s="30"/>
    </row>
    <row r="37" spans="1:8" ht="13.5" customHeight="1" x14ac:dyDescent="0.25">
      <c r="A37" s="30"/>
      <c r="B37" s="30"/>
      <c r="C37" s="30"/>
      <c r="D37" s="30"/>
      <c r="E37" s="30"/>
      <c r="F37" s="30"/>
      <c r="G37" s="30"/>
      <c r="H37" s="30"/>
    </row>
    <row r="38" spans="1:8" ht="13.5" customHeight="1" x14ac:dyDescent="0.25">
      <c r="A38" s="30"/>
      <c r="B38" s="30"/>
      <c r="C38" s="30"/>
      <c r="D38" s="30"/>
      <c r="E38" s="30"/>
      <c r="F38" s="30"/>
      <c r="G38" s="30"/>
      <c r="H38" s="30"/>
    </row>
    <row r="39" spans="1:8" ht="13.5" customHeight="1" x14ac:dyDescent="0.25">
      <c r="A39" s="30"/>
      <c r="B39" s="30"/>
      <c r="C39" s="30"/>
      <c r="D39" s="30"/>
      <c r="E39" s="30"/>
      <c r="F39" s="30"/>
      <c r="G39" s="30"/>
      <c r="H39" s="30"/>
    </row>
    <row r="40" spans="1:8" ht="13.5" customHeight="1" x14ac:dyDescent="0.25"/>
    <row r="41" spans="1:8" ht="13.5" customHeight="1" x14ac:dyDescent="0.25"/>
    <row r="42" spans="1:8" ht="13.5" customHeight="1" x14ac:dyDescent="0.25"/>
    <row r="43" spans="1:8" ht="13.5" customHeight="1" x14ac:dyDescent="0.25"/>
    <row r="44" spans="1:8" ht="13.5" customHeight="1" x14ac:dyDescent="0.25"/>
    <row r="45" spans="1:8" ht="13.5" customHeight="1" x14ac:dyDescent="0.25"/>
    <row r="46" spans="1:8" ht="13.5" customHeight="1" x14ac:dyDescent="0.25"/>
    <row r="47" spans="1:8" ht="13.5" customHeight="1" x14ac:dyDescent="0.25"/>
    <row r="48" spans="1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7:H7" xr:uid="{00000000-0009-0000-0000-000006000000}"/>
  <mergeCells count="1">
    <mergeCell ref="F5:H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2606-8131-4302-8DC2-D885A8A90E3B}">
  <sheetPr>
    <tabColor rgb="FF8EAADB"/>
  </sheetPr>
  <dimension ref="A1:AG989"/>
  <sheetViews>
    <sheetView showGridLines="0" zoomScale="70" zoomScaleNormal="70" workbookViewId="0">
      <selection activeCell="AF33" sqref="A1:AF33"/>
    </sheetView>
  </sheetViews>
  <sheetFormatPr defaultColWidth="14.44140625" defaultRowHeight="15" customHeight="1" x14ac:dyDescent="0.25"/>
  <cols>
    <col min="1" max="1" width="5.44140625" customWidth="1"/>
    <col min="2" max="2" width="6.6640625" customWidth="1"/>
    <col min="3" max="3" width="7.88671875" customWidth="1"/>
    <col min="4" max="4" width="25.88671875" customWidth="1"/>
    <col min="5" max="5" width="10.6640625" bestFit="1" customWidth="1"/>
    <col min="6" max="8" width="8.33203125" customWidth="1"/>
    <col min="9" max="9" width="8.44140625" customWidth="1"/>
    <col min="10" max="10" width="10.6640625" customWidth="1"/>
    <col min="11" max="11" width="8.44140625" customWidth="1"/>
    <col min="12" max="32" width="6.44140625" customWidth="1"/>
  </cols>
  <sheetData>
    <row r="1" spans="1:33" ht="13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</row>
    <row r="2" spans="1:33" ht="13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17"/>
    </row>
    <row r="3" spans="1:33" ht="13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17"/>
    </row>
    <row r="4" spans="1:33" ht="13.5" customHeight="1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46"/>
      <c r="M4" s="253" t="s">
        <v>9</v>
      </c>
      <c r="N4" s="254"/>
      <c r="O4" s="254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7"/>
    </row>
    <row r="5" spans="1:33" ht="13.5" customHeight="1" x14ac:dyDescent="0.25">
      <c r="A5" s="137"/>
      <c r="B5" s="147" t="s">
        <v>104</v>
      </c>
      <c r="C5" s="137"/>
      <c r="D5" s="137"/>
      <c r="E5" s="137"/>
      <c r="F5" s="137"/>
      <c r="G5" s="137"/>
      <c r="H5" s="137"/>
      <c r="I5" s="137"/>
      <c r="J5" s="137"/>
      <c r="K5" s="137"/>
      <c r="L5" s="148"/>
      <c r="M5" s="253" t="s">
        <v>11</v>
      </c>
      <c r="N5" s="254"/>
      <c r="O5" s="254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49"/>
      <c r="AA5" s="137"/>
      <c r="AB5" s="137"/>
      <c r="AC5" s="137"/>
      <c r="AD5" s="149"/>
      <c r="AE5" s="137"/>
      <c r="AF5" s="137"/>
      <c r="AG5" s="17"/>
    </row>
    <row r="6" spans="1:33" ht="13.5" customHeight="1" x14ac:dyDescent="0.25">
      <c r="A6" s="137"/>
      <c r="B6" s="150"/>
      <c r="C6" s="97"/>
      <c r="D6" s="97"/>
      <c r="E6" s="97"/>
      <c r="F6" s="97"/>
      <c r="G6" s="97"/>
      <c r="H6" s="97"/>
      <c r="I6" s="97"/>
      <c r="J6" s="97"/>
      <c r="K6" s="97"/>
      <c r="L6" s="151"/>
      <c r="M6" s="253" t="s">
        <v>12</v>
      </c>
      <c r="N6" s="254"/>
      <c r="O6" s="254"/>
      <c r="P6" s="97"/>
      <c r="Q6" s="97"/>
      <c r="R6" s="97"/>
      <c r="S6" s="97"/>
      <c r="T6" s="97"/>
      <c r="U6" s="97"/>
      <c r="V6" s="97"/>
      <c r="W6" s="97"/>
      <c r="X6" s="97"/>
      <c r="Y6" s="97"/>
      <c r="Z6" s="152"/>
      <c r="AA6" s="97"/>
      <c r="AB6" s="97"/>
      <c r="AC6" s="97"/>
      <c r="AD6" s="152" t="s">
        <v>13</v>
      </c>
      <c r="AE6" s="97"/>
      <c r="AF6" s="97"/>
      <c r="AG6" s="17"/>
    </row>
    <row r="7" spans="1:33" ht="34.5" customHeight="1" x14ac:dyDescent="0.25">
      <c r="A7" s="97"/>
      <c r="B7" s="153" t="s">
        <v>14</v>
      </c>
      <c r="C7" s="153" t="s">
        <v>15</v>
      </c>
      <c r="D7" s="153" t="s">
        <v>4</v>
      </c>
      <c r="E7" s="153" t="s">
        <v>16</v>
      </c>
      <c r="F7" s="153" t="s">
        <v>17</v>
      </c>
      <c r="G7" s="153" t="s">
        <v>18</v>
      </c>
      <c r="H7" s="153" t="s">
        <v>5</v>
      </c>
      <c r="I7" s="153" t="s">
        <v>19</v>
      </c>
      <c r="J7" s="153" t="s">
        <v>7</v>
      </c>
      <c r="K7" s="153" t="s">
        <v>20</v>
      </c>
      <c r="L7" s="154" t="s">
        <v>21</v>
      </c>
      <c r="M7" s="154" t="s">
        <v>22</v>
      </c>
      <c r="N7" s="154" t="s">
        <v>23</v>
      </c>
      <c r="O7" s="154" t="s">
        <v>24</v>
      </c>
      <c r="P7" s="154" t="s">
        <v>25</v>
      </c>
      <c r="Q7" s="154" t="s">
        <v>26</v>
      </c>
      <c r="R7" s="154" t="s">
        <v>27</v>
      </c>
      <c r="S7" s="154" t="s">
        <v>28</v>
      </c>
      <c r="T7" s="154" t="s">
        <v>29</v>
      </c>
      <c r="U7" s="154" t="s">
        <v>30</v>
      </c>
      <c r="V7" s="154" t="s">
        <v>31</v>
      </c>
      <c r="W7" s="154" t="s">
        <v>32</v>
      </c>
      <c r="X7" s="154" t="s">
        <v>33</v>
      </c>
      <c r="Y7" s="154" t="s">
        <v>34</v>
      </c>
      <c r="Z7" s="154" t="s">
        <v>35</v>
      </c>
      <c r="AA7" s="154" t="s">
        <v>36</v>
      </c>
      <c r="AB7" s="154" t="s">
        <v>37</v>
      </c>
      <c r="AC7" s="154" t="s">
        <v>38</v>
      </c>
      <c r="AD7" s="154" t="s">
        <v>39</v>
      </c>
      <c r="AE7" s="154" t="s">
        <v>40</v>
      </c>
      <c r="AF7" s="154" t="s">
        <v>41</v>
      </c>
      <c r="AG7" s="19"/>
    </row>
    <row r="8" spans="1:33" ht="28.5" customHeight="1" x14ac:dyDescent="0.25">
      <c r="A8" s="94"/>
      <c r="B8" s="237" t="s">
        <v>105</v>
      </c>
      <c r="C8" s="252"/>
      <c r="D8" s="252"/>
      <c r="E8" s="41" t="s">
        <v>0</v>
      </c>
      <c r="F8" s="42">
        <v>44501</v>
      </c>
      <c r="G8" s="42">
        <v>44521</v>
      </c>
      <c r="H8" s="41"/>
      <c r="I8" s="237"/>
      <c r="J8" s="252"/>
      <c r="K8" s="252"/>
      <c r="L8" s="42">
        <v>44501</v>
      </c>
      <c r="M8" s="42">
        <v>44502</v>
      </c>
      <c r="N8" s="42">
        <v>44503</v>
      </c>
      <c r="O8" s="42">
        <v>44504</v>
      </c>
      <c r="P8" s="42">
        <v>44505</v>
      </c>
      <c r="Q8" s="42">
        <v>44506</v>
      </c>
      <c r="R8" s="42">
        <v>44507</v>
      </c>
      <c r="S8" s="42">
        <v>44508</v>
      </c>
      <c r="T8" s="42">
        <v>44509</v>
      </c>
      <c r="U8" s="42">
        <v>44510</v>
      </c>
      <c r="V8" s="42">
        <v>44511</v>
      </c>
      <c r="W8" s="42">
        <v>44512</v>
      </c>
      <c r="X8" s="42">
        <v>44513</v>
      </c>
      <c r="Y8" s="42">
        <v>44514</v>
      </c>
      <c r="Z8" s="42">
        <v>44515</v>
      </c>
      <c r="AA8" s="42">
        <v>44516</v>
      </c>
      <c r="AB8" s="42">
        <v>44517</v>
      </c>
      <c r="AC8" s="42">
        <v>44518</v>
      </c>
      <c r="AD8" s="42">
        <v>44519</v>
      </c>
      <c r="AE8" s="42">
        <v>44520</v>
      </c>
      <c r="AF8" s="42">
        <v>44521</v>
      </c>
      <c r="AG8" s="19"/>
    </row>
    <row r="9" spans="1:33" ht="28.5" customHeight="1" x14ac:dyDescent="0.25">
      <c r="A9" s="97"/>
      <c r="B9" s="50">
        <v>3</v>
      </c>
      <c r="C9" s="155"/>
      <c r="D9" s="156" t="s">
        <v>106</v>
      </c>
      <c r="E9" s="157" t="s">
        <v>0</v>
      </c>
      <c r="F9" s="49">
        <f>_xlfn.XLOOKUP(0,$L9:$AF9,$L$8:$AF$8)</f>
        <v>44501</v>
      </c>
      <c r="G9" s="49">
        <f>_xlfn.XLOOKUP(0,$L9:$AF9,$L$8:$AF$8)</f>
        <v>44501</v>
      </c>
      <c r="H9" s="50" t="str">
        <f t="shared" ref="H9:H29" si="0">IF(K9=0,"Done","Inprocess")</f>
        <v>Done</v>
      </c>
      <c r="I9" s="51">
        <v>7.5</v>
      </c>
      <c r="J9" s="52">
        <f t="shared" ref="J9:J29" si="1">I9-K9</f>
        <v>7.5</v>
      </c>
      <c r="K9" s="52">
        <f t="shared" ref="K9:K29" si="2">MIN($L9:$AF9)</f>
        <v>0</v>
      </c>
      <c r="L9" s="53">
        <v>0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19"/>
    </row>
    <row r="10" spans="1:33" ht="28.5" customHeight="1" x14ac:dyDescent="0.25">
      <c r="A10" s="97"/>
      <c r="B10" s="50">
        <v>3</v>
      </c>
      <c r="C10" s="155"/>
      <c r="D10" s="46" t="s">
        <v>107</v>
      </c>
      <c r="E10" s="157" t="s">
        <v>54</v>
      </c>
      <c r="F10" s="49">
        <v>44502</v>
      </c>
      <c r="G10" s="49">
        <f t="shared" ref="G10:G29" si="3">_xlfn.XLOOKUP(0,$L10:$AF10,$L$8:$AF$8)</f>
        <v>44503</v>
      </c>
      <c r="H10" s="50" t="str">
        <f t="shared" si="0"/>
        <v>Done</v>
      </c>
      <c r="I10" s="51">
        <v>5</v>
      </c>
      <c r="J10" s="52">
        <f>I10-K10</f>
        <v>5</v>
      </c>
      <c r="K10" s="52">
        <f t="shared" si="2"/>
        <v>0</v>
      </c>
      <c r="L10" s="54">
        <v>5</v>
      </c>
      <c r="M10" s="54">
        <v>2.5</v>
      </c>
      <c r="N10" s="53">
        <v>0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19"/>
    </row>
    <row r="11" spans="1:33" ht="28.5" customHeight="1" x14ac:dyDescent="0.25">
      <c r="A11" s="97"/>
      <c r="B11" s="50">
        <v>3</v>
      </c>
      <c r="C11" s="155"/>
      <c r="D11" s="46" t="s">
        <v>108</v>
      </c>
      <c r="E11" s="157" t="s">
        <v>58</v>
      </c>
      <c r="F11" s="42">
        <v>44502</v>
      </c>
      <c r="G11" s="49">
        <f t="shared" si="3"/>
        <v>44503</v>
      </c>
      <c r="H11" s="50" t="str">
        <f>IF(K11=0,"Done","Inprocess")</f>
        <v>Done</v>
      </c>
      <c r="I11" s="51">
        <v>5</v>
      </c>
      <c r="J11" s="52">
        <f t="shared" si="1"/>
        <v>5</v>
      </c>
      <c r="K11" s="52">
        <f t="shared" si="2"/>
        <v>0</v>
      </c>
      <c r="L11" s="51">
        <v>5</v>
      </c>
      <c r="M11" s="54">
        <v>2.5</v>
      </c>
      <c r="N11" s="54">
        <v>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19"/>
    </row>
    <row r="12" spans="1:33" ht="28.5" customHeight="1" x14ac:dyDescent="0.25">
      <c r="A12" s="97"/>
      <c r="B12" s="50">
        <v>3</v>
      </c>
      <c r="C12" s="239" t="s">
        <v>109</v>
      </c>
      <c r="D12" s="46" t="s">
        <v>110</v>
      </c>
      <c r="E12" s="157" t="s">
        <v>56</v>
      </c>
      <c r="F12" s="49">
        <v>44502</v>
      </c>
      <c r="G12" s="49">
        <f t="shared" si="3"/>
        <v>44508</v>
      </c>
      <c r="H12" s="50" t="str">
        <f t="shared" si="0"/>
        <v>Done</v>
      </c>
      <c r="I12" s="51">
        <v>15</v>
      </c>
      <c r="J12" s="52">
        <v>17.5</v>
      </c>
      <c r="K12" s="52">
        <f t="shared" si="2"/>
        <v>0</v>
      </c>
      <c r="L12" s="54">
        <v>15</v>
      </c>
      <c r="M12" s="54">
        <v>15</v>
      </c>
      <c r="N12" s="54">
        <v>12.5</v>
      </c>
      <c r="O12" s="54">
        <v>10</v>
      </c>
      <c r="P12" s="54">
        <v>7.5</v>
      </c>
      <c r="Q12" s="54">
        <v>5</v>
      </c>
      <c r="R12" s="63">
        <v>2.5</v>
      </c>
      <c r="S12" s="63">
        <v>0</v>
      </c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19"/>
    </row>
    <row r="13" spans="1:33" ht="28.5" customHeight="1" x14ac:dyDescent="0.25">
      <c r="A13" s="97"/>
      <c r="B13" s="50">
        <v>3</v>
      </c>
      <c r="C13" s="239"/>
      <c r="D13" s="46" t="s">
        <v>111</v>
      </c>
      <c r="E13" s="157" t="s">
        <v>54</v>
      </c>
      <c r="F13" s="49">
        <v>44504</v>
      </c>
      <c r="G13" s="49">
        <f t="shared" si="3"/>
        <v>44512</v>
      </c>
      <c r="H13" s="50" t="str">
        <f t="shared" si="0"/>
        <v>Done</v>
      </c>
      <c r="I13" s="51">
        <v>15</v>
      </c>
      <c r="J13" s="52">
        <v>22.5</v>
      </c>
      <c r="K13" s="52">
        <f t="shared" si="2"/>
        <v>0</v>
      </c>
      <c r="L13" s="54">
        <v>15</v>
      </c>
      <c r="M13" s="54">
        <v>15</v>
      </c>
      <c r="N13" s="54">
        <v>15</v>
      </c>
      <c r="O13" s="54">
        <v>12.5</v>
      </c>
      <c r="P13" s="54">
        <v>10</v>
      </c>
      <c r="Q13" s="54">
        <v>10</v>
      </c>
      <c r="R13" s="54">
        <v>7.5</v>
      </c>
      <c r="S13" s="54">
        <v>7.5</v>
      </c>
      <c r="T13" s="63">
        <v>5</v>
      </c>
      <c r="U13" s="63">
        <v>5</v>
      </c>
      <c r="V13" s="63">
        <v>2.5</v>
      </c>
      <c r="W13" s="63">
        <v>0</v>
      </c>
      <c r="X13" s="54"/>
      <c r="Y13" s="54"/>
      <c r="Z13" s="54"/>
      <c r="AA13" s="54"/>
      <c r="AB13" s="54"/>
      <c r="AC13" s="54"/>
      <c r="AD13" s="54"/>
      <c r="AE13" s="54"/>
      <c r="AF13" s="54"/>
      <c r="AG13" s="19"/>
    </row>
    <row r="14" spans="1:33" ht="28.5" customHeight="1" x14ac:dyDescent="0.25">
      <c r="A14" s="97"/>
      <c r="B14" s="50">
        <v>3</v>
      </c>
      <c r="C14" s="239"/>
      <c r="D14" s="46" t="s">
        <v>112</v>
      </c>
      <c r="E14" s="157" t="s">
        <v>56</v>
      </c>
      <c r="F14" s="49">
        <v>44509</v>
      </c>
      <c r="G14" s="49">
        <f t="shared" si="3"/>
        <v>44510</v>
      </c>
      <c r="H14" s="50" t="str">
        <f t="shared" si="0"/>
        <v>Done</v>
      </c>
      <c r="I14" s="51">
        <v>5</v>
      </c>
      <c r="J14" s="52">
        <f t="shared" si="1"/>
        <v>5</v>
      </c>
      <c r="K14" s="52">
        <f t="shared" si="2"/>
        <v>0</v>
      </c>
      <c r="L14" s="54">
        <v>5</v>
      </c>
      <c r="M14" s="54">
        <v>5</v>
      </c>
      <c r="N14" s="54">
        <v>5</v>
      </c>
      <c r="O14" s="54">
        <v>5</v>
      </c>
      <c r="P14" s="54">
        <v>5</v>
      </c>
      <c r="Q14" s="54">
        <v>5</v>
      </c>
      <c r="R14" s="54">
        <v>5</v>
      </c>
      <c r="S14" s="54">
        <v>5</v>
      </c>
      <c r="T14" s="54">
        <v>2.5</v>
      </c>
      <c r="U14" s="53">
        <v>0</v>
      </c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19"/>
    </row>
    <row r="15" spans="1:33" ht="28.5" customHeight="1" x14ac:dyDescent="0.25">
      <c r="A15" s="97"/>
      <c r="B15" s="50">
        <v>3</v>
      </c>
      <c r="C15" s="239"/>
      <c r="D15" s="46" t="s">
        <v>113</v>
      </c>
      <c r="E15" s="157" t="s">
        <v>54</v>
      </c>
      <c r="F15" s="49">
        <v>44513</v>
      </c>
      <c r="G15" s="49">
        <f t="shared" si="3"/>
        <v>44513</v>
      </c>
      <c r="H15" s="50" t="str">
        <f t="shared" si="0"/>
        <v>Done</v>
      </c>
      <c r="I15" s="51">
        <v>5</v>
      </c>
      <c r="J15" s="52">
        <v>2.5</v>
      </c>
      <c r="K15" s="52">
        <f t="shared" si="2"/>
        <v>0</v>
      </c>
      <c r="L15" s="54">
        <v>5</v>
      </c>
      <c r="M15" s="54">
        <v>5</v>
      </c>
      <c r="N15" s="54">
        <v>5</v>
      </c>
      <c r="O15" s="54">
        <v>5</v>
      </c>
      <c r="P15" s="54">
        <v>5</v>
      </c>
      <c r="Q15" s="54">
        <v>5</v>
      </c>
      <c r="R15" s="54">
        <v>5</v>
      </c>
      <c r="S15" s="54">
        <v>5</v>
      </c>
      <c r="T15" s="54">
        <v>5</v>
      </c>
      <c r="U15" s="54">
        <v>5</v>
      </c>
      <c r="V15" s="54">
        <v>5</v>
      </c>
      <c r="W15" s="54">
        <v>5</v>
      </c>
      <c r="X15" s="158">
        <v>0</v>
      </c>
      <c r="Y15" s="54"/>
      <c r="Z15" s="54"/>
      <c r="AA15" s="54"/>
      <c r="AB15" s="54"/>
      <c r="AC15" s="54"/>
      <c r="AD15" s="54"/>
      <c r="AE15" s="54"/>
      <c r="AF15" s="54"/>
      <c r="AG15" s="19"/>
    </row>
    <row r="16" spans="1:33" ht="28.5" customHeight="1" x14ac:dyDescent="0.25">
      <c r="A16" s="97" t="s">
        <v>114</v>
      </c>
      <c r="B16" s="50">
        <v>3</v>
      </c>
      <c r="C16" s="239"/>
      <c r="D16" s="46" t="s">
        <v>115</v>
      </c>
      <c r="E16" s="157" t="s">
        <v>58</v>
      </c>
      <c r="F16" s="42">
        <v>44504</v>
      </c>
      <c r="G16" s="49">
        <f t="shared" si="3"/>
        <v>44510</v>
      </c>
      <c r="H16" s="50" t="str">
        <f t="shared" si="0"/>
        <v>Done</v>
      </c>
      <c r="I16" s="51">
        <v>12.5</v>
      </c>
      <c r="J16" s="52">
        <v>17.5</v>
      </c>
      <c r="K16" s="52">
        <f t="shared" si="2"/>
        <v>0</v>
      </c>
      <c r="L16" s="51">
        <v>12.5</v>
      </c>
      <c r="M16" s="51">
        <v>12.5</v>
      </c>
      <c r="N16" s="51">
        <v>12.5</v>
      </c>
      <c r="O16" s="51">
        <v>12.5</v>
      </c>
      <c r="P16" s="54">
        <v>10</v>
      </c>
      <c r="Q16" s="54">
        <v>7.5</v>
      </c>
      <c r="R16" s="54">
        <v>7.5</v>
      </c>
      <c r="S16" s="63">
        <v>5</v>
      </c>
      <c r="T16" s="63">
        <v>2.5</v>
      </c>
      <c r="U16" s="63">
        <v>0</v>
      </c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19"/>
    </row>
    <row r="17" spans="1:33" ht="28.5" customHeight="1" x14ac:dyDescent="0.25">
      <c r="A17" s="97"/>
      <c r="B17" s="50">
        <v>3</v>
      </c>
      <c r="C17" s="239"/>
      <c r="D17" s="46" t="s">
        <v>116</v>
      </c>
      <c r="E17" s="157" t="s">
        <v>58</v>
      </c>
      <c r="F17" s="42">
        <v>44511</v>
      </c>
      <c r="G17" s="49">
        <f t="shared" si="3"/>
        <v>44513</v>
      </c>
      <c r="H17" s="50" t="str">
        <f t="shared" si="0"/>
        <v>Done</v>
      </c>
      <c r="I17" s="51">
        <v>10</v>
      </c>
      <c r="J17" s="52">
        <v>7.5</v>
      </c>
      <c r="K17" s="52">
        <f t="shared" si="2"/>
        <v>0</v>
      </c>
      <c r="L17" s="51">
        <v>10</v>
      </c>
      <c r="M17" s="51">
        <v>10</v>
      </c>
      <c r="N17" s="51">
        <v>10</v>
      </c>
      <c r="O17" s="51">
        <v>10</v>
      </c>
      <c r="P17" s="51">
        <v>10</v>
      </c>
      <c r="Q17" s="51">
        <v>10</v>
      </c>
      <c r="R17" s="51">
        <v>10</v>
      </c>
      <c r="S17" s="51">
        <v>10</v>
      </c>
      <c r="T17" s="51">
        <v>10</v>
      </c>
      <c r="U17" s="51">
        <v>10</v>
      </c>
      <c r="V17" s="51">
        <v>7.5</v>
      </c>
      <c r="W17" s="54">
        <v>2.5</v>
      </c>
      <c r="X17" s="60">
        <v>0</v>
      </c>
      <c r="Y17" s="54"/>
      <c r="Z17" s="54"/>
      <c r="AA17" s="54"/>
      <c r="AB17" s="54"/>
      <c r="AC17" s="54"/>
      <c r="AD17" s="54"/>
      <c r="AE17" s="54"/>
      <c r="AF17" s="54"/>
      <c r="AG17" s="19"/>
    </row>
    <row r="18" spans="1:33" ht="28.5" customHeight="1" x14ac:dyDescent="0.25">
      <c r="A18" s="97"/>
      <c r="B18" s="50">
        <v>3</v>
      </c>
      <c r="C18" s="239"/>
      <c r="D18" s="46" t="s">
        <v>117</v>
      </c>
      <c r="E18" s="157" t="s">
        <v>58</v>
      </c>
      <c r="F18" s="42">
        <v>44514</v>
      </c>
      <c r="G18" s="49">
        <f t="shared" si="3"/>
        <v>44515</v>
      </c>
      <c r="H18" s="50" t="str">
        <f t="shared" si="0"/>
        <v>Done</v>
      </c>
      <c r="I18" s="51">
        <v>7.5</v>
      </c>
      <c r="J18" s="52">
        <v>5</v>
      </c>
      <c r="K18" s="52">
        <f t="shared" si="2"/>
        <v>0</v>
      </c>
      <c r="L18" s="51">
        <v>7.5</v>
      </c>
      <c r="M18" s="51">
        <v>7.5</v>
      </c>
      <c r="N18" s="51">
        <v>7.5</v>
      </c>
      <c r="O18" s="51">
        <v>7.5</v>
      </c>
      <c r="P18" s="51">
        <v>7.5</v>
      </c>
      <c r="Q18" s="51">
        <v>7.5</v>
      </c>
      <c r="R18" s="51">
        <v>7.5</v>
      </c>
      <c r="S18" s="51">
        <v>7.5</v>
      </c>
      <c r="T18" s="51">
        <v>7.5</v>
      </c>
      <c r="U18" s="51">
        <v>7.5</v>
      </c>
      <c r="V18" s="51">
        <v>7.5</v>
      </c>
      <c r="W18" s="51">
        <v>7.5</v>
      </c>
      <c r="X18" s="51">
        <v>7.5</v>
      </c>
      <c r="Y18" s="54">
        <v>5</v>
      </c>
      <c r="Z18" s="60">
        <v>0</v>
      </c>
      <c r="AA18" s="54"/>
      <c r="AB18" s="54"/>
      <c r="AC18" s="54"/>
      <c r="AD18" s="54"/>
      <c r="AE18" s="54"/>
      <c r="AF18" s="54"/>
      <c r="AG18" s="19"/>
    </row>
    <row r="19" spans="1:33" ht="28.5" customHeight="1" x14ac:dyDescent="0.25">
      <c r="A19" s="97"/>
      <c r="B19" s="50">
        <v>3</v>
      </c>
      <c r="C19" s="239"/>
      <c r="D19" s="46" t="s">
        <v>118</v>
      </c>
      <c r="E19" s="157" t="s">
        <v>58</v>
      </c>
      <c r="F19" s="42">
        <v>44516</v>
      </c>
      <c r="G19" s="49">
        <f t="shared" si="3"/>
        <v>44516</v>
      </c>
      <c r="H19" s="50" t="str">
        <f t="shared" si="0"/>
        <v>Done</v>
      </c>
      <c r="I19" s="51">
        <v>2.5</v>
      </c>
      <c r="J19" s="52">
        <f t="shared" si="1"/>
        <v>2.5</v>
      </c>
      <c r="K19" s="52">
        <f t="shared" si="2"/>
        <v>0</v>
      </c>
      <c r="L19" s="51">
        <v>2.5</v>
      </c>
      <c r="M19" s="51">
        <v>2.5</v>
      </c>
      <c r="N19" s="51">
        <v>2.5</v>
      </c>
      <c r="O19" s="51">
        <v>2.5</v>
      </c>
      <c r="P19" s="51">
        <v>2.5</v>
      </c>
      <c r="Q19" s="51">
        <v>2.5</v>
      </c>
      <c r="R19" s="51">
        <v>2.5</v>
      </c>
      <c r="S19" s="51">
        <v>2.5</v>
      </c>
      <c r="T19" s="51">
        <v>2.5</v>
      </c>
      <c r="U19" s="51">
        <v>2.5</v>
      </c>
      <c r="V19" s="51">
        <v>2.5</v>
      </c>
      <c r="W19" s="51">
        <v>2.5</v>
      </c>
      <c r="X19" s="51">
        <v>2.5</v>
      </c>
      <c r="Y19" s="51">
        <v>2.5</v>
      </c>
      <c r="Z19" s="51">
        <v>2.5</v>
      </c>
      <c r="AA19" s="159">
        <v>0</v>
      </c>
      <c r="AB19" s="65"/>
      <c r="AC19" s="65"/>
      <c r="AD19" s="65"/>
      <c r="AE19" s="65"/>
      <c r="AF19" s="65"/>
      <c r="AG19" s="19"/>
    </row>
    <row r="20" spans="1:33" ht="28.5" customHeight="1" x14ac:dyDescent="0.25">
      <c r="A20" s="97"/>
      <c r="B20" s="50">
        <v>3</v>
      </c>
      <c r="C20" s="239"/>
      <c r="D20" s="46" t="s">
        <v>119</v>
      </c>
      <c r="E20" s="157" t="s">
        <v>58</v>
      </c>
      <c r="F20" s="42">
        <v>44517</v>
      </c>
      <c r="G20" s="49">
        <f t="shared" si="3"/>
        <v>44517</v>
      </c>
      <c r="H20" s="50" t="str">
        <f t="shared" si="0"/>
        <v>Done</v>
      </c>
      <c r="I20" s="51">
        <v>2.5</v>
      </c>
      <c r="J20" s="52">
        <f t="shared" si="1"/>
        <v>2.5</v>
      </c>
      <c r="K20" s="52">
        <f t="shared" si="2"/>
        <v>0</v>
      </c>
      <c r="L20" s="51">
        <v>2.5</v>
      </c>
      <c r="M20" s="51">
        <v>2.5</v>
      </c>
      <c r="N20" s="51">
        <v>2.5</v>
      </c>
      <c r="O20" s="51">
        <v>2.5</v>
      </c>
      <c r="P20" s="51">
        <v>2.5</v>
      </c>
      <c r="Q20" s="51">
        <v>2.5</v>
      </c>
      <c r="R20" s="51">
        <v>2.5</v>
      </c>
      <c r="S20" s="51">
        <v>2.5</v>
      </c>
      <c r="T20" s="51">
        <v>2.5</v>
      </c>
      <c r="U20" s="51">
        <v>2.5</v>
      </c>
      <c r="V20" s="51">
        <v>2.5</v>
      </c>
      <c r="W20" s="51">
        <v>2.5</v>
      </c>
      <c r="X20" s="51">
        <v>2.5</v>
      </c>
      <c r="Y20" s="51">
        <v>2.5</v>
      </c>
      <c r="Z20" s="51">
        <v>2.5</v>
      </c>
      <c r="AA20" s="51">
        <v>2.5</v>
      </c>
      <c r="AB20" s="53">
        <v>0</v>
      </c>
      <c r="AC20" s="54"/>
      <c r="AD20" s="54"/>
      <c r="AE20" s="54"/>
      <c r="AF20" s="54"/>
      <c r="AG20" s="19"/>
    </row>
    <row r="21" spans="1:33" ht="28.5" customHeight="1" x14ac:dyDescent="0.25">
      <c r="A21" s="97"/>
      <c r="B21" s="50">
        <v>3</v>
      </c>
      <c r="C21" s="239"/>
      <c r="D21" s="46" t="s">
        <v>120</v>
      </c>
      <c r="E21" s="157" t="s">
        <v>56</v>
      </c>
      <c r="F21" s="49">
        <v>44511</v>
      </c>
      <c r="G21" s="49">
        <f t="shared" si="3"/>
        <v>44513</v>
      </c>
      <c r="H21" s="50" t="str">
        <f t="shared" si="0"/>
        <v>Done</v>
      </c>
      <c r="I21" s="51">
        <v>12.5</v>
      </c>
      <c r="J21" s="52">
        <v>7.5</v>
      </c>
      <c r="K21" s="52">
        <f t="shared" si="2"/>
        <v>0</v>
      </c>
      <c r="L21" s="54">
        <v>12.5</v>
      </c>
      <c r="M21" s="54">
        <v>12.5</v>
      </c>
      <c r="N21" s="54">
        <v>12.5</v>
      </c>
      <c r="O21" s="54">
        <v>12.5</v>
      </c>
      <c r="P21" s="54">
        <v>12.5</v>
      </c>
      <c r="Q21" s="54">
        <v>12.5</v>
      </c>
      <c r="R21" s="54">
        <v>12.5</v>
      </c>
      <c r="S21" s="54">
        <v>12.5</v>
      </c>
      <c r="T21" s="54">
        <v>12.5</v>
      </c>
      <c r="U21" s="54">
        <v>12.5</v>
      </c>
      <c r="V21" s="54">
        <v>7.5</v>
      </c>
      <c r="W21" s="54">
        <v>5</v>
      </c>
      <c r="X21" s="60">
        <v>0</v>
      </c>
      <c r="Y21" s="54"/>
      <c r="Z21" s="54"/>
      <c r="AA21" s="54"/>
      <c r="AB21" s="54"/>
      <c r="AC21" s="54"/>
      <c r="AD21" s="54"/>
      <c r="AE21" s="54"/>
      <c r="AF21" s="54"/>
      <c r="AG21" s="19"/>
    </row>
    <row r="22" spans="1:33" ht="28.5" customHeight="1" x14ac:dyDescent="0.25">
      <c r="A22" s="97"/>
      <c r="B22" s="50">
        <v>3</v>
      </c>
      <c r="C22" s="239"/>
      <c r="D22" s="46" t="s">
        <v>121</v>
      </c>
      <c r="E22" s="157" t="s">
        <v>54</v>
      </c>
      <c r="F22" s="49">
        <v>44514</v>
      </c>
      <c r="G22" s="49">
        <f t="shared" si="3"/>
        <v>44517</v>
      </c>
      <c r="H22" s="50" t="str">
        <f t="shared" si="0"/>
        <v>Done</v>
      </c>
      <c r="I22" s="51">
        <v>15</v>
      </c>
      <c r="J22" s="52">
        <v>10</v>
      </c>
      <c r="K22" s="52">
        <f t="shared" si="2"/>
        <v>0</v>
      </c>
      <c r="L22" s="54">
        <v>15</v>
      </c>
      <c r="M22" s="54">
        <v>15</v>
      </c>
      <c r="N22" s="54">
        <v>15</v>
      </c>
      <c r="O22" s="54">
        <v>15</v>
      </c>
      <c r="P22" s="54">
        <v>15</v>
      </c>
      <c r="Q22" s="54">
        <v>15</v>
      </c>
      <c r="R22" s="54">
        <v>15</v>
      </c>
      <c r="S22" s="54">
        <v>15</v>
      </c>
      <c r="T22" s="54">
        <v>15</v>
      </c>
      <c r="U22" s="54">
        <v>15</v>
      </c>
      <c r="V22" s="54">
        <v>15</v>
      </c>
      <c r="W22" s="54">
        <v>15</v>
      </c>
      <c r="X22" s="54">
        <v>15</v>
      </c>
      <c r="Y22" s="55">
        <v>12.5</v>
      </c>
      <c r="Z22" s="54">
        <v>7.5</v>
      </c>
      <c r="AA22" s="55">
        <v>5</v>
      </c>
      <c r="AB22" s="158">
        <v>0</v>
      </c>
      <c r="AC22" s="55"/>
      <c r="AD22" s="55"/>
      <c r="AE22" s="54"/>
      <c r="AF22" s="54"/>
      <c r="AG22" s="19"/>
    </row>
    <row r="23" spans="1:33" ht="28.5" customHeight="1" x14ac:dyDescent="0.25">
      <c r="A23" s="97"/>
      <c r="B23" s="50">
        <v>3</v>
      </c>
      <c r="C23" s="239"/>
      <c r="D23" s="46" t="s">
        <v>122</v>
      </c>
      <c r="E23" s="157" t="s">
        <v>56</v>
      </c>
      <c r="F23" s="49">
        <v>44514</v>
      </c>
      <c r="G23" s="49">
        <f t="shared" si="3"/>
        <v>44516</v>
      </c>
      <c r="H23" s="50" t="str">
        <f t="shared" si="0"/>
        <v>Done</v>
      </c>
      <c r="I23" s="51">
        <v>5</v>
      </c>
      <c r="J23" s="52">
        <v>7.5</v>
      </c>
      <c r="K23" s="52">
        <f t="shared" si="2"/>
        <v>0</v>
      </c>
      <c r="L23" s="54">
        <v>5</v>
      </c>
      <c r="M23" s="54">
        <v>5</v>
      </c>
      <c r="N23" s="54">
        <v>5</v>
      </c>
      <c r="O23" s="54">
        <v>5</v>
      </c>
      <c r="P23" s="54">
        <v>5</v>
      </c>
      <c r="Q23" s="54">
        <v>5</v>
      </c>
      <c r="R23" s="54">
        <v>5</v>
      </c>
      <c r="S23" s="54">
        <v>5</v>
      </c>
      <c r="T23" s="54">
        <v>5</v>
      </c>
      <c r="U23" s="54">
        <v>5</v>
      </c>
      <c r="V23" s="54">
        <v>5</v>
      </c>
      <c r="W23" s="54">
        <v>5</v>
      </c>
      <c r="X23" s="54">
        <v>5</v>
      </c>
      <c r="Y23" s="54">
        <v>5</v>
      </c>
      <c r="Z23" s="63">
        <v>2.5</v>
      </c>
      <c r="AA23" s="63">
        <v>0</v>
      </c>
      <c r="AB23" s="54"/>
      <c r="AC23" s="54"/>
      <c r="AD23" s="54"/>
      <c r="AE23" s="54"/>
      <c r="AF23" s="54"/>
      <c r="AG23" s="19"/>
    </row>
    <row r="24" spans="1:33" ht="28.5" customHeight="1" x14ac:dyDescent="0.25">
      <c r="A24" s="97"/>
      <c r="B24" s="50">
        <v>3</v>
      </c>
      <c r="C24" s="239"/>
      <c r="D24" s="46" t="s">
        <v>123</v>
      </c>
      <c r="E24" s="157" t="s">
        <v>54</v>
      </c>
      <c r="F24" s="49">
        <v>44518</v>
      </c>
      <c r="G24" s="49">
        <f t="shared" si="3"/>
        <v>44519</v>
      </c>
      <c r="H24" s="50" t="str">
        <f t="shared" si="0"/>
        <v>Done</v>
      </c>
      <c r="I24" s="51">
        <v>5</v>
      </c>
      <c r="J24" s="52">
        <f t="shared" si="1"/>
        <v>5</v>
      </c>
      <c r="K24" s="52">
        <f t="shared" si="2"/>
        <v>0</v>
      </c>
      <c r="L24" s="54">
        <v>5</v>
      </c>
      <c r="M24" s="54">
        <v>5</v>
      </c>
      <c r="N24" s="54">
        <v>5</v>
      </c>
      <c r="O24" s="54">
        <v>5</v>
      </c>
      <c r="P24" s="54">
        <v>5</v>
      </c>
      <c r="Q24" s="54">
        <v>5</v>
      </c>
      <c r="R24" s="54">
        <v>5</v>
      </c>
      <c r="S24" s="54">
        <v>5</v>
      </c>
      <c r="T24" s="54">
        <v>5</v>
      </c>
      <c r="U24" s="54">
        <v>5</v>
      </c>
      <c r="V24" s="54">
        <v>5</v>
      </c>
      <c r="W24" s="54">
        <v>5</v>
      </c>
      <c r="X24" s="54">
        <v>5</v>
      </c>
      <c r="Y24" s="54">
        <v>5</v>
      </c>
      <c r="Z24" s="54">
        <v>5</v>
      </c>
      <c r="AA24" s="54">
        <v>5</v>
      </c>
      <c r="AB24" s="54">
        <v>5</v>
      </c>
      <c r="AC24" s="54">
        <v>2.5</v>
      </c>
      <c r="AD24" s="53">
        <v>0</v>
      </c>
      <c r="AE24" s="54"/>
      <c r="AF24" s="54"/>
      <c r="AG24" s="19"/>
    </row>
    <row r="25" spans="1:33" ht="28.5" customHeight="1" x14ac:dyDescent="0.25">
      <c r="A25" s="97"/>
      <c r="B25" s="50">
        <v>3</v>
      </c>
      <c r="C25" s="239"/>
      <c r="D25" s="46" t="s">
        <v>124</v>
      </c>
      <c r="E25" s="157" t="s">
        <v>58</v>
      </c>
      <c r="F25" s="49">
        <f>_xlfn.XLOOKUP(0,$L25:$AF25,$L$8:$AF$8)</f>
        <v>44518</v>
      </c>
      <c r="G25" s="49">
        <f t="shared" si="3"/>
        <v>44518</v>
      </c>
      <c r="H25" s="50" t="str">
        <f t="shared" si="0"/>
        <v>Done</v>
      </c>
      <c r="I25" s="51">
        <v>2.5</v>
      </c>
      <c r="J25" s="52">
        <f t="shared" si="1"/>
        <v>2.5</v>
      </c>
      <c r="K25" s="52">
        <f t="shared" si="2"/>
        <v>0</v>
      </c>
      <c r="L25" s="54">
        <v>2.5</v>
      </c>
      <c r="M25" s="54">
        <v>2.5</v>
      </c>
      <c r="N25" s="54">
        <v>2.5</v>
      </c>
      <c r="O25" s="54">
        <v>2.5</v>
      </c>
      <c r="P25" s="54">
        <v>2.5</v>
      </c>
      <c r="Q25" s="54">
        <v>2.5</v>
      </c>
      <c r="R25" s="54">
        <v>2.5</v>
      </c>
      <c r="S25" s="54">
        <v>2.5</v>
      </c>
      <c r="T25" s="54">
        <v>2.5</v>
      </c>
      <c r="U25" s="54">
        <v>2.5</v>
      </c>
      <c r="V25" s="54">
        <v>2.5</v>
      </c>
      <c r="W25" s="54">
        <v>2.5</v>
      </c>
      <c r="X25" s="54">
        <v>2.5</v>
      </c>
      <c r="Y25" s="54">
        <v>2.5</v>
      </c>
      <c r="Z25" s="54">
        <v>2.5</v>
      </c>
      <c r="AA25" s="54">
        <v>2.5</v>
      </c>
      <c r="AB25" s="54">
        <v>2.5</v>
      </c>
      <c r="AC25" s="53">
        <v>0</v>
      </c>
      <c r="AD25" s="54"/>
      <c r="AE25" s="54"/>
      <c r="AF25" s="54"/>
      <c r="AG25" s="19"/>
    </row>
    <row r="26" spans="1:33" ht="28.5" customHeight="1" x14ac:dyDescent="0.25">
      <c r="A26" s="97"/>
      <c r="B26" s="50">
        <v>3</v>
      </c>
      <c r="C26" s="239"/>
      <c r="D26" s="46" t="s">
        <v>125</v>
      </c>
      <c r="E26" s="157" t="s">
        <v>58</v>
      </c>
      <c r="F26" s="49">
        <f>_xlfn.XLOOKUP(0,$L26:$AF26,$L$8:$AF$8)</f>
        <v>44519</v>
      </c>
      <c r="G26" s="49">
        <f t="shared" si="3"/>
        <v>44519</v>
      </c>
      <c r="H26" s="50" t="str">
        <f t="shared" si="0"/>
        <v>Done</v>
      </c>
      <c r="I26" s="51">
        <v>2.5</v>
      </c>
      <c r="J26" s="52">
        <f>I26-K26</f>
        <v>2.5</v>
      </c>
      <c r="K26" s="52">
        <f t="shared" si="2"/>
        <v>0</v>
      </c>
      <c r="L26" s="54">
        <v>2.5</v>
      </c>
      <c r="M26" s="54">
        <v>2.5</v>
      </c>
      <c r="N26" s="54">
        <v>2.5</v>
      </c>
      <c r="O26" s="54">
        <v>2.5</v>
      </c>
      <c r="P26" s="54">
        <v>2.5</v>
      </c>
      <c r="Q26" s="54">
        <v>2.5</v>
      </c>
      <c r="R26" s="54">
        <v>2.5</v>
      </c>
      <c r="S26" s="54">
        <v>2.5</v>
      </c>
      <c r="T26" s="54">
        <v>2.5</v>
      </c>
      <c r="U26" s="54">
        <v>2.5</v>
      </c>
      <c r="V26" s="54">
        <v>2.5</v>
      </c>
      <c r="W26" s="54">
        <v>2.5</v>
      </c>
      <c r="X26" s="54">
        <v>2.5</v>
      </c>
      <c r="Y26" s="54">
        <v>2.5</v>
      </c>
      <c r="Z26" s="54">
        <v>2.5</v>
      </c>
      <c r="AA26" s="54">
        <v>2.5</v>
      </c>
      <c r="AB26" s="54">
        <v>2.5</v>
      </c>
      <c r="AC26" s="54">
        <v>2.5</v>
      </c>
      <c r="AD26" s="53">
        <v>0</v>
      </c>
      <c r="AE26" s="54"/>
      <c r="AF26" s="54"/>
      <c r="AG26" s="19"/>
    </row>
    <row r="27" spans="1:33" ht="28.5" customHeight="1" x14ac:dyDescent="0.25">
      <c r="A27" s="97"/>
      <c r="B27" s="50">
        <v>3</v>
      </c>
      <c r="C27" s="155"/>
      <c r="D27" s="46" t="s">
        <v>126</v>
      </c>
      <c r="E27" s="157" t="s">
        <v>56</v>
      </c>
      <c r="F27" s="49">
        <v>44517</v>
      </c>
      <c r="G27" s="49">
        <f t="shared" si="3"/>
        <v>44519</v>
      </c>
      <c r="H27" s="50" t="str">
        <f t="shared" si="0"/>
        <v>Done</v>
      </c>
      <c r="I27" s="51">
        <v>7.5</v>
      </c>
      <c r="J27" s="52">
        <v>7.5</v>
      </c>
      <c r="K27" s="52">
        <f t="shared" si="2"/>
        <v>0</v>
      </c>
      <c r="L27" s="54">
        <v>7.5</v>
      </c>
      <c r="M27" s="54">
        <v>7.5</v>
      </c>
      <c r="N27" s="54">
        <v>7.5</v>
      </c>
      <c r="O27" s="54">
        <v>7.5</v>
      </c>
      <c r="P27" s="54">
        <v>7.5</v>
      </c>
      <c r="Q27" s="54">
        <v>7.5</v>
      </c>
      <c r="R27" s="54">
        <v>7.5</v>
      </c>
      <c r="S27" s="54">
        <v>7.5</v>
      </c>
      <c r="T27" s="54">
        <v>7.5</v>
      </c>
      <c r="U27" s="54">
        <v>7.5</v>
      </c>
      <c r="V27" s="54">
        <v>7.5</v>
      </c>
      <c r="W27" s="54">
        <v>7.5</v>
      </c>
      <c r="X27" s="54">
        <v>7.5</v>
      </c>
      <c r="Y27" s="54">
        <v>7.5</v>
      </c>
      <c r="Z27" s="54">
        <v>7.5</v>
      </c>
      <c r="AA27" s="54">
        <v>7.5</v>
      </c>
      <c r="AB27" s="54">
        <v>5</v>
      </c>
      <c r="AC27" s="54">
        <v>2.5</v>
      </c>
      <c r="AD27" s="53">
        <v>0</v>
      </c>
      <c r="AE27" s="55"/>
      <c r="AF27" s="54"/>
      <c r="AG27" s="19"/>
    </row>
    <row r="28" spans="1:33" ht="28.5" customHeight="1" x14ac:dyDescent="0.25">
      <c r="A28" s="97"/>
      <c r="B28" s="50">
        <v>3</v>
      </c>
      <c r="C28" s="155"/>
      <c r="D28" s="46" t="s">
        <v>127</v>
      </c>
      <c r="E28" s="157" t="s">
        <v>0</v>
      </c>
      <c r="F28" s="49">
        <f>_xlfn.XLOOKUP(0,$L28:$AF28,$L$8:$AF$8)</f>
        <v>44520</v>
      </c>
      <c r="G28" s="49">
        <f t="shared" si="3"/>
        <v>44520</v>
      </c>
      <c r="H28" s="50" t="str">
        <f t="shared" si="0"/>
        <v>Done</v>
      </c>
      <c r="I28" s="51">
        <v>7.5</v>
      </c>
      <c r="J28" s="52">
        <f t="shared" si="1"/>
        <v>7.5</v>
      </c>
      <c r="K28" s="52">
        <f t="shared" si="2"/>
        <v>0</v>
      </c>
      <c r="L28" s="51">
        <v>7.5</v>
      </c>
      <c r="M28" s="51">
        <v>7.5</v>
      </c>
      <c r="N28" s="51">
        <v>7.5</v>
      </c>
      <c r="O28" s="51">
        <v>7.5</v>
      </c>
      <c r="P28" s="51">
        <v>7.5</v>
      </c>
      <c r="Q28" s="51">
        <v>7.5</v>
      </c>
      <c r="R28" s="51">
        <v>7.5</v>
      </c>
      <c r="S28" s="51">
        <v>7.5</v>
      </c>
      <c r="T28" s="51">
        <v>7.5</v>
      </c>
      <c r="U28" s="51">
        <v>7.5</v>
      </c>
      <c r="V28" s="51">
        <v>7.5</v>
      </c>
      <c r="W28" s="51">
        <v>7.5</v>
      </c>
      <c r="X28" s="51">
        <v>7.5</v>
      </c>
      <c r="Y28" s="51">
        <v>7.5</v>
      </c>
      <c r="Z28" s="51">
        <v>7.5</v>
      </c>
      <c r="AA28" s="51">
        <v>7.5</v>
      </c>
      <c r="AB28" s="51">
        <v>7.5</v>
      </c>
      <c r="AC28" s="51">
        <v>7.5</v>
      </c>
      <c r="AD28" s="51">
        <v>7.5</v>
      </c>
      <c r="AE28" s="56">
        <v>0</v>
      </c>
      <c r="AF28" s="51"/>
      <c r="AG28" s="19"/>
    </row>
    <row r="29" spans="1:33" ht="28.5" customHeight="1" x14ac:dyDescent="0.25">
      <c r="A29" s="97"/>
      <c r="B29" s="50">
        <v>3</v>
      </c>
      <c r="C29" s="155"/>
      <c r="D29" s="46" t="s">
        <v>128</v>
      </c>
      <c r="E29" s="157" t="s">
        <v>0</v>
      </c>
      <c r="F29" s="49">
        <f>_xlfn.XLOOKUP(0,$L29:$AF29,$L$8:$AF$8)</f>
        <v>44521</v>
      </c>
      <c r="G29" s="49">
        <f t="shared" si="3"/>
        <v>44521</v>
      </c>
      <c r="H29" s="50" t="str">
        <f t="shared" si="0"/>
        <v>Done</v>
      </c>
      <c r="I29" s="51">
        <v>7.5</v>
      </c>
      <c r="J29" s="52">
        <f t="shared" si="1"/>
        <v>7.5</v>
      </c>
      <c r="K29" s="52">
        <f t="shared" si="2"/>
        <v>0</v>
      </c>
      <c r="L29" s="51">
        <v>7.5</v>
      </c>
      <c r="M29" s="51">
        <v>7.5</v>
      </c>
      <c r="N29" s="51">
        <v>7.5</v>
      </c>
      <c r="O29" s="51">
        <v>7.5</v>
      </c>
      <c r="P29" s="51">
        <v>7.5</v>
      </c>
      <c r="Q29" s="51">
        <v>7.5</v>
      </c>
      <c r="R29" s="51">
        <v>7.5</v>
      </c>
      <c r="S29" s="51">
        <v>7.5</v>
      </c>
      <c r="T29" s="51">
        <v>7.5</v>
      </c>
      <c r="U29" s="51">
        <v>7.5</v>
      </c>
      <c r="V29" s="51">
        <v>7.5</v>
      </c>
      <c r="W29" s="51">
        <v>7.5</v>
      </c>
      <c r="X29" s="51">
        <v>7.5</v>
      </c>
      <c r="Y29" s="51">
        <v>7.5</v>
      </c>
      <c r="Z29" s="51">
        <v>7.5</v>
      </c>
      <c r="AA29" s="51">
        <v>7.5</v>
      </c>
      <c r="AB29" s="51">
        <v>7.5</v>
      </c>
      <c r="AC29" s="51">
        <v>7.5</v>
      </c>
      <c r="AD29" s="51">
        <v>7.5</v>
      </c>
      <c r="AE29" s="51">
        <v>7.5</v>
      </c>
      <c r="AF29" s="56">
        <v>0</v>
      </c>
      <c r="AG29" s="19"/>
    </row>
    <row r="30" spans="1:33" ht="13.5" customHeight="1" x14ac:dyDescent="0.25">
      <c r="A30" s="30"/>
      <c r="B30" s="132"/>
      <c r="C30" s="132"/>
      <c r="D30" s="132"/>
      <c r="E30" s="132"/>
      <c r="F30" s="132"/>
      <c r="G30" s="132"/>
      <c r="H30" s="133"/>
      <c r="I30" s="134"/>
      <c r="J30" s="134"/>
      <c r="K30" s="134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7"/>
    </row>
    <row r="31" spans="1:33" ht="13.5" customHeight="1" x14ac:dyDescent="0.25">
      <c r="A31" s="30"/>
      <c r="B31" s="76"/>
      <c r="C31" s="76"/>
      <c r="D31" s="76"/>
      <c r="E31" s="76"/>
      <c r="F31" s="76"/>
      <c r="G31" s="76"/>
      <c r="H31" s="138" t="s">
        <v>77</v>
      </c>
      <c r="I31" s="139">
        <f>SUBTOTAL(9,I7:I29)</f>
        <v>157.5</v>
      </c>
      <c r="J31" s="139">
        <f>SUBTOTAL(9,J7:J29)</f>
        <v>157.5</v>
      </c>
      <c r="K31" s="139">
        <f>SUBTOTAL(9,K7:K29)</f>
        <v>0</v>
      </c>
      <c r="L31" s="139">
        <f>SUM(L9:L29)</f>
        <v>150</v>
      </c>
      <c r="M31" s="139">
        <f>L31-7.5</f>
        <v>142.5</v>
      </c>
      <c r="N31" s="139">
        <f t="shared" ref="N31:AF31" si="4">M31-7.5</f>
        <v>135</v>
      </c>
      <c r="O31" s="139">
        <f t="shared" si="4"/>
        <v>127.5</v>
      </c>
      <c r="P31" s="139">
        <f t="shared" si="4"/>
        <v>120</v>
      </c>
      <c r="Q31" s="139">
        <f t="shared" si="4"/>
        <v>112.5</v>
      </c>
      <c r="R31" s="139">
        <f t="shared" si="4"/>
        <v>105</v>
      </c>
      <c r="S31" s="139">
        <f t="shared" si="4"/>
        <v>97.5</v>
      </c>
      <c r="T31" s="139">
        <f t="shared" si="4"/>
        <v>90</v>
      </c>
      <c r="U31" s="139">
        <f t="shared" si="4"/>
        <v>82.5</v>
      </c>
      <c r="V31" s="139">
        <f t="shared" si="4"/>
        <v>75</v>
      </c>
      <c r="W31" s="139">
        <f t="shared" si="4"/>
        <v>67.5</v>
      </c>
      <c r="X31" s="139">
        <f t="shared" si="4"/>
        <v>60</v>
      </c>
      <c r="Y31" s="139">
        <f t="shared" si="4"/>
        <v>52.5</v>
      </c>
      <c r="Z31" s="139">
        <f t="shared" si="4"/>
        <v>45</v>
      </c>
      <c r="AA31" s="139">
        <f t="shared" si="4"/>
        <v>37.5</v>
      </c>
      <c r="AB31" s="139">
        <f t="shared" si="4"/>
        <v>30</v>
      </c>
      <c r="AC31" s="139">
        <f t="shared" si="4"/>
        <v>22.5</v>
      </c>
      <c r="AD31" s="139">
        <f t="shared" si="4"/>
        <v>15</v>
      </c>
      <c r="AE31" s="139">
        <f t="shared" si="4"/>
        <v>7.5</v>
      </c>
      <c r="AF31" s="139">
        <f t="shared" si="4"/>
        <v>0</v>
      </c>
      <c r="AG31" s="19"/>
    </row>
    <row r="32" spans="1:33" ht="13.5" customHeight="1" x14ac:dyDescent="0.25">
      <c r="A32" s="30"/>
      <c r="B32" s="76"/>
      <c r="C32" s="76"/>
      <c r="D32" s="76"/>
      <c r="E32" s="76"/>
      <c r="F32" s="76"/>
      <c r="G32" s="76"/>
      <c r="H32" s="140" t="s">
        <v>78</v>
      </c>
      <c r="I32" s="139">
        <v>157.5</v>
      </c>
      <c r="J32" s="139">
        <v>159</v>
      </c>
      <c r="K32" s="139">
        <v>0</v>
      </c>
      <c r="L32" s="139">
        <f>SUM(L9:L29)</f>
        <v>150</v>
      </c>
      <c r="M32" s="139">
        <f t="shared" ref="M32:AF32" si="5">SUM(M9:M29)</f>
        <v>145</v>
      </c>
      <c r="N32" s="139">
        <f t="shared" si="5"/>
        <v>137.5</v>
      </c>
      <c r="O32" s="139">
        <f t="shared" si="5"/>
        <v>132.5</v>
      </c>
      <c r="P32" s="139">
        <f t="shared" si="5"/>
        <v>125</v>
      </c>
      <c r="Q32" s="139">
        <f t="shared" si="5"/>
        <v>120</v>
      </c>
      <c r="R32" s="139">
        <f t="shared" si="5"/>
        <v>115</v>
      </c>
      <c r="S32" s="139">
        <f t="shared" si="5"/>
        <v>110</v>
      </c>
      <c r="T32" s="139">
        <f t="shared" si="5"/>
        <v>102.5</v>
      </c>
      <c r="U32" s="139">
        <f t="shared" si="5"/>
        <v>97.5</v>
      </c>
      <c r="V32" s="139">
        <f t="shared" si="5"/>
        <v>87.5</v>
      </c>
      <c r="W32" s="139">
        <f t="shared" si="5"/>
        <v>77.5</v>
      </c>
      <c r="X32" s="139">
        <f t="shared" si="5"/>
        <v>65</v>
      </c>
      <c r="Y32" s="139">
        <f t="shared" si="5"/>
        <v>60</v>
      </c>
      <c r="Z32" s="139">
        <f t="shared" si="5"/>
        <v>47.5</v>
      </c>
      <c r="AA32" s="139">
        <f t="shared" si="5"/>
        <v>40</v>
      </c>
      <c r="AB32" s="139">
        <f t="shared" si="5"/>
        <v>30</v>
      </c>
      <c r="AC32" s="139">
        <f t="shared" si="5"/>
        <v>22.5</v>
      </c>
      <c r="AD32" s="139">
        <f t="shared" si="5"/>
        <v>15</v>
      </c>
      <c r="AE32" s="139">
        <f t="shared" si="5"/>
        <v>7.5</v>
      </c>
      <c r="AF32" s="139">
        <f t="shared" si="5"/>
        <v>0</v>
      </c>
      <c r="AG32" s="19"/>
    </row>
    <row r="33" spans="1:33" ht="13.5" customHeight="1" x14ac:dyDescent="0.25">
      <c r="A33" s="30"/>
      <c r="B33" s="76"/>
      <c r="C33" s="76"/>
      <c r="D33" s="76"/>
      <c r="E33" s="76"/>
      <c r="F33" s="76"/>
      <c r="G33" s="76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3"/>
      <c r="AA33" s="143"/>
      <c r="AB33" s="143"/>
      <c r="AC33" s="143"/>
      <c r="AD33" s="143"/>
      <c r="AE33" s="143"/>
      <c r="AF33" s="143"/>
      <c r="AG33" s="17"/>
    </row>
    <row r="34" spans="1:33" ht="13.5" customHeight="1" x14ac:dyDescent="0.25">
      <c r="A34" s="17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7"/>
    </row>
    <row r="35" spans="1:33" ht="13.5" customHeight="1" x14ac:dyDescent="0.25">
      <c r="A35" s="17"/>
      <c r="B35" s="17"/>
      <c r="C35" s="17"/>
      <c r="D35" s="21"/>
      <c r="E35" s="17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3.5" customHeight="1" x14ac:dyDescent="0.25">
      <c r="A36" s="17"/>
      <c r="B36" s="17"/>
      <c r="C36" s="17"/>
      <c r="D36" s="21"/>
      <c r="E36" s="19"/>
      <c r="F36" s="22"/>
      <c r="G36" s="19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3.5" customHeight="1" x14ac:dyDescent="0.25">
      <c r="A37" s="17"/>
      <c r="B37" s="17"/>
      <c r="C37" s="17"/>
      <c r="D37" s="17"/>
      <c r="E37" s="19"/>
      <c r="F37" s="22"/>
      <c r="G37" s="19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3.5" customHeight="1" x14ac:dyDescent="0.3">
      <c r="E38" s="7"/>
      <c r="F38" s="8"/>
      <c r="G38" s="7"/>
    </row>
    <row r="39" spans="1:33" ht="13.5" customHeight="1" x14ac:dyDescent="0.3">
      <c r="E39" s="7"/>
      <c r="F39" s="8"/>
      <c r="G39" s="7"/>
    </row>
    <row r="40" spans="1:33" ht="13.5" customHeight="1" x14ac:dyDescent="0.3">
      <c r="E40" s="7"/>
      <c r="F40" s="8"/>
      <c r="G40" s="7"/>
    </row>
    <row r="41" spans="1:33" ht="13.5" customHeight="1" x14ac:dyDescent="0.3">
      <c r="E41" s="7"/>
      <c r="F41" s="8"/>
      <c r="G41" s="7"/>
    </row>
    <row r="42" spans="1:33" ht="13.5" customHeight="1" x14ac:dyDescent="0.3">
      <c r="E42" s="7"/>
      <c r="F42" s="8"/>
      <c r="G42" s="7"/>
    </row>
    <row r="43" spans="1:33" ht="13.5" customHeight="1" x14ac:dyDescent="0.3">
      <c r="E43" s="7"/>
      <c r="F43" s="8"/>
      <c r="G43" s="7"/>
    </row>
    <row r="44" spans="1:33" ht="13.5" customHeight="1" x14ac:dyDescent="0.3">
      <c r="E44" s="7"/>
      <c r="F44" s="8"/>
      <c r="G44" s="7"/>
    </row>
    <row r="45" spans="1:33" ht="13.5" customHeight="1" x14ac:dyDescent="0.3">
      <c r="E45" s="7"/>
      <c r="F45" s="8"/>
      <c r="G45" s="7"/>
    </row>
    <row r="46" spans="1:33" ht="13.5" customHeight="1" x14ac:dyDescent="0.3">
      <c r="E46" s="7"/>
      <c r="F46" s="8"/>
      <c r="G46" s="7"/>
    </row>
    <row r="47" spans="1:33" ht="13.5" customHeight="1" x14ac:dyDescent="0.25">
      <c r="F47" s="7"/>
    </row>
    <row r="48" spans="1:3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</sheetData>
  <autoFilter ref="B7:AF29" xr:uid="{00000000-0009-0000-0000-000004000000}"/>
  <mergeCells count="6">
    <mergeCell ref="B8:D8"/>
    <mergeCell ref="I8:K8"/>
    <mergeCell ref="C12:C26"/>
    <mergeCell ref="M4:O4"/>
    <mergeCell ref="M5:O5"/>
    <mergeCell ref="M6:O6"/>
  </mergeCells>
  <conditionalFormatting sqref="H9:H29">
    <cfRule type="cellIs" dxfId="11" priority="14" operator="equal">
      <formula>"Done"</formula>
    </cfRule>
  </conditionalFormatting>
  <conditionalFormatting sqref="H9:H29">
    <cfRule type="cellIs" dxfId="10" priority="15" operator="equal">
      <formula>"Inprocess"</formula>
    </cfRule>
  </conditionalFormatting>
  <conditionalFormatting sqref="F10 F12:F15 F21:F24 F27">
    <cfRule type="cellIs" dxfId="9" priority="13" operator="equal">
      <formula>$F$8</formula>
    </cfRule>
  </conditionalFormatting>
  <conditionalFormatting sqref="E9:E29">
    <cfRule type="cellIs" dxfId="8" priority="3" operator="equal">
      <formula>"Hieu"</formula>
    </cfRule>
  </conditionalFormatting>
  <conditionalFormatting sqref="E9:E29">
    <cfRule type="cellIs" dxfId="7" priority="2" operator="equal">
      <formula>"Hoai"</formula>
    </cfRule>
  </conditionalFormatting>
  <conditionalFormatting sqref="E9:E29">
    <cfRule type="cellIs" dxfId="6" priority="1" operator="equal">
      <formula>"Phu"</formula>
    </cfRule>
  </conditionalFormatting>
  <dataValidations disablePrompts="1" count="1">
    <dataValidation type="decimal" operator="greaterThanOrEqual" allowBlank="1" showDropDown="1" showInputMessage="1" showErrorMessage="1" prompt="Nhập số lớn hơn hoặc bằng 0" sqref="T9:U10 Y14:AA18 Y29:AF29 U29:W29 V14:X15 U11:U15 V9:AA13 L9:L10 L12:L15 M9:O15 P9:S16 U16:V16 T11:T16 W16:X17 AE9:AF26 AA19 L21:L27 AB9:AD25 M21:AA25 M27:AF27 M26:AD26" xr:uid="{F1043589-3571-49E3-AFA2-552DD07F29AD}">
      <formula1>0</formula1>
    </dataValidation>
  </dataValidation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CED7-563B-4C1D-943B-DAB8D18A80DC}">
  <sheetPr>
    <tabColor rgb="FFFF0000"/>
  </sheetPr>
  <dimension ref="A1:I1000"/>
  <sheetViews>
    <sheetView showGridLines="0" topLeftCell="B1" workbookViewId="0">
      <selection activeCell="B5" sqref="B5"/>
    </sheetView>
  </sheetViews>
  <sheetFormatPr defaultColWidth="14.44140625" defaultRowHeight="15" customHeight="1" x14ac:dyDescent="0.25"/>
  <cols>
    <col min="1" max="2" width="8.6640625" customWidth="1"/>
    <col min="3" max="3" width="13.44140625" customWidth="1"/>
    <col min="4" max="4" width="14" customWidth="1"/>
    <col min="5" max="7" width="54.44140625" customWidth="1"/>
    <col min="8" max="8" width="54.44140625" hidden="1" customWidth="1"/>
    <col min="9" max="26" width="8.6640625" customWidth="1"/>
  </cols>
  <sheetData>
    <row r="1" spans="1:9" ht="13.5" customHeight="1" x14ac:dyDescent="0.25">
      <c r="A1" s="30"/>
      <c r="B1" s="30"/>
      <c r="C1" s="30"/>
      <c r="D1" s="30"/>
      <c r="E1" s="43"/>
      <c r="F1" s="30"/>
      <c r="G1" s="30"/>
      <c r="H1" s="30"/>
    </row>
    <row r="2" spans="1:9" ht="13.5" customHeight="1" x14ac:dyDescent="0.25">
      <c r="A2" s="30"/>
      <c r="B2" s="30"/>
      <c r="C2" s="30"/>
      <c r="D2" s="43"/>
      <c r="E2" s="43"/>
      <c r="F2" s="43"/>
      <c r="G2" s="30"/>
      <c r="H2" s="30"/>
    </row>
    <row r="3" spans="1:9" ht="13.5" customHeight="1" x14ac:dyDescent="0.25">
      <c r="A3" s="30"/>
      <c r="B3" s="30"/>
      <c r="C3" s="30"/>
      <c r="D3" s="30"/>
      <c r="E3" s="43"/>
      <c r="F3" s="30"/>
      <c r="G3" s="30"/>
      <c r="H3" s="30"/>
    </row>
    <row r="4" spans="1:9" ht="13.5" customHeight="1" x14ac:dyDescent="0.25">
      <c r="A4" s="30"/>
      <c r="B4" s="30"/>
      <c r="C4" s="30"/>
      <c r="D4" s="30"/>
      <c r="E4" s="30"/>
      <c r="F4" s="43"/>
      <c r="G4" s="43"/>
      <c r="H4" s="43"/>
    </row>
    <row r="5" spans="1:9" ht="13.5" customHeight="1" x14ac:dyDescent="0.3">
      <c r="A5" s="30"/>
      <c r="B5" s="189" t="s">
        <v>286</v>
      </c>
      <c r="C5" s="30"/>
      <c r="D5" s="30"/>
      <c r="E5" s="43"/>
      <c r="F5" s="260"/>
      <c r="G5" s="260"/>
      <c r="H5" s="260"/>
      <c r="I5" s="7"/>
    </row>
    <row r="6" spans="1:9" ht="13.5" customHeight="1" x14ac:dyDescent="0.3">
      <c r="A6" s="30"/>
      <c r="B6" s="189"/>
      <c r="C6" s="30"/>
      <c r="D6" s="30"/>
      <c r="E6" s="43"/>
      <c r="F6" s="260"/>
      <c r="G6" s="260"/>
      <c r="H6" s="260"/>
      <c r="I6" s="7"/>
    </row>
    <row r="7" spans="1:9" ht="13.5" customHeight="1" x14ac:dyDescent="0.25">
      <c r="A7" s="30"/>
      <c r="B7" s="190" t="s">
        <v>167</v>
      </c>
      <c r="C7" s="190" t="s">
        <v>198</v>
      </c>
      <c r="D7" s="190" t="s">
        <v>16</v>
      </c>
      <c r="E7" s="190" t="s">
        <v>199</v>
      </c>
      <c r="F7" s="201" t="s">
        <v>200</v>
      </c>
      <c r="G7" s="201" t="s">
        <v>201</v>
      </c>
      <c r="H7" s="201" t="s">
        <v>6</v>
      </c>
    </row>
    <row r="8" spans="1:9" ht="27.75" customHeight="1" x14ac:dyDescent="0.25">
      <c r="A8" s="30"/>
      <c r="B8" s="199">
        <v>3</v>
      </c>
      <c r="C8" s="197">
        <v>44505</v>
      </c>
      <c r="D8" s="199" t="s">
        <v>172</v>
      </c>
      <c r="E8" s="202"/>
      <c r="F8" s="203" t="s">
        <v>218</v>
      </c>
      <c r="G8" s="203" t="s">
        <v>219</v>
      </c>
      <c r="H8" s="191"/>
    </row>
    <row r="9" spans="1:9" ht="48.75" customHeight="1" x14ac:dyDescent="0.25">
      <c r="A9" s="30"/>
      <c r="B9" s="199">
        <v>3</v>
      </c>
      <c r="C9" s="197">
        <v>44511</v>
      </c>
      <c r="D9" s="199" t="s">
        <v>172</v>
      </c>
      <c r="E9" s="203" t="s">
        <v>220</v>
      </c>
      <c r="F9" s="203" t="s">
        <v>221</v>
      </c>
      <c r="G9" s="202"/>
      <c r="H9" s="191"/>
    </row>
    <row r="10" spans="1:9" ht="26.25" customHeight="1" x14ac:dyDescent="0.25">
      <c r="A10" s="30"/>
      <c r="B10" s="199">
        <v>3</v>
      </c>
      <c r="C10" s="197">
        <v>44518</v>
      </c>
      <c r="D10" s="199" t="s">
        <v>178</v>
      </c>
      <c r="E10" s="202"/>
      <c r="F10" s="203" t="s">
        <v>222</v>
      </c>
      <c r="G10" s="203" t="s">
        <v>223</v>
      </c>
      <c r="H10" s="191"/>
    </row>
    <row r="11" spans="1:9" ht="27.75" customHeight="1" x14ac:dyDescent="0.25">
      <c r="A11" s="30"/>
      <c r="B11" s="199">
        <v>3</v>
      </c>
      <c r="C11" s="197">
        <v>44520</v>
      </c>
      <c r="D11" s="199" t="s">
        <v>173</v>
      </c>
      <c r="E11" s="203" t="s">
        <v>224</v>
      </c>
      <c r="F11" s="202" t="s">
        <v>225</v>
      </c>
      <c r="G11" s="202"/>
      <c r="H11" s="191"/>
    </row>
    <row r="12" spans="1:9" ht="13.5" hidden="1" customHeight="1" x14ac:dyDescent="0.25">
      <c r="A12" s="30"/>
      <c r="B12" s="191"/>
      <c r="C12" s="191"/>
      <c r="D12" s="191"/>
      <c r="E12" s="191"/>
      <c r="F12" s="191"/>
      <c r="G12" s="191"/>
      <c r="H12" s="191"/>
    </row>
    <row r="13" spans="1:9" ht="13.5" hidden="1" customHeight="1" x14ac:dyDescent="0.25">
      <c r="A13" s="30"/>
      <c r="B13" s="191"/>
      <c r="C13" s="191"/>
      <c r="D13" s="191"/>
      <c r="E13" s="191"/>
      <c r="F13" s="191"/>
      <c r="G13" s="191"/>
      <c r="H13" s="191"/>
    </row>
    <row r="14" spans="1:9" ht="13.5" hidden="1" customHeight="1" x14ac:dyDescent="0.25">
      <c r="A14" s="30"/>
      <c r="B14" s="191"/>
      <c r="C14" s="191"/>
      <c r="D14" s="191"/>
      <c r="E14" s="191"/>
      <c r="F14" s="191"/>
      <c r="G14" s="191"/>
      <c r="H14" s="191"/>
    </row>
    <row r="15" spans="1:9" ht="13.5" hidden="1" customHeight="1" x14ac:dyDescent="0.25">
      <c r="A15" s="30"/>
      <c r="B15" s="191"/>
      <c r="C15" s="191"/>
      <c r="D15" s="191"/>
      <c r="E15" s="191"/>
      <c r="F15" s="191"/>
      <c r="G15" s="191"/>
      <c r="H15" s="191"/>
    </row>
    <row r="16" spans="1:9" ht="13.5" hidden="1" customHeight="1" x14ac:dyDescent="0.25">
      <c r="A16" s="30"/>
      <c r="B16" s="191"/>
      <c r="C16" s="191"/>
      <c r="D16" s="191"/>
      <c r="E16" s="191"/>
      <c r="F16" s="191"/>
      <c r="G16" s="191"/>
      <c r="H16" s="191"/>
    </row>
    <row r="17" spans="1:8" ht="13.5" hidden="1" customHeight="1" x14ac:dyDescent="0.25">
      <c r="A17" s="30"/>
      <c r="B17" s="191"/>
      <c r="C17" s="191"/>
      <c r="D17" s="191"/>
      <c r="E17" s="191"/>
      <c r="F17" s="191"/>
      <c r="G17" s="191"/>
      <c r="H17" s="191"/>
    </row>
    <row r="18" spans="1:8" ht="13.5" hidden="1" customHeight="1" x14ac:dyDescent="0.25">
      <c r="A18" s="30"/>
      <c r="B18" s="191"/>
      <c r="C18" s="191"/>
      <c r="D18" s="191"/>
      <c r="E18" s="191"/>
      <c r="F18" s="191"/>
      <c r="G18" s="191"/>
      <c r="H18" s="191"/>
    </row>
    <row r="19" spans="1:8" ht="13.5" hidden="1" customHeight="1" x14ac:dyDescent="0.25">
      <c r="A19" s="30"/>
      <c r="B19" s="191"/>
      <c r="C19" s="191"/>
      <c r="D19" s="191"/>
      <c r="E19" s="191"/>
      <c r="F19" s="191"/>
      <c r="G19" s="191"/>
      <c r="H19" s="191"/>
    </row>
    <row r="20" spans="1:8" ht="13.5" hidden="1" customHeight="1" x14ac:dyDescent="0.25">
      <c r="A20" s="30"/>
      <c r="B20" s="191"/>
      <c r="C20" s="191"/>
      <c r="D20" s="191"/>
      <c r="E20" s="191"/>
      <c r="F20" s="191"/>
      <c r="G20" s="191"/>
      <c r="H20" s="191"/>
    </row>
    <row r="21" spans="1:8" ht="13.5" hidden="1" customHeight="1" x14ac:dyDescent="0.25">
      <c r="A21" s="30"/>
      <c r="B21" s="191"/>
      <c r="C21" s="191"/>
      <c r="D21" s="191"/>
      <c r="E21" s="191"/>
      <c r="F21" s="191"/>
      <c r="G21" s="191"/>
      <c r="H21" s="191"/>
    </row>
    <row r="22" spans="1:8" ht="13.5" hidden="1" customHeight="1" x14ac:dyDescent="0.25">
      <c r="A22" s="30"/>
      <c r="B22" s="191"/>
      <c r="C22" s="191"/>
      <c r="D22" s="191"/>
      <c r="E22" s="191"/>
      <c r="F22" s="191"/>
      <c r="G22" s="191"/>
      <c r="H22" s="191"/>
    </row>
    <row r="23" spans="1:8" ht="13.5" hidden="1" customHeight="1" x14ac:dyDescent="0.25">
      <c r="A23" s="30"/>
      <c r="B23" s="191"/>
      <c r="C23" s="191"/>
      <c r="D23" s="191"/>
      <c r="E23" s="191"/>
      <c r="F23" s="191"/>
      <c r="G23" s="191"/>
      <c r="H23" s="191"/>
    </row>
    <row r="24" spans="1:8" ht="13.5" hidden="1" customHeight="1" x14ac:dyDescent="0.25">
      <c r="A24" s="30"/>
      <c r="B24" s="191"/>
      <c r="C24" s="191"/>
      <c r="D24" s="191"/>
      <c r="E24" s="191"/>
      <c r="F24" s="191"/>
      <c r="G24" s="191"/>
      <c r="H24" s="191"/>
    </row>
    <row r="25" spans="1:8" ht="13.5" hidden="1" customHeight="1" x14ac:dyDescent="0.25">
      <c r="A25" s="30"/>
      <c r="B25" s="191"/>
      <c r="C25" s="191"/>
      <c r="D25" s="191"/>
      <c r="E25" s="191"/>
      <c r="F25" s="191"/>
      <c r="G25" s="191"/>
      <c r="H25" s="191"/>
    </row>
    <row r="26" spans="1:8" ht="13.5" hidden="1" customHeight="1" x14ac:dyDescent="0.25">
      <c r="A26" s="30"/>
      <c r="B26" s="191"/>
      <c r="C26" s="191"/>
      <c r="D26" s="191"/>
      <c r="E26" s="191"/>
      <c r="F26" s="191"/>
      <c r="G26" s="191"/>
      <c r="H26" s="191"/>
    </row>
    <row r="27" spans="1:8" ht="13.5" hidden="1" customHeight="1" x14ac:dyDescent="0.25">
      <c r="A27" s="30"/>
      <c r="B27" s="191"/>
      <c r="C27" s="191"/>
      <c r="D27" s="191"/>
      <c r="E27" s="191"/>
      <c r="F27" s="191"/>
      <c r="G27" s="191"/>
      <c r="H27" s="191"/>
    </row>
    <row r="28" spans="1:8" ht="13.5" hidden="1" customHeight="1" x14ac:dyDescent="0.25">
      <c r="A28" s="30"/>
      <c r="B28" s="191"/>
      <c r="C28" s="191"/>
      <c r="D28" s="191"/>
      <c r="E28" s="191"/>
      <c r="F28" s="191"/>
      <c r="G28" s="191"/>
      <c r="H28" s="191"/>
    </row>
    <row r="29" spans="1:8" ht="13.5" hidden="1" customHeight="1" x14ac:dyDescent="0.25">
      <c r="A29" s="30"/>
      <c r="B29" s="191"/>
      <c r="C29" s="191"/>
      <c r="D29" s="191"/>
      <c r="E29" s="191"/>
      <c r="F29" s="191"/>
      <c r="G29" s="191"/>
      <c r="H29" s="191"/>
    </row>
    <row r="30" spans="1:8" ht="13.5" hidden="1" customHeight="1" x14ac:dyDescent="0.25">
      <c r="A30" s="30"/>
      <c r="B30" s="191"/>
      <c r="C30" s="191"/>
      <c r="D30" s="191"/>
      <c r="E30" s="191"/>
      <c r="F30" s="191"/>
      <c r="G30" s="191"/>
      <c r="H30" s="191"/>
    </row>
    <row r="31" spans="1:8" ht="13.5" hidden="1" customHeight="1" x14ac:dyDescent="0.25">
      <c r="A31" s="30"/>
      <c r="B31" s="191"/>
      <c r="C31" s="191"/>
      <c r="D31" s="191"/>
      <c r="E31" s="191"/>
      <c r="F31" s="191"/>
      <c r="G31" s="191"/>
      <c r="H31" s="191"/>
    </row>
    <row r="32" spans="1:8" ht="13.5" hidden="1" customHeight="1" x14ac:dyDescent="0.25">
      <c r="A32" s="30"/>
      <c r="B32" s="191"/>
      <c r="C32" s="191"/>
      <c r="D32" s="191"/>
      <c r="E32" s="191"/>
      <c r="F32" s="191"/>
      <c r="G32" s="191"/>
      <c r="H32" s="191"/>
    </row>
    <row r="33" spans="1:8" ht="13.5" hidden="1" customHeight="1" x14ac:dyDescent="0.25">
      <c r="A33" s="30"/>
      <c r="B33" s="191"/>
      <c r="C33" s="191"/>
      <c r="D33" s="191"/>
      <c r="E33" s="191"/>
      <c r="F33" s="191"/>
      <c r="G33" s="191"/>
      <c r="H33" s="191"/>
    </row>
    <row r="34" spans="1:8" ht="13.5" hidden="1" customHeight="1" x14ac:dyDescent="0.25">
      <c r="A34" s="30"/>
      <c r="B34" s="191"/>
      <c r="C34" s="191"/>
      <c r="D34" s="191"/>
      <c r="E34" s="191"/>
      <c r="F34" s="191"/>
      <c r="G34" s="191"/>
      <c r="H34" s="191"/>
    </row>
    <row r="35" spans="1:8" ht="13.5" hidden="1" customHeight="1" x14ac:dyDescent="0.25">
      <c r="A35" s="30"/>
      <c r="B35" s="191"/>
      <c r="C35" s="191"/>
      <c r="D35" s="191"/>
      <c r="E35" s="191"/>
      <c r="F35" s="30"/>
      <c r="G35" s="30"/>
      <c r="H35" s="30"/>
    </row>
    <row r="36" spans="1:8" ht="13.5" hidden="1" customHeight="1" x14ac:dyDescent="0.25">
      <c r="A36" s="30"/>
      <c r="B36" s="191"/>
      <c r="C36" s="191"/>
      <c r="D36" s="191"/>
      <c r="E36" s="191"/>
      <c r="F36" s="30"/>
      <c r="G36" s="30"/>
      <c r="H36" s="30"/>
    </row>
    <row r="37" spans="1:8" ht="13.5" customHeight="1" x14ac:dyDescent="0.25">
      <c r="A37" s="30"/>
      <c r="B37" s="30"/>
      <c r="C37" s="30"/>
      <c r="D37" s="30"/>
      <c r="E37" s="30"/>
      <c r="F37" s="30"/>
      <c r="G37" s="30"/>
      <c r="H37" s="30"/>
    </row>
    <row r="38" spans="1:8" ht="13.5" customHeight="1" x14ac:dyDescent="0.25">
      <c r="A38" s="30"/>
      <c r="B38" s="30"/>
      <c r="C38" s="30"/>
      <c r="D38" s="30"/>
      <c r="E38" s="30"/>
      <c r="F38" s="30"/>
      <c r="G38" s="30"/>
      <c r="H38" s="30"/>
    </row>
    <row r="39" spans="1:8" ht="13.5" customHeight="1" x14ac:dyDescent="0.25">
      <c r="A39" s="30"/>
      <c r="B39" s="30"/>
      <c r="C39" s="30"/>
      <c r="D39" s="30"/>
      <c r="E39" s="30"/>
      <c r="F39" s="30"/>
      <c r="G39" s="30"/>
      <c r="H39" s="30"/>
    </row>
    <row r="40" spans="1:8" ht="13.5" customHeight="1" x14ac:dyDescent="0.25">
      <c r="A40" s="30"/>
      <c r="B40" s="30"/>
      <c r="C40" s="30"/>
      <c r="D40" s="30"/>
      <c r="E40" s="30"/>
      <c r="F40" s="30"/>
      <c r="G40" s="30"/>
      <c r="H40" s="30"/>
    </row>
    <row r="41" spans="1:8" ht="13.5" customHeight="1" x14ac:dyDescent="0.25">
      <c r="A41" s="30"/>
      <c r="B41" s="30"/>
      <c r="C41" s="30"/>
      <c r="D41" s="30"/>
      <c r="E41" s="30"/>
      <c r="F41" s="30"/>
      <c r="G41" s="30"/>
      <c r="H41" s="30"/>
    </row>
    <row r="42" spans="1:8" ht="13.5" customHeight="1" x14ac:dyDescent="0.25">
      <c r="A42" s="30"/>
      <c r="B42" s="30"/>
      <c r="C42" s="30"/>
      <c r="D42" s="30"/>
      <c r="E42" s="30"/>
      <c r="F42" s="30"/>
      <c r="G42" s="30"/>
      <c r="H42" s="30"/>
    </row>
    <row r="43" spans="1:8" ht="13.5" customHeight="1" x14ac:dyDescent="0.25">
      <c r="A43" s="30"/>
      <c r="B43" s="30"/>
      <c r="C43" s="30"/>
      <c r="D43" s="30"/>
      <c r="E43" s="30"/>
      <c r="F43" s="30"/>
      <c r="G43" s="30"/>
      <c r="H43" s="30"/>
    </row>
    <row r="44" spans="1:8" ht="13.5" customHeight="1" x14ac:dyDescent="0.25">
      <c r="A44" s="30"/>
      <c r="B44" s="30"/>
      <c r="C44" s="30"/>
      <c r="D44" s="30"/>
      <c r="E44" s="30"/>
      <c r="F44" s="30"/>
      <c r="G44" s="30"/>
      <c r="H44" s="30"/>
    </row>
    <row r="45" spans="1:8" ht="13.5" customHeight="1" x14ac:dyDescent="0.25">
      <c r="A45" s="30"/>
      <c r="B45" s="30"/>
      <c r="C45" s="30"/>
      <c r="D45" s="30"/>
      <c r="E45" s="30"/>
      <c r="F45" s="30"/>
      <c r="G45" s="30"/>
      <c r="H45" s="30"/>
    </row>
    <row r="46" spans="1:8" ht="13.5" customHeight="1" x14ac:dyDescent="0.25">
      <c r="A46" s="30"/>
      <c r="B46" s="30"/>
      <c r="C46" s="30"/>
      <c r="D46" s="30"/>
      <c r="E46" s="30"/>
      <c r="F46" s="30"/>
      <c r="G46" s="30"/>
      <c r="H46" s="30"/>
    </row>
    <row r="47" spans="1:8" ht="13.5" customHeight="1" x14ac:dyDescent="0.25">
      <c r="A47" s="30"/>
      <c r="B47" s="30"/>
      <c r="C47" s="30"/>
      <c r="D47" s="30"/>
      <c r="E47" s="30"/>
      <c r="F47" s="30"/>
      <c r="G47" s="30"/>
      <c r="H47" s="30"/>
    </row>
    <row r="48" spans="1:8" ht="13.5" customHeight="1" x14ac:dyDescent="0.25">
      <c r="A48" s="30"/>
      <c r="B48" s="30"/>
      <c r="C48" s="30"/>
      <c r="D48" s="30"/>
      <c r="E48" s="30"/>
      <c r="F48" s="30"/>
      <c r="G48" s="30"/>
      <c r="H48" s="30"/>
    </row>
    <row r="49" spans="1:8" ht="13.5" customHeight="1" x14ac:dyDescent="0.25">
      <c r="A49" s="30"/>
      <c r="B49" s="30"/>
      <c r="C49" s="30"/>
      <c r="D49" s="30"/>
      <c r="E49" s="30"/>
      <c r="F49" s="30"/>
      <c r="G49" s="30"/>
      <c r="H49" s="30"/>
    </row>
    <row r="50" spans="1:8" ht="13.5" customHeight="1" x14ac:dyDescent="0.25">
      <c r="A50" s="30"/>
      <c r="B50" s="30"/>
      <c r="C50" s="30"/>
      <c r="D50" s="30"/>
      <c r="E50" s="30"/>
      <c r="F50" s="30"/>
      <c r="G50" s="30"/>
      <c r="H50" s="30"/>
    </row>
    <row r="51" spans="1:8" ht="13.5" customHeight="1" x14ac:dyDescent="0.25">
      <c r="A51" s="30"/>
      <c r="B51" s="30"/>
      <c r="C51" s="30"/>
      <c r="D51" s="30"/>
      <c r="E51" s="30"/>
      <c r="F51" s="30"/>
      <c r="G51" s="30"/>
      <c r="H51" s="30"/>
    </row>
    <row r="52" spans="1:8" ht="13.5" customHeight="1" x14ac:dyDescent="0.25"/>
    <row r="53" spans="1:8" ht="13.5" customHeight="1" x14ac:dyDescent="0.25"/>
    <row r="54" spans="1:8" ht="13.5" customHeight="1" x14ac:dyDescent="0.25"/>
    <row r="55" spans="1:8" ht="13.5" customHeight="1" x14ac:dyDescent="0.25"/>
    <row r="56" spans="1:8" ht="13.5" customHeight="1" x14ac:dyDescent="0.25"/>
    <row r="57" spans="1:8" ht="13.5" customHeight="1" x14ac:dyDescent="0.25"/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7:H7" xr:uid="{00000000-0009-0000-0000-000006000000}"/>
  <mergeCells count="1">
    <mergeCell ref="F5:H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3B01-02E9-464B-9484-13067EC04923}">
  <sheetPr>
    <tabColor rgb="FF8EAADB"/>
  </sheetPr>
  <dimension ref="A1:AM989"/>
  <sheetViews>
    <sheetView showGridLines="0" zoomScale="70" zoomScaleNormal="70" workbookViewId="0">
      <selection activeCell="AF34" sqref="A1:AF34"/>
    </sheetView>
  </sheetViews>
  <sheetFormatPr defaultColWidth="14.44140625" defaultRowHeight="15" customHeight="1" x14ac:dyDescent="0.25"/>
  <cols>
    <col min="1" max="1" width="5.44140625" customWidth="1"/>
    <col min="2" max="3" width="9" customWidth="1"/>
    <col min="4" max="4" width="24" customWidth="1"/>
    <col min="5" max="5" width="15" customWidth="1"/>
    <col min="6" max="7" width="10.109375" customWidth="1"/>
    <col min="8" max="8" width="13.33203125" customWidth="1"/>
    <col min="9" max="11" width="7.88671875" customWidth="1"/>
    <col min="12" max="32" width="6.44140625" customWidth="1"/>
    <col min="33" max="38" width="4.44140625" hidden="1" customWidth="1"/>
    <col min="39" max="39" width="0.88671875" hidden="1" customWidth="1"/>
    <col min="40" max="40" width="11.5546875" customWidth="1"/>
  </cols>
  <sheetData>
    <row r="1" spans="1:39" ht="13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9" ht="13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9" ht="13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 spans="1:39" ht="13.5" customHeight="1" x14ac:dyDescent="0.25">
      <c r="A4" s="30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46"/>
      <c r="M4" s="253" t="s">
        <v>9</v>
      </c>
      <c r="N4" s="254"/>
      <c r="O4" s="254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8"/>
      <c r="AH4" s="18"/>
      <c r="AI4" s="18"/>
      <c r="AJ4" s="18"/>
      <c r="AK4" s="18"/>
      <c r="AL4" s="18"/>
      <c r="AM4" s="18"/>
    </row>
    <row r="5" spans="1:39" ht="13.5" customHeight="1" x14ac:dyDescent="0.25">
      <c r="A5" s="30"/>
      <c r="B5" s="147" t="s">
        <v>129</v>
      </c>
      <c r="C5" s="137"/>
      <c r="D5" s="137"/>
      <c r="E5" s="137"/>
      <c r="F5" s="137"/>
      <c r="G5" s="137"/>
      <c r="H5" s="137"/>
      <c r="I5" s="137"/>
      <c r="J5" s="137"/>
      <c r="K5" s="137"/>
      <c r="L5" s="148"/>
      <c r="M5" s="253" t="s">
        <v>11</v>
      </c>
      <c r="N5" s="254"/>
      <c r="O5" s="254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49"/>
      <c r="AA5" s="137"/>
      <c r="AB5" s="137"/>
      <c r="AC5" s="137"/>
      <c r="AD5" s="149"/>
      <c r="AE5" s="137"/>
      <c r="AF5" s="137"/>
      <c r="AG5" s="18"/>
      <c r="AH5" s="18"/>
      <c r="AI5" s="18"/>
      <c r="AJ5" s="18"/>
      <c r="AK5" s="18"/>
      <c r="AL5" s="18"/>
      <c r="AM5" s="18"/>
    </row>
    <row r="6" spans="1:39" ht="13.5" customHeight="1" x14ac:dyDescent="0.25">
      <c r="A6" s="30"/>
      <c r="B6" s="150"/>
      <c r="C6" s="97"/>
      <c r="D6" s="97"/>
      <c r="E6" s="97"/>
      <c r="F6" s="97"/>
      <c r="G6" s="97"/>
      <c r="H6" s="97"/>
      <c r="I6" s="97"/>
      <c r="J6" s="97"/>
      <c r="K6" s="97"/>
      <c r="L6" s="151"/>
      <c r="M6" s="253" t="s">
        <v>12</v>
      </c>
      <c r="N6" s="254"/>
      <c r="O6" s="254"/>
      <c r="P6" s="97"/>
      <c r="Q6" s="97"/>
      <c r="R6" s="97"/>
      <c r="S6" s="97"/>
      <c r="T6" s="97"/>
      <c r="U6" s="97"/>
      <c r="V6" s="97"/>
      <c r="W6" s="97"/>
      <c r="X6" s="97"/>
      <c r="Y6" s="97"/>
      <c r="Z6" s="152"/>
      <c r="AA6" s="97"/>
      <c r="AB6" s="97"/>
      <c r="AC6" s="97"/>
      <c r="AD6" s="152" t="s">
        <v>13</v>
      </c>
      <c r="AE6" s="97"/>
      <c r="AF6" s="97"/>
      <c r="AG6" s="18"/>
      <c r="AH6" s="18"/>
      <c r="AI6" s="18"/>
      <c r="AJ6" s="18"/>
      <c r="AK6" s="18"/>
      <c r="AL6" s="18"/>
      <c r="AM6" s="18"/>
    </row>
    <row r="7" spans="1:39" ht="34.5" customHeight="1" x14ac:dyDescent="0.25">
      <c r="A7" s="43"/>
      <c r="B7" s="160" t="s">
        <v>14</v>
      </c>
      <c r="C7" s="160" t="s">
        <v>15</v>
      </c>
      <c r="D7" s="160" t="s">
        <v>4</v>
      </c>
      <c r="E7" s="160" t="s">
        <v>16</v>
      </c>
      <c r="F7" s="160" t="s">
        <v>17</v>
      </c>
      <c r="G7" s="160" t="s">
        <v>18</v>
      </c>
      <c r="H7" s="160" t="s">
        <v>5</v>
      </c>
      <c r="I7" s="161" t="s">
        <v>19</v>
      </c>
      <c r="J7" s="161" t="s">
        <v>7</v>
      </c>
      <c r="K7" s="161" t="s">
        <v>20</v>
      </c>
      <c r="L7" s="161" t="s">
        <v>21</v>
      </c>
      <c r="M7" s="161" t="s">
        <v>22</v>
      </c>
      <c r="N7" s="161" t="s">
        <v>23</v>
      </c>
      <c r="O7" s="161" t="s">
        <v>24</v>
      </c>
      <c r="P7" s="161" t="s">
        <v>25</v>
      </c>
      <c r="Q7" s="161" t="s">
        <v>26</v>
      </c>
      <c r="R7" s="161" t="s">
        <v>27</v>
      </c>
      <c r="S7" s="161" t="s">
        <v>28</v>
      </c>
      <c r="T7" s="161" t="s">
        <v>29</v>
      </c>
      <c r="U7" s="161" t="s">
        <v>30</v>
      </c>
      <c r="V7" s="161" t="s">
        <v>31</v>
      </c>
      <c r="W7" s="161" t="s">
        <v>32</v>
      </c>
      <c r="X7" s="161" t="s">
        <v>33</v>
      </c>
      <c r="Y7" s="161" t="s">
        <v>34</v>
      </c>
      <c r="Z7" s="161" t="s">
        <v>35</v>
      </c>
      <c r="AA7" s="161" t="s">
        <v>36</v>
      </c>
      <c r="AB7" s="161" t="s">
        <v>37</v>
      </c>
      <c r="AC7" s="161" t="s">
        <v>38</v>
      </c>
      <c r="AD7" s="161" t="s">
        <v>39</v>
      </c>
      <c r="AE7" s="161" t="s">
        <v>40</v>
      </c>
      <c r="AF7" s="161" t="s">
        <v>41</v>
      </c>
      <c r="AG7" s="23" t="s">
        <v>42</v>
      </c>
      <c r="AH7" s="24" t="s">
        <v>43</v>
      </c>
      <c r="AI7" s="24" t="s">
        <v>44</v>
      </c>
      <c r="AJ7" s="24" t="s">
        <v>45</v>
      </c>
      <c r="AK7" s="24" t="s">
        <v>46</v>
      </c>
      <c r="AL7" s="24" t="s">
        <v>47</v>
      </c>
      <c r="AM7" s="24" t="s">
        <v>48</v>
      </c>
    </row>
    <row r="8" spans="1:39" ht="37.5" customHeight="1" x14ac:dyDescent="0.25">
      <c r="A8" s="40"/>
      <c r="B8" s="237" t="s">
        <v>130</v>
      </c>
      <c r="C8" s="252"/>
      <c r="D8" s="252"/>
      <c r="E8" s="41" t="s">
        <v>0</v>
      </c>
      <c r="F8" s="42">
        <v>44522</v>
      </c>
      <c r="G8" s="42">
        <v>44542</v>
      </c>
      <c r="H8" s="41"/>
      <c r="I8" s="237"/>
      <c r="J8" s="252"/>
      <c r="K8" s="252"/>
      <c r="L8" s="42">
        <v>44522</v>
      </c>
      <c r="M8" s="42">
        <v>44523</v>
      </c>
      <c r="N8" s="42">
        <v>44524</v>
      </c>
      <c r="O8" s="42">
        <v>44525</v>
      </c>
      <c r="P8" s="42">
        <v>44526</v>
      </c>
      <c r="Q8" s="42">
        <v>44527</v>
      </c>
      <c r="R8" s="42">
        <v>44528</v>
      </c>
      <c r="S8" s="42">
        <v>44529</v>
      </c>
      <c r="T8" s="42">
        <v>44530</v>
      </c>
      <c r="U8" s="42">
        <v>44531</v>
      </c>
      <c r="V8" s="42">
        <v>44532</v>
      </c>
      <c r="W8" s="42">
        <v>44533</v>
      </c>
      <c r="X8" s="42">
        <v>44534</v>
      </c>
      <c r="Y8" s="42">
        <v>44535</v>
      </c>
      <c r="Z8" s="42">
        <v>44536</v>
      </c>
      <c r="AA8" s="42">
        <v>44537</v>
      </c>
      <c r="AB8" s="42">
        <v>44538</v>
      </c>
      <c r="AC8" s="42">
        <v>44539</v>
      </c>
      <c r="AD8" s="42">
        <v>44540</v>
      </c>
      <c r="AE8" s="42">
        <v>44541</v>
      </c>
      <c r="AF8" s="42">
        <v>44542</v>
      </c>
      <c r="AG8" s="25">
        <v>44543</v>
      </c>
      <c r="AH8" s="26">
        <v>44544</v>
      </c>
      <c r="AI8" s="26">
        <v>44545</v>
      </c>
      <c r="AJ8" s="26">
        <v>44546</v>
      </c>
      <c r="AK8" s="26">
        <v>44547</v>
      </c>
      <c r="AL8" s="26">
        <v>44548</v>
      </c>
      <c r="AM8" s="26">
        <v>44549</v>
      </c>
    </row>
    <row r="9" spans="1:39" s="9" customFormat="1" ht="27" customHeight="1" x14ac:dyDescent="0.25">
      <c r="A9" s="162"/>
      <c r="B9" s="155">
        <v>4</v>
      </c>
      <c r="C9" s="155"/>
      <c r="D9" s="46" t="s">
        <v>131</v>
      </c>
      <c r="E9" s="157" t="s">
        <v>0</v>
      </c>
      <c r="F9" s="48">
        <f>_xlfn.XLOOKUP(0,$L9:$AM9,$L$8:$AM$8)</f>
        <v>44522</v>
      </c>
      <c r="G9" s="48">
        <f>_xlfn.XLOOKUP(0,$L9:$AM9,$L$8:$AM$8)</f>
        <v>44522</v>
      </c>
      <c r="H9" s="155" t="str">
        <f t="shared" ref="H9:H29" si="0">IF(K9=0,"Done","Inprocess")</f>
        <v>Done</v>
      </c>
      <c r="I9" s="51">
        <v>7.5</v>
      </c>
      <c r="J9" s="163">
        <f t="shared" ref="J9:J29" si="1">I9-K9</f>
        <v>7.5</v>
      </c>
      <c r="K9" s="163">
        <f t="shared" ref="K9:K29" si="2">MIN($L9:$AM9)</f>
        <v>0</v>
      </c>
      <c r="L9" s="164">
        <v>0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27"/>
      <c r="AH9" s="28"/>
      <c r="AI9" s="28"/>
      <c r="AJ9" s="28"/>
      <c r="AK9" s="28"/>
      <c r="AL9" s="28"/>
      <c r="AM9" s="28"/>
    </row>
    <row r="10" spans="1:39" s="9" customFormat="1" ht="27" customHeight="1" x14ac:dyDescent="0.25">
      <c r="A10" s="162"/>
      <c r="B10" s="155">
        <v>4</v>
      </c>
      <c r="C10" s="155"/>
      <c r="D10" s="46" t="s">
        <v>132</v>
      </c>
      <c r="E10" s="157" t="s">
        <v>54</v>
      </c>
      <c r="F10" s="48">
        <v>44523</v>
      </c>
      <c r="G10" s="48">
        <f t="shared" ref="F10:G29" si="3">_xlfn.XLOOKUP(0,$L10:$AM10,$L$8:$AM$8)</f>
        <v>44523</v>
      </c>
      <c r="H10" s="155" t="str">
        <f t="shared" si="0"/>
        <v>Done</v>
      </c>
      <c r="I10" s="51">
        <v>5</v>
      </c>
      <c r="J10" s="163">
        <v>2.5</v>
      </c>
      <c r="K10" s="163">
        <f t="shared" si="2"/>
        <v>0</v>
      </c>
      <c r="L10" s="165">
        <v>5</v>
      </c>
      <c r="M10" s="166">
        <v>0</v>
      </c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27"/>
      <c r="AH10" s="28"/>
      <c r="AI10" s="28"/>
      <c r="AJ10" s="28"/>
      <c r="AK10" s="28"/>
      <c r="AL10" s="28"/>
      <c r="AM10" s="28"/>
    </row>
    <row r="11" spans="1:39" s="9" customFormat="1" ht="27" customHeight="1" x14ac:dyDescent="0.25">
      <c r="A11" s="162"/>
      <c r="B11" s="155">
        <v>4</v>
      </c>
      <c r="C11" s="155"/>
      <c r="D11" s="46" t="s">
        <v>133</v>
      </c>
      <c r="E11" s="157" t="s">
        <v>58</v>
      </c>
      <c r="F11" s="42">
        <v>44523</v>
      </c>
      <c r="G11" s="48">
        <f t="shared" si="3"/>
        <v>44524</v>
      </c>
      <c r="H11" s="155" t="str">
        <f>IF(K11=0,"Done","Inprocess")</f>
        <v>Done</v>
      </c>
      <c r="I11" s="51">
        <v>5</v>
      </c>
      <c r="J11" s="163">
        <f t="shared" si="1"/>
        <v>5</v>
      </c>
      <c r="K11" s="163">
        <f t="shared" si="2"/>
        <v>0</v>
      </c>
      <c r="L11" s="51">
        <v>5</v>
      </c>
      <c r="M11" s="165">
        <v>2.5</v>
      </c>
      <c r="N11" s="164">
        <v>0</v>
      </c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27"/>
      <c r="AH11" s="28"/>
      <c r="AI11" s="28"/>
      <c r="AJ11" s="28"/>
      <c r="AK11" s="28"/>
      <c r="AL11" s="28"/>
      <c r="AM11" s="28"/>
    </row>
    <row r="12" spans="1:39" s="9" customFormat="1" ht="27" customHeight="1" x14ac:dyDescent="0.25">
      <c r="A12" s="162"/>
      <c r="B12" s="155">
        <v>4</v>
      </c>
      <c r="C12" s="239" t="s">
        <v>134</v>
      </c>
      <c r="D12" s="46" t="s">
        <v>135</v>
      </c>
      <c r="E12" s="157" t="s">
        <v>56</v>
      </c>
      <c r="F12" s="42">
        <v>44523</v>
      </c>
      <c r="G12" s="48">
        <f>_xlfn.XLOOKUP(0,$L12:$AM12,$L$8:$AM$8)</f>
        <v>44527</v>
      </c>
      <c r="H12" s="155" t="str">
        <f t="shared" si="0"/>
        <v>Done</v>
      </c>
      <c r="I12" s="51">
        <v>10</v>
      </c>
      <c r="J12" s="163">
        <v>12.5</v>
      </c>
      <c r="K12" s="163">
        <f>MIN($L12:$AM12)</f>
        <v>0</v>
      </c>
      <c r="L12" s="165">
        <v>10</v>
      </c>
      <c r="M12" s="165">
        <v>10</v>
      </c>
      <c r="N12" s="165">
        <v>7.5</v>
      </c>
      <c r="O12" s="165">
        <v>5</v>
      </c>
      <c r="P12" s="167">
        <v>2.5</v>
      </c>
      <c r="Q12" s="167">
        <v>0</v>
      </c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27"/>
      <c r="AH12" s="28"/>
      <c r="AI12" s="28"/>
      <c r="AJ12" s="28"/>
      <c r="AK12" s="28"/>
      <c r="AL12" s="28"/>
      <c r="AM12" s="28"/>
    </row>
    <row r="13" spans="1:39" s="9" customFormat="1" ht="27" customHeight="1" x14ac:dyDescent="0.25">
      <c r="A13" s="162"/>
      <c r="B13" s="155">
        <v>4</v>
      </c>
      <c r="C13" s="239"/>
      <c r="D13" s="46" t="s">
        <v>136</v>
      </c>
      <c r="E13" s="157" t="s">
        <v>54</v>
      </c>
      <c r="F13" s="48">
        <v>44524</v>
      </c>
      <c r="G13" s="48">
        <f t="shared" si="3"/>
        <v>44527</v>
      </c>
      <c r="H13" s="155" t="str">
        <f t="shared" si="0"/>
        <v>Done</v>
      </c>
      <c r="I13" s="51">
        <v>10</v>
      </c>
      <c r="J13" s="163">
        <f t="shared" si="1"/>
        <v>10</v>
      </c>
      <c r="K13" s="163">
        <f t="shared" si="2"/>
        <v>0</v>
      </c>
      <c r="L13" s="165">
        <v>10</v>
      </c>
      <c r="M13" s="165">
        <v>10</v>
      </c>
      <c r="N13" s="165">
        <v>7.5</v>
      </c>
      <c r="O13" s="165">
        <v>5</v>
      </c>
      <c r="P13" s="165">
        <v>2.5</v>
      </c>
      <c r="Q13" s="164">
        <v>0</v>
      </c>
      <c r="R13" s="168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27"/>
      <c r="AH13" s="28"/>
      <c r="AI13" s="28"/>
      <c r="AJ13" s="28"/>
      <c r="AK13" s="28"/>
      <c r="AL13" s="28"/>
      <c r="AM13" s="28"/>
    </row>
    <row r="14" spans="1:39" s="9" customFormat="1" ht="27" customHeight="1" x14ac:dyDescent="0.25">
      <c r="A14" s="162"/>
      <c r="B14" s="155">
        <v>4</v>
      </c>
      <c r="C14" s="239"/>
      <c r="D14" s="46" t="s">
        <v>137</v>
      </c>
      <c r="E14" s="157" t="s">
        <v>54</v>
      </c>
      <c r="F14" s="48">
        <v>44528</v>
      </c>
      <c r="G14" s="48">
        <f t="shared" si="3"/>
        <v>44531</v>
      </c>
      <c r="H14" s="155" t="str">
        <f t="shared" si="0"/>
        <v>Done</v>
      </c>
      <c r="I14" s="51">
        <v>5</v>
      </c>
      <c r="J14" s="163">
        <v>10</v>
      </c>
      <c r="K14" s="163">
        <f t="shared" si="2"/>
        <v>0</v>
      </c>
      <c r="L14" s="165">
        <v>5</v>
      </c>
      <c r="M14" s="165">
        <v>5</v>
      </c>
      <c r="N14" s="165">
        <v>5</v>
      </c>
      <c r="O14" s="165">
        <v>5</v>
      </c>
      <c r="P14" s="165">
        <v>5</v>
      </c>
      <c r="Q14" s="165">
        <v>5</v>
      </c>
      <c r="R14" s="165">
        <v>2.5</v>
      </c>
      <c r="S14" s="167">
        <v>2.5</v>
      </c>
      <c r="T14" s="167">
        <v>2.5</v>
      </c>
      <c r="U14" s="167">
        <v>0</v>
      </c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27"/>
      <c r="AH14" s="28"/>
      <c r="AI14" s="28"/>
      <c r="AJ14" s="28"/>
      <c r="AK14" s="28"/>
      <c r="AL14" s="28"/>
      <c r="AM14" s="28"/>
    </row>
    <row r="15" spans="1:39" s="9" customFormat="1" ht="27" customHeight="1" x14ac:dyDescent="0.25">
      <c r="A15" s="162"/>
      <c r="B15" s="155">
        <v>4</v>
      </c>
      <c r="C15" s="239"/>
      <c r="D15" s="46" t="s">
        <v>138</v>
      </c>
      <c r="E15" s="157" t="s">
        <v>56</v>
      </c>
      <c r="F15" s="42">
        <v>44528</v>
      </c>
      <c r="G15" s="48">
        <f>_xlfn.XLOOKUP(0,$L15:$AM15,$L$8:$AM$8)</f>
        <v>44529</v>
      </c>
      <c r="H15" s="155" t="str">
        <f t="shared" si="0"/>
        <v>Done</v>
      </c>
      <c r="I15" s="51">
        <v>5</v>
      </c>
      <c r="J15" s="163">
        <f t="shared" si="1"/>
        <v>5</v>
      </c>
      <c r="K15" s="163">
        <f t="shared" si="2"/>
        <v>0</v>
      </c>
      <c r="L15" s="168">
        <v>5</v>
      </c>
      <c r="M15" s="168">
        <v>5</v>
      </c>
      <c r="N15" s="168">
        <v>5</v>
      </c>
      <c r="O15" s="168">
        <v>5</v>
      </c>
      <c r="P15" s="168">
        <v>5</v>
      </c>
      <c r="Q15" s="168">
        <v>5</v>
      </c>
      <c r="R15" s="168">
        <v>2.5</v>
      </c>
      <c r="S15" s="164">
        <v>0</v>
      </c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27"/>
      <c r="AH15" s="28"/>
      <c r="AI15" s="28"/>
      <c r="AJ15" s="28"/>
      <c r="AK15" s="28"/>
      <c r="AL15" s="28"/>
      <c r="AM15" s="28"/>
    </row>
    <row r="16" spans="1:39" s="9" customFormat="1" ht="27" customHeight="1" x14ac:dyDescent="0.25">
      <c r="A16" s="162"/>
      <c r="B16" s="155">
        <v>4</v>
      </c>
      <c r="C16" s="239"/>
      <c r="D16" s="46" t="s">
        <v>139</v>
      </c>
      <c r="E16" s="157" t="s">
        <v>58</v>
      </c>
      <c r="F16" s="42">
        <v>44525</v>
      </c>
      <c r="G16" s="48">
        <f t="shared" si="3"/>
        <v>44528</v>
      </c>
      <c r="H16" s="155" t="str">
        <f t="shared" si="0"/>
        <v>Done</v>
      </c>
      <c r="I16" s="51">
        <v>7.5</v>
      </c>
      <c r="J16" s="163">
        <v>10</v>
      </c>
      <c r="K16" s="163">
        <f t="shared" si="2"/>
        <v>0</v>
      </c>
      <c r="L16" s="51">
        <v>7.5</v>
      </c>
      <c r="M16" s="51">
        <v>7.5</v>
      </c>
      <c r="N16" s="51">
        <v>7.5</v>
      </c>
      <c r="O16" s="51">
        <v>7.5</v>
      </c>
      <c r="P16" s="165">
        <v>5</v>
      </c>
      <c r="Q16" s="167">
        <v>2.5</v>
      </c>
      <c r="R16" s="167">
        <v>0</v>
      </c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27"/>
      <c r="AH16" s="28"/>
      <c r="AI16" s="28"/>
      <c r="AJ16" s="28"/>
      <c r="AK16" s="28"/>
      <c r="AL16" s="28"/>
      <c r="AM16" s="28"/>
    </row>
    <row r="17" spans="1:39" s="9" customFormat="1" ht="27" customHeight="1" x14ac:dyDescent="0.25">
      <c r="A17" s="162"/>
      <c r="B17" s="155">
        <v>4</v>
      </c>
      <c r="C17" s="239"/>
      <c r="D17" s="46" t="s">
        <v>140</v>
      </c>
      <c r="E17" s="157" t="s">
        <v>58</v>
      </c>
      <c r="F17" s="42">
        <v>44529</v>
      </c>
      <c r="G17" s="48">
        <f t="shared" si="3"/>
        <v>44532</v>
      </c>
      <c r="H17" s="155" t="str">
        <f t="shared" si="0"/>
        <v>Done</v>
      </c>
      <c r="I17" s="51">
        <v>7.5</v>
      </c>
      <c r="J17" s="163">
        <v>10</v>
      </c>
      <c r="K17" s="163">
        <f t="shared" si="2"/>
        <v>0</v>
      </c>
      <c r="L17" s="51">
        <v>7.5</v>
      </c>
      <c r="M17" s="51">
        <v>7.5</v>
      </c>
      <c r="N17" s="51">
        <v>7.5</v>
      </c>
      <c r="O17" s="51">
        <v>7.5</v>
      </c>
      <c r="P17" s="51">
        <v>7.5</v>
      </c>
      <c r="Q17" s="51">
        <v>7.5</v>
      </c>
      <c r="R17" s="51">
        <v>7.5</v>
      </c>
      <c r="S17" s="51">
        <v>7.5</v>
      </c>
      <c r="T17" s="165">
        <v>5</v>
      </c>
      <c r="U17" s="167">
        <v>2.5</v>
      </c>
      <c r="V17" s="167">
        <v>0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27"/>
      <c r="AH17" s="28"/>
      <c r="AI17" s="28"/>
      <c r="AJ17" s="28"/>
      <c r="AK17" s="28"/>
      <c r="AL17" s="28"/>
      <c r="AM17" s="28"/>
    </row>
    <row r="18" spans="1:39" s="9" customFormat="1" ht="27" customHeight="1" x14ac:dyDescent="0.25">
      <c r="A18" s="162"/>
      <c r="B18" s="155">
        <v>4</v>
      </c>
      <c r="C18" s="239"/>
      <c r="D18" s="46" t="s">
        <v>141</v>
      </c>
      <c r="E18" s="157" t="s">
        <v>54</v>
      </c>
      <c r="F18" s="48">
        <v>44532</v>
      </c>
      <c r="G18" s="48">
        <f t="shared" si="3"/>
        <v>44534</v>
      </c>
      <c r="H18" s="155" t="str">
        <f t="shared" si="0"/>
        <v>Done</v>
      </c>
      <c r="I18" s="51">
        <v>10</v>
      </c>
      <c r="J18" s="163">
        <v>7.5</v>
      </c>
      <c r="K18" s="163">
        <f t="shared" si="2"/>
        <v>0</v>
      </c>
      <c r="L18" s="165">
        <v>10</v>
      </c>
      <c r="M18" s="165">
        <v>10</v>
      </c>
      <c r="N18" s="165">
        <v>10</v>
      </c>
      <c r="O18" s="165">
        <v>10</v>
      </c>
      <c r="P18" s="165">
        <v>10</v>
      </c>
      <c r="Q18" s="165">
        <v>10</v>
      </c>
      <c r="R18" s="165">
        <v>10</v>
      </c>
      <c r="S18" s="165">
        <v>10</v>
      </c>
      <c r="T18" s="165">
        <v>10</v>
      </c>
      <c r="U18" s="165">
        <v>10</v>
      </c>
      <c r="V18" s="165">
        <v>7.5</v>
      </c>
      <c r="W18" s="165">
        <v>5</v>
      </c>
      <c r="X18" s="166">
        <v>0</v>
      </c>
      <c r="Y18" s="165"/>
      <c r="Z18" s="165"/>
      <c r="AA18" s="165"/>
      <c r="AB18" s="165"/>
      <c r="AC18" s="165"/>
      <c r="AD18" s="165"/>
      <c r="AE18" s="165"/>
      <c r="AF18" s="165"/>
      <c r="AG18" s="27"/>
      <c r="AH18" s="28"/>
      <c r="AI18" s="28"/>
      <c r="AJ18" s="28"/>
      <c r="AK18" s="28"/>
      <c r="AL18" s="28"/>
      <c r="AM18" s="28"/>
    </row>
    <row r="19" spans="1:39" s="9" customFormat="1" ht="27" customHeight="1" x14ac:dyDescent="0.25">
      <c r="A19" s="162"/>
      <c r="B19" s="155">
        <v>4</v>
      </c>
      <c r="C19" s="239"/>
      <c r="D19" s="46" t="s">
        <v>142</v>
      </c>
      <c r="E19" s="157" t="s">
        <v>56</v>
      </c>
      <c r="F19" s="42">
        <v>44530</v>
      </c>
      <c r="G19" s="48">
        <f t="shared" si="3"/>
        <v>44535</v>
      </c>
      <c r="H19" s="155" t="str">
        <f t="shared" si="0"/>
        <v>Done</v>
      </c>
      <c r="I19" s="51">
        <v>12.5</v>
      </c>
      <c r="J19" s="163">
        <v>15</v>
      </c>
      <c r="K19" s="163">
        <f t="shared" si="2"/>
        <v>0</v>
      </c>
      <c r="L19" s="67">
        <v>12.5</v>
      </c>
      <c r="M19" s="67">
        <v>12.5</v>
      </c>
      <c r="N19" s="67">
        <v>12.5</v>
      </c>
      <c r="O19" s="67">
        <v>12.5</v>
      </c>
      <c r="P19" s="67">
        <v>12.5</v>
      </c>
      <c r="Q19" s="67">
        <v>12.5</v>
      </c>
      <c r="R19" s="67">
        <v>12.5</v>
      </c>
      <c r="S19" s="67">
        <v>12.5</v>
      </c>
      <c r="T19" s="67">
        <v>10</v>
      </c>
      <c r="U19" s="67">
        <v>7.5</v>
      </c>
      <c r="V19" s="67">
        <v>5</v>
      </c>
      <c r="W19" s="67">
        <v>5</v>
      </c>
      <c r="X19" s="68">
        <v>2.5</v>
      </c>
      <c r="Y19" s="68">
        <v>0</v>
      </c>
      <c r="Z19" s="67"/>
      <c r="AA19" s="67"/>
      <c r="AB19" s="67"/>
      <c r="AC19" s="67"/>
      <c r="AD19" s="67"/>
      <c r="AE19" s="67"/>
      <c r="AF19" s="67"/>
      <c r="AG19" s="29"/>
      <c r="AH19" s="28"/>
      <c r="AI19" s="28"/>
      <c r="AJ19" s="28"/>
      <c r="AK19" s="28"/>
      <c r="AL19" s="28"/>
      <c r="AM19" s="28"/>
    </row>
    <row r="20" spans="1:39" s="9" customFormat="1" ht="27" customHeight="1" x14ac:dyDescent="0.25">
      <c r="A20" s="162"/>
      <c r="B20" s="155">
        <v>4</v>
      </c>
      <c r="C20" s="239"/>
      <c r="D20" s="46" t="s">
        <v>143</v>
      </c>
      <c r="E20" s="157" t="s">
        <v>56</v>
      </c>
      <c r="F20" s="48">
        <v>44534</v>
      </c>
      <c r="G20" s="48">
        <f>_xlfn.XLOOKUP(0,$L20:$AM20,$L$8:$AM$8)</f>
        <v>44536</v>
      </c>
      <c r="H20" s="155" t="str">
        <f t="shared" si="0"/>
        <v>Done</v>
      </c>
      <c r="I20" s="51">
        <v>5</v>
      </c>
      <c r="J20" s="163">
        <v>2.5</v>
      </c>
      <c r="K20" s="163">
        <f t="shared" si="2"/>
        <v>0</v>
      </c>
      <c r="L20" s="165">
        <v>5</v>
      </c>
      <c r="M20" s="165">
        <v>5</v>
      </c>
      <c r="N20" s="165">
        <v>5</v>
      </c>
      <c r="O20" s="165">
        <v>5</v>
      </c>
      <c r="P20" s="165">
        <v>5</v>
      </c>
      <c r="Q20" s="165">
        <v>5</v>
      </c>
      <c r="R20" s="165">
        <v>5</v>
      </c>
      <c r="S20" s="165">
        <v>5</v>
      </c>
      <c r="T20" s="165">
        <v>5</v>
      </c>
      <c r="U20" s="165">
        <v>5</v>
      </c>
      <c r="V20" s="165">
        <v>5</v>
      </c>
      <c r="W20" s="165">
        <v>5</v>
      </c>
      <c r="X20" s="165">
        <v>5</v>
      </c>
      <c r="Y20" s="165">
        <v>5</v>
      </c>
      <c r="Z20" s="166">
        <v>0</v>
      </c>
      <c r="AA20" s="165"/>
      <c r="AB20" s="165"/>
      <c r="AC20" s="165"/>
      <c r="AD20" s="165"/>
      <c r="AE20" s="165"/>
      <c r="AF20" s="165"/>
      <c r="AG20" s="27"/>
      <c r="AH20" s="28"/>
      <c r="AI20" s="28"/>
      <c r="AJ20" s="28"/>
      <c r="AK20" s="28"/>
      <c r="AL20" s="28"/>
      <c r="AM20" s="28"/>
    </row>
    <row r="21" spans="1:39" s="9" customFormat="1" ht="27" customHeight="1" x14ac:dyDescent="0.25">
      <c r="A21" s="162"/>
      <c r="B21" s="155">
        <v>4</v>
      </c>
      <c r="C21" s="239"/>
      <c r="D21" s="46" t="s">
        <v>144</v>
      </c>
      <c r="E21" s="157" t="s">
        <v>54</v>
      </c>
      <c r="F21" s="48">
        <v>44535</v>
      </c>
      <c r="G21" s="48">
        <f t="shared" si="3"/>
        <v>44536</v>
      </c>
      <c r="H21" s="155" t="str">
        <f t="shared" si="0"/>
        <v>Done</v>
      </c>
      <c r="I21" s="51">
        <v>5</v>
      </c>
      <c r="J21" s="163">
        <f t="shared" si="1"/>
        <v>5</v>
      </c>
      <c r="K21" s="163">
        <f t="shared" si="2"/>
        <v>0</v>
      </c>
      <c r="L21" s="165">
        <v>5</v>
      </c>
      <c r="M21" s="165">
        <v>5</v>
      </c>
      <c r="N21" s="165">
        <v>5</v>
      </c>
      <c r="O21" s="165">
        <v>5</v>
      </c>
      <c r="P21" s="165">
        <v>5</v>
      </c>
      <c r="Q21" s="165">
        <v>5</v>
      </c>
      <c r="R21" s="165">
        <v>5</v>
      </c>
      <c r="S21" s="165">
        <v>5</v>
      </c>
      <c r="T21" s="165">
        <v>5</v>
      </c>
      <c r="U21" s="165">
        <v>5</v>
      </c>
      <c r="V21" s="165">
        <v>5</v>
      </c>
      <c r="W21" s="165">
        <v>5</v>
      </c>
      <c r="X21" s="165">
        <v>5</v>
      </c>
      <c r="Y21" s="165">
        <v>2.5</v>
      </c>
      <c r="Z21" s="164">
        <v>0</v>
      </c>
      <c r="AA21" s="165"/>
      <c r="AB21" s="165"/>
      <c r="AC21" s="165"/>
      <c r="AD21" s="165"/>
      <c r="AE21" s="165"/>
      <c r="AF21" s="165"/>
      <c r="AG21" s="27"/>
      <c r="AH21" s="28"/>
      <c r="AI21" s="28"/>
      <c r="AJ21" s="28"/>
      <c r="AK21" s="28"/>
      <c r="AL21" s="28"/>
      <c r="AM21" s="28"/>
    </row>
    <row r="22" spans="1:39" s="9" customFormat="1" ht="27" customHeight="1" x14ac:dyDescent="0.25">
      <c r="A22" s="162"/>
      <c r="B22" s="155">
        <v>4</v>
      </c>
      <c r="C22" s="239"/>
      <c r="D22" s="46" t="s">
        <v>145</v>
      </c>
      <c r="E22" s="157" t="s">
        <v>58</v>
      </c>
      <c r="F22" s="42">
        <v>44533</v>
      </c>
      <c r="G22" s="48">
        <f>_xlfn.XLOOKUP(0,$L22:$AM22,$L$8:$AM$8)</f>
        <v>44535</v>
      </c>
      <c r="H22" s="155" t="str">
        <f t="shared" si="0"/>
        <v>Done</v>
      </c>
      <c r="I22" s="51">
        <v>7.5</v>
      </c>
      <c r="J22" s="163">
        <f>I22-K22</f>
        <v>7.5</v>
      </c>
      <c r="K22" s="163">
        <f t="shared" si="2"/>
        <v>0</v>
      </c>
      <c r="L22" s="51">
        <v>7.5</v>
      </c>
      <c r="M22" s="51">
        <v>7.5</v>
      </c>
      <c r="N22" s="51">
        <v>7.5</v>
      </c>
      <c r="O22" s="51">
        <v>7.5</v>
      </c>
      <c r="P22" s="51">
        <v>7.5</v>
      </c>
      <c r="Q22" s="51">
        <v>7.5</v>
      </c>
      <c r="R22" s="51">
        <v>7.5</v>
      </c>
      <c r="S22" s="51">
        <v>7.5</v>
      </c>
      <c r="T22" s="51">
        <v>7.5</v>
      </c>
      <c r="U22" s="51">
        <v>7.5</v>
      </c>
      <c r="V22" s="51">
        <v>7.5</v>
      </c>
      <c r="W22" s="51">
        <v>5</v>
      </c>
      <c r="X22" s="169">
        <v>2.5</v>
      </c>
      <c r="Y22" s="164">
        <v>0</v>
      </c>
      <c r="Z22" s="169"/>
      <c r="AA22" s="169"/>
      <c r="AB22" s="169"/>
      <c r="AC22" s="169"/>
      <c r="AD22" s="169"/>
      <c r="AE22" s="165"/>
      <c r="AF22" s="165"/>
      <c r="AG22" s="27"/>
      <c r="AH22" s="28"/>
      <c r="AI22" s="28"/>
      <c r="AJ22" s="28"/>
      <c r="AK22" s="28"/>
      <c r="AL22" s="28"/>
      <c r="AM22" s="28"/>
    </row>
    <row r="23" spans="1:39" s="9" customFormat="1" ht="27" customHeight="1" x14ac:dyDescent="0.25">
      <c r="A23" s="162"/>
      <c r="B23" s="155">
        <v>4</v>
      </c>
      <c r="C23" s="239"/>
      <c r="D23" s="46" t="s">
        <v>146</v>
      </c>
      <c r="E23" s="157" t="s">
        <v>58</v>
      </c>
      <c r="F23" s="42">
        <v>44536</v>
      </c>
      <c r="G23" s="48">
        <f t="shared" si="3"/>
        <v>44537</v>
      </c>
      <c r="H23" s="155" t="str">
        <f t="shared" si="0"/>
        <v>Done</v>
      </c>
      <c r="I23" s="51">
        <v>5</v>
      </c>
      <c r="J23" s="163">
        <f t="shared" si="1"/>
        <v>5</v>
      </c>
      <c r="K23" s="163">
        <f t="shared" si="2"/>
        <v>0</v>
      </c>
      <c r="L23" s="51">
        <v>5</v>
      </c>
      <c r="M23" s="51">
        <v>5</v>
      </c>
      <c r="N23" s="51">
        <v>5</v>
      </c>
      <c r="O23" s="51">
        <v>5</v>
      </c>
      <c r="P23" s="51">
        <v>5</v>
      </c>
      <c r="Q23" s="51">
        <v>5</v>
      </c>
      <c r="R23" s="51">
        <v>5</v>
      </c>
      <c r="S23" s="51">
        <v>5</v>
      </c>
      <c r="T23" s="51">
        <v>5</v>
      </c>
      <c r="U23" s="51">
        <v>5</v>
      </c>
      <c r="V23" s="51">
        <v>5</v>
      </c>
      <c r="W23" s="51">
        <v>5</v>
      </c>
      <c r="X23" s="51">
        <v>5</v>
      </c>
      <c r="Y23" s="51">
        <v>5</v>
      </c>
      <c r="Z23" s="51">
        <v>2.5</v>
      </c>
      <c r="AA23" s="164">
        <v>0</v>
      </c>
      <c r="AB23" s="165"/>
      <c r="AC23" s="165"/>
      <c r="AD23" s="165"/>
      <c r="AE23" s="165"/>
      <c r="AF23" s="165"/>
      <c r="AG23" s="27"/>
      <c r="AH23" s="28"/>
      <c r="AI23" s="28"/>
      <c r="AJ23" s="28"/>
      <c r="AK23" s="28"/>
      <c r="AL23" s="28"/>
      <c r="AM23" s="28"/>
    </row>
    <row r="24" spans="1:39" s="9" customFormat="1" ht="27" customHeight="1" x14ac:dyDescent="0.25">
      <c r="A24" s="162"/>
      <c r="B24" s="155">
        <v>4</v>
      </c>
      <c r="C24" s="239"/>
      <c r="D24" s="46" t="s">
        <v>147</v>
      </c>
      <c r="E24" s="157" t="s">
        <v>54</v>
      </c>
      <c r="F24" s="48">
        <v>44537</v>
      </c>
      <c r="G24" s="48">
        <f t="shared" si="3"/>
        <v>44540</v>
      </c>
      <c r="H24" s="155" t="str">
        <f t="shared" si="0"/>
        <v>Done</v>
      </c>
      <c r="I24" s="51">
        <v>10</v>
      </c>
      <c r="J24" s="163">
        <f t="shared" si="1"/>
        <v>10</v>
      </c>
      <c r="K24" s="163">
        <f t="shared" si="2"/>
        <v>0</v>
      </c>
      <c r="L24" s="165">
        <v>10</v>
      </c>
      <c r="M24" s="165">
        <v>10</v>
      </c>
      <c r="N24" s="165">
        <v>10</v>
      </c>
      <c r="O24" s="165">
        <v>10</v>
      </c>
      <c r="P24" s="165">
        <v>10</v>
      </c>
      <c r="Q24" s="165">
        <v>10</v>
      </c>
      <c r="R24" s="165">
        <v>10</v>
      </c>
      <c r="S24" s="165">
        <v>10</v>
      </c>
      <c r="T24" s="165">
        <v>10</v>
      </c>
      <c r="U24" s="165">
        <v>10</v>
      </c>
      <c r="V24" s="165">
        <v>10</v>
      </c>
      <c r="W24" s="165">
        <v>10</v>
      </c>
      <c r="X24" s="165">
        <v>10</v>
      </c>
      <c r="Y24" s="165">
        <v>10</v>
      </c>
      <c r="Z24" s="165">
        <v>10</v>
      </c>
      <c r="AA24" s="165">
        <v>7.5</v>
      </c>
      <c r="AB24" s="165">
        <v>5</v>
      </c>
      <c r="AC24" s="165">
        <v>2.5</v>
      </c>
      <c r="AD24" s="164">
        <v>0</v>
      </c>
      <c r="AE24" s="165"/>
      <c r="AF24" s="165"/>
      <c r="AG24" s="27"/>
      <c r="AH24" s="28"/>
      <c r="AI24" s="28"/>
      <c r="AJ24" s="28"/>
      <c r="AK24" s="28"/>
      <c r="AL24" s="28"/>
      <c r="AM24" s="28"/>
    </row>
    <row r="25" spans="1:39" s="9" customFormat="1" ht="27" customHeight="1" x14ac:dyDescent="0.25">
      <c r="A25" s="162"/>
      <c r="B25" s="155">
        <v>4</v>
      </c>
      <c r="C25" s="239"/>
      <c r="D25" s="46" t="s">
        <v>148</v>
      </c>
      <c r="E25" s="157" t="s">
        <v>58</v>
      </c>
      <c r="F25" s="42">
        <v>44538</v>
      </c>
      <c r="G25" s="48">
        <f t="shared" si="3"/>
        <v>44539</v>
      </c>
      <c r="H25" s="155" t="str">
        <f t="shared" si="0"/>
        <v>Done</v>
      </c>
      <c r="I25" s="51">
        <v>7.5</v>
      </c>
      <c r="J25" s="163">
        <v>5</v>
      </c>
      <c r="K25" s="163">
        <f t="shared" si="2"/>
        <v>0</v>
      </c>
      <c r="L25" s="51">
        <v>7.5</v>
      </c>
      <c r="M25" s="51">
        <v>7.5</v>
      </c>
      <c r="N25" s="51">
        <v>7.5</v>
      </c>
      <c r="O25" s="51">
        <v>7.5</v>
      </c>
      <c r="P25" s="51">
        <v>7.5</v>
      </c>
      <c r="Q25" s="51">
        <v>7.5</v>
      </c>
      <c r="R25" s="51">
        <v>7.5</v>
      </c>
      <c r="S25" s="51">
        <v>7.5</v>
      </c>
      <c r="T25" s="51">
        <v>7.5</v>
      </c>
      <c r="U25" s="51">
        <v>7.5</v>
      </c>
      <c r="V25" s="51">
        <v>7.5</v>
      </c>
      <c r="W25" s="51">
        <v>7.5</v>
      </c>
      <c r="X25" s="51">
        <v>7.5</v>
      </c>
      <c r="Y25" s="51">
        <v>7.5</v>
      </c>
      <c r="Z25" s="51">
        <v>7.5</v>
      </c>
      <c r="AA25" s="51">
        <v>7.5</v>
      </c>
      <c r="AB25" s="51">
        <v>5</v>
      </c>
      <c r="AC25" s="166">
        <v>0</v>
      </c>
      <c r="AD25" s="165"/>
      <c r="AE25" s="165"/>
      <c r="AF25" s="165"/>
      <c r="AG25" s="27"/>
      <c r="AH25" s="28"/>
      <c r="AI25" s="28"/>
      <c r="AJ25" s="28"/>
      <c r="AK25" s="28"/>
      <c r="AL25" s="28"/>
      <c r="AM25" s="28"/>
    </row>
    <row r="26" spans="1:39" s="9" customFormat="1" ht="27" customHeight="1" x14ac:dyDescent="0.25">
      <c r="A26" s="162"/>
      <c r="B26" s="155">
        <v>4</v>
      </c>
      <c r="C26" s="239"/>
      <c r="D26" s="46" t="s">
        <v>149</v>
      </c>
      <c r="E26" s="157" t="s">
        <v>58</v>
      </c>
      <c r="F26" s="42">
        <v>44540</v>
      </c>
      <c r="G26" s="48">
        <f t="shared" si="3"/>
        <v>44540</v>
      </c>
      <c r="H26" s="155" t="str">
        <f t="shared" si="0"/>
        <v>Done</v>
      </c>
      <c r="I26" s="51">
        <v>5</v>
      </c>
      <c r="J26" s="163">
        <v>2.5</v>
      </c>
      <c r="K26" s="163">
        <f t="shared" si="2"/>
        <v>0</v>
      </c>
      <c r="L26" s="51">
        <v>5</v>
      </c>
      <c r="M26" s="51">
        <v>5</v>
      </c>
      <c r="N26" s="51">
        <v>5</v>
      </c>
      <c r="O26" s="51">
        <v>5</v>
      </c>
      <c r="P26" s="51">
        <v>5</v>
      </c>
      <c r="Q26" s="51">
        <v>5</v>
      </c>
      <c r="R26" s="51">
        <v>5</v>
      </c>
      <c r="S26" s="51">
        <v>5</v>
      </c>
      <c r="T26" s="51">
        <v>5</v>
      </c>
      <c r="U26" s="51">
        <v>5</v>
      </c>
      <c r="V26" s="51">
        <v>5</v>
      </c>
      <c r="W26" s="51">
        <v>5</v>
      </c>
      <c r="X26" s="51">
        <v>5</v>
      </c>
      <c r="Y26" s="51">
        <v>5</v>
      </c>
      <c r="Z26" s="51">
        <v>5</v>
      </c>
      <c r="AA26" s="51">
        <v>5</v>
      </c>
      <c r="AB26" s="51">
        <v>5</v>
      </c>
      <c r="AC26" s="51">
        <v>5</v>
      </c>
      <c r="AD26" s="170">
        <v>0</v>
      </c>
      <c r="AE26" s="165"/>
      <c r="AF26" s="165"/>
      <c r="AG26" s="27"/>
      <c r="AH26" s="28"/>
      <c r="AI26" s="28"/>
      <c r="AJ26" s="28"/>
      <c r="AK26" s="28"/>
      <c r="AL26" s="28"/>
      <c r="AM26" s="28"/>
    </row>
    <row r="27" spans="1:39" s="9" customFormat="1" ht="27" customHeight="1" x14ac:dyDescent="0.25">
      <c r="A27" s="162"/>
      <c r="B27" s="155">
        <v>4</v>
      </c>
      <c r="C27" s="155"/>
      <c r="D27" s="46" t="s">
        <v>150</v>
      </c>
      <c r="E27" s="157" t="s">
        <v>56</v>
      </c>
      <c r="F27" s="48">
        <v>44536</v>
      </c>
      <c r="G27" s="48">
        <f>_xlfn.XLOOKUP(0,$L27:$AM27,$L$8:$AM$8)</f>
        <v>44540</v>
      </c>
      <c r="H27" s="155" t="str">
        <f t="shared" si="0"/>
        <v>Done</v>
      </c>
      <c r="I27" s="51">
        <v>12.5</v>
      </c>
      <c r="J27" s="163">
        <v>10</v>
      </c>
      <c r="K27" s="163">
        <f t="shared" si="2"/>
        <v>0</v>
      </c>
      <c r="L27" s="165">
        <v>12.5</v>
      </c>
      <c r="M27" s="165">
        <v>12.5</v>
      </c>
      <c r="N27" s="165">
        <v>12.5</v>
      </c>
      <c r="O27" s="165">
        <v>12.5</v>
      </c>
      <c r="P27" s="165">
        <v>12.5</v>
      </c>
      <c r="Q27" s="165">
        <v>12.5</v>
      </c>
      <c r="R27" s="165">
        <v>12.5</v>
      </c>
      <c r="S27" s="165">
        <v>12.5</v>
      </c>
      <c r="T27" s="165">
        <v>12.5</v>
      </c>
      <c r="U27" s="165">
        <v>12.5</v>
      </c>
      <c r="V27" s="165">
        <v>12.5</v>
      </c>
      <c r="W27" s="165">
        <v>12.5</v>
      </c>
      <c r="X27" s="165">
        <v>12.5</v>
      </c>
      <c r="Y27" s="165">
        <v>12.5</v>
      </c>
      <c r="Z27" s="165">
        <v>12.5</v>
      </c>
      <c r="AA27" s="165">
        <v>10</v>
      </c>
      <c r="AB27" s="165">
        <v>7.5</v>
      </c>
      <c r="AC27" s="169">
        <v>5</v>
      </c>
      <c r="AD27" s="166">
        <v>0</v>
      </c>
      <c r="AE27" s="165"/>
      <c r="AF27" s="165"/>
      <c r="AG27" s="27"/>
      <c r="AH27" s="28"/>
      <c r="AI27" s="28"/>
      <c r="AJ27" s="28"/>
      <c r="AK27" s="28"/>
      <c r="AL27" s="28"/>
      <c r="AM27" s="28"/>
    </row>
    <row r="28" spans="1:39" s="9" customFormat="1" ht="27" customHeight="1" x14ac:dyDescent="0.25">
      <c r="A28" s="162"/>
      <c r="B28" s="155">
        <v>4</v>
      </c>
      <c r="C28" s="155"/>
      <c r="D28" s="46" t="s">
        <v>151</v>
      </c>
      <c r="E28" s="157" t="s">
        <v>0</v>
      </c>
      <c r="F28" s="48">
        <f t="shared" si="3"/>
        <v>44541</v>
      </c>
      <c r="G28" s="48">
        <f t="shared" si="3"/>
        <v>44541</v>
      </c>
      <c r="H28" s="155" t="str">
        <f t="shared" si="0"/>
        <v>Done</v>
      </c>
      <c r="I28" s="51">
        <v>7.5</v>
      </c>
      <c r="J28" s="163">
        <f t="shared" si="1"/>
        <v>7.5</v>
      </c>
      <c r="K28" s="163">
        <f t="shared" si="2"/>
        <v>0</v>
      </c>
      <c r="L28" s="51">
        <v>7.5</v>
      </c>
      <c r="M28" s="51">
        <v>7.5</v>
      </c>
      <c r="N28" s="51">
        <v>7.5</v>
      </c>
      <c r="O28" s="51">
        <v>7.5</v>
      </c>
      <c r="P28" s="51">
        <v>7.5</v>
      </c>
      <c r="Q28" s="51">
        <v>7.5</v>
      </c>
      <c r="R28" s="51">
        <v>7.5</v>
      </c>
      <c r="S28" s="51">
        <v>7.5</v>
      </c>
      <c r="T28" s="51">
        <v>7.5</v>
      </c>
      <c r="U28" s="51">
        <v>7.5</v>
      </c>
      <c r="V28" s="51">
        <v>7.5</v>
      </c>
      <c r="W28" s="51">
        <v>7.5</v>
      </c>
      <c r="X28" s="51">
        <v>7.5</v>
      </c>
      <c r="Y28" s="51">
        <v>7.5</v>
      </c>
      <c r="Z28" s="51">
        <v>7.5</v>
      </c>
      <c r="AA28" s="51">
        <v>7.5</v>
      </c>
      <c r="AB28" s="51">
        <v>7.5</v>
      </c>
      <c r="AC28" s="51">
        <v>7.5</v>
      </c>
      <c r="AD28" s="51">
        <v>7.5</v>
      </c>
      <c r="AE28" s="56">
        <v>0</v>
      </c>
      <c r="AF28" s="165"/>
      <c r="AG28" s="27"/>
      <c r="AH28" s="28"/>
      <c r="AI28" s="28"/>
      <c r="AJ28" s="28"/>
      <c r="AK28" s="28"/>
      <c r="AL28" s="28"/>
      <c r="AM28" s="28"/>
    </row>
    <row r="29" spans="1:39" s="9" customFormat="1" ht="27" customHeight="1" x14ac:dyDescent="0.25">
      <c r="A29" s="162"/>
      <c r="B29" s="155">
        <v>4</v>
      </c>
      <c r="C29" s="155"/>
      <c r="D29" s="46" t="s">
        <v>152</v>
      </c>
      <c r="E29" s="157" t="s">
        <v>0</v>
      </c>
      <c r="F29" s="48">
        <f t="shared" si="3"/>
        <v>44542</v>
      </c>
      <c r="G29" s="48">
        <f t="shared" si="3"/>
        <v>44542</v>
      </c>
      <c r="H29" s="155" t="str">
        <f t="shared" si="0"/>
        <v>Done</v>
      </c>
      <c r="I29" s="51">
        <v>7.5</v>
      </c>
      <c r="J29" s="163">
        <f t="shared" si="1"/>
        <v>7.5</v>
      </c>
      <c r="K29" s="163">
        <f t="shared" si="2"/>
        <v>0</v>
      </c>
      <c r="L29" s="51">
        <v>7.5</v>
      </c>
      <c r="M29" s="51">
        <v>7.5</v>
      </c>
      <c r="N29" s="51">
        <v>7.5</v>
      </c>
      <c r="O29" s="51">
        <v>7.5</v>
      </c>
      <c r="P29" s="51">
        <v>7.5</v>
      </c>
      <c r="Q29" s="51">
        <v>7.5</v>
      </c>
      <c r="R29" s="51">
        <v>7.5</v>
      </c>
      <c r="S29" s="51">
        <v>7.5</v>
      </c>
      <c r="T29" s="51">
        <v>7.5</v>
      </c>
      <c r="U29" s="51">
        <v>7.5</v>
      </c>
      <c r="V29" s="51">
        <v>7.5</v>
      </c>
      <c r="W29" s="51">
        <v>7.5</v>
      </c>
      <c r="X29" s="51">
        <v>7.5</v>
      </c>
      <c r="Y29" s="51">
        <v>7.5</v>
      </c>
      <c r="Z29" s="51">
        <v>7.5</v>
      </c>
      <c r="AA29" s="51">
        <v>7.5</v>
      </c>
      <c r="AB29" s="51">
        <v>7.5</v>
      </c>
      <c r="AC29" s="51">
        <v>7.5</v>
      </c>
      <c r="AD29" s="51">
        <v>7.5</v>
      </c>
      <c r="AE29" s="51">
        <v>7.5</v>
      </c>
      <c r="AF29" s="56">
        <v>0</v>
      </c>
      <c r="AG29" s="27"/>
      <c r="AH29" s="28"/>
      <c r="AI29" s="28"/>
      <c r="AJ29" s="28"/>
      <c r="AK29" s="28"/>
      <c r="AL29" s="28"/>
      <c r="AM29" s="28"/>
    </row>
    <row r="30" spans="1:39" ht="13.5" customHeight="1" x14ac:dyDescent="0.3">
      <c r="A30" s="30"/>
      <c r="B30" s="132"/>
      <c r="C30" s="132"/>
      <c r="D30" s="132"/>
      <c r="E30" s="132"/>
      <c r="F30" s="132"/>
      <c r="G30" s="132"/>
      <c r="H30" s="171"/>
      <c r="I30" s="172"/>
      <c r="J30" s="172"/>
      <c r="K30" s="172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"/>
      <c r="AH30" s="1"/>
      <c r="AI30" s="1"/>
      <c r="AJ30" s="1"/>
      <c r="AK30" s="1"/>
      <c r="AL30" s="1"/>
      <c r="AM30" s="5"/>
    </row>
    <row r="31" spans="1:39" ht="13.5" customHeight="1" x14ac:dyDescent="0.3">
      <c r="A31" s="30"/>
      <c r="B31" s="76"/>
      <c r="C31" s="76"/>
      <c r="D31" s="76"/>
      <c r="E31" s="76"/>
      <c r="F31" s="76"/>
      <c r="G31" s="76"/>
      <c r="H31" s="78" t="s">
        <v>153</v>
      </c>
      <c r="I31" s="79">
        <f>SUBTOTAL(9,I7:I29)</f>
        <v>157.5</v>
      </c>
      <c r="J31" s="79">
        <f>SUBTOTAL(9,J7:J29)</f>
        <v>157.5</v>
      </c>
      <c r="K31" s="79">
        <f>SUBTOTAL(9,K7:K29)</f>
        <v>0</v>
      </c>
      <c r="L31" s="79">
        <f>SUM(L9:L29)</f>
        <v>150</v>
      </c>
      <c r="M31" s="79">
        <f>L31-7.5</f>
        <v>142.5</v>
      </c>
      <c r="N31" s="79">
        <f t="shared" ref="N31:AF31" si="4">M31-7.5</f>
        <v>135</v>
      </c>
      <c r="O31" s="79">
        <f t="shared" si="4"/>
        <v>127.5</v>
      </c>
      <c r="P31" s="79">
        <f t="shared" si="4"/>
        <v>120</v>
      </c>
      <c r="Q31" s="79">
        <f t="shared" si="4"/>
        <v>112.5</v>
      </c>
      <c r="R31" s="79">
        <f t="shared" si="4"/>
        <v>105</v>
      </c>
      <c r="S31" s="79">
        <f t="shared" si="4"/>
        <v>97.5</v>
      </c>
      <c r="T31" s="79">
        <f t="shared" si="4"/>
        <v>90</v>
      </c>
      <c r="U31" s="79">
        <f t="shared" si="4"/>
        <v>82.5</v>
      </c>
      <c r="V31" s="79">
        <f t="shared" si="4"/>
        <v>75</v>
      </c>
      <c r="W31" s="79">
        <f t="shared" si="4"/>
        <v>67.5</v>
      </c>
      <c r="X31" s="79">
        <f t="shared" si="4"/>
        <v>60</v>
      </c>
      <c r="Y31" s="79">
        <f t="shared" si="4"/>
        <v>52.5</v>
      </c>
      <c r="Z31" s="79">
        <f t="shared" si="4"/>
        <v>45</v>
      </c>
      <c r="AA31" s="79">
        <f t="shared" si="4"/>
        <v>37.5</v>
      </c>
      <c r="AB31" s="79">
        <f t="shared" si="4"/>
        <v>30</v>
      </c>
      <c r="AC31" s="79">
        <f t="shared" si="4"/>
        <v>22.5</v>
      </c>
      <c r="AD31" s="79">
        <f t="shared" si="4"/>
        <v>15</v>
      </c>
      <c r="AE31" s="79">
        <f t="shared" si="4"/>
        <v>7.5</v>
      </c>
      <c r="AF31" s="79">
        <f t="shared" si="4"/>
        <v>0</v>
      </c>
      <c r="AG31" s="4">
        <f t="shared" ref="AG31:AM31" si="5">SUM(AG9:AG29)</f>
        <v>0</v>
      </c>
      <c r="AH31" s="4">
        <f t="shared" si="5"/>
        <v>0</v>
      </c>
      <c r="AI31" s="4">
        <f t="shared" si="5"/>
        <v>0</v>
      </c>
      <c r="AJ31" s="4">
        <f t="shared" si="5"/>
        <v>0</v>
      </c>
      <c r="AK31" s="4">
        <f t="shared" si="5"/>
        <v>0</v>
      </c>
      <c r="AL31" s="4">
        <f t="shared" si="5"/>
        <v>0</v>
      </c>
      <c r="AM31" s="4">
        <f t="shared" si="5"/>
        <v>0</v>
      </c>
    </row>
    <row r="32" spans="1:39" ht="13.5" customHeight="1" x14ac:dyDescent="0.3">
      <c r="A32" s="30"/>
      <c r="B32" s="76"/>
      <c r="C32" s="76"/>
      <c r="D32" s="76"/>
      <c r="E32" s="76"/>
      <c r="F32" s="76"/>
      <c r="G32" s="76"/>
      <c r="H32" s="78" t="s">
        <v>154</v>
      </c>
      <c r="I32" s="79">
        <v>157.5</v>
      </c>
      <c r="J32" s="79">
        <v>160</v>
      </c>
      <c r="K32" s="79">
        <v>0</v>
      </c>
      <c r="L32" s="79">
        <f>SUM(L9:L29)</f>
        <v>150</v>
      </c>
      <c r="M32" s="79">
        <f t="shared" ref="M32:AF32" si="6">SUM(M9:M29)</f>
        <v>142.5</v>
      </c>
      <c r="N32" s="79">
        <f t="shared" si="6"/>
        <v>135</v>
      </c>
      <c r="O32" s="79">
        <f t="shared" si="6"/>
        <v>130</v>
      </c>
      <c r="P32" s="79">
        <f t="shared" si="6"/>
        <v>122.5</v>
      </c>
      <c r="Q32" s="79">
        <f t="shared" si="6"/>
        <v>115</v>
      </c>
      <c r="R32" s="79">
        <f t="shared" si="6"/>
        <v>107.5</v>
      </c>
      <c r="S32" s="79">
        <f t="shared" si="6"/>
        <v>105</v>
      </c>
      <c r="T32" s="79">
        <f t="shared" si="6"/>
        <v>100</v>
      </c>
      <c r="U32" s="79">
        <f t="shared" si="6"/>
        <v>92.5</v>
      </c>
      <c r="V32" s="79">
        <f t="shared" si="6"/>
        <v>85</v>
      </c>
      <c r="W32" s="79">
        <f t="shared" si="6"/>
        <v>80</v>
      </c>
      <c r="X32" s="79">
        <f t="shared" si="6"/>
        <v>70</v>
      </c>
      <c r="Y32" s="79">
        <f t="shared" si="6"/>
        <v>62.5</v>
      </c>
      <c r="Z32" s="79">
        <f t="shared" si="6"/>
        <v>52.5</v>
      </c>
      <c r="AA32" s="79">
        <f t="shared" si="6"/>
        <v>45</v>
      </c>
      <c r="AB32" s="79">
        <f t="shared" si="6"/>
        <v>37.5</v>
      </c>
      <c r="AC32" s="79">
        <f t="shared" si="6"/>
        <v>27.5</v>
      </c>
      <c r="AD32" s="79">
        <f t="shared" si="6"/>
        <v>15</v>
      </c>
      <c r="AE32" s="79">
        <f t="shared" si="6"/>
        <v>7.5</v>
      </c>
      <c r="AF32" s="79">
        <f t="shared" si="6"/>
        <v>0</v>
      </c>
      <c r="AG32" s="4">
        <f t="shared" ref="AG32:AH32" si="7">AF32-AG31</f>
        <v>0</v>
      </c>
      <c r="AH32" s="4">
        <f t="shared" si="7"/>
        <v>0</v>
      </c>
      <c r="AI32" s="3"/>
      <c r="AJ32" s="3"/>
      <c r="AK32" s="3"/>
      <c r="AL32" s="3"/>
      <c r="AM32" s="4">
        <f>AH32-AM31</f>
        <v>0</v>
      </c>
    </row>
    <row r="33" spans="1:39" ht="13.5" customHeight="1" x14ac:dyDescent="0.3">
      <c r="A33" s="30"/>
      <c r="B33" s="76"/>
      <c r="C33" s="76"/>
      <c r="D33" s="76"/>
      <c r="E33" s="76"/>
      <c r="F33" s="76"/>
      <c r="G33" s="76"/>
      <c r="H33" s="78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79"/>
      <c r="AA33" s="79"/>
      <c r="AB33" s="79"/>
      <c r="AC33" s="79"/>
      <c r="AD33" s="79"/>
      <c r="AE33" s="79"/>
      <c r="AF33" s="79"/>
      <c r="AG33" s="4">
        <f t="shared" ref="AG33:AL33" si="8">AB33+AG31</f>
        <v>0</v>
      </c>
      <c r="AH33" s="4">
        <f t="shared" si="8"/>
        <v>0</v>
      </c>
      <c r="AI33" s="4">
        <f t="shared" si="8"/>
        <v>0</v>
      </c>
      <c r="AJ33" s="4">
        <f t="shared" si="8"/>
        <v>0</v>
      </c>
      <c r="AK33" s="4">
        <f t="shared" si="8"/>
        <v>0</v>
      </c>
      <c r="AL33" s="4">
        <f t="shared" si="8"/>
        <v>0</v>
      </c>
      <c r="AM33" s="4">
        <f>AH33+AM31</f>
        <v>0</v>
      </c>
    </row>
    <row r="34" spans="1:39" ht="13.5" customHeight="1" x14ac:dyDescent="0.3">
      <c r="A34" s="30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2"/>
      <c r="AH34" s="2"/>
      <c r="AI34" s="2"/>
      <c r="AJ34" s="2"/>
      <c r="AK34" s="2"/>
      <c r="AL34" s="2"/>
      <c r="AM34" s="2"/>
    </row>
    <row r="35" spans="1:39" ht="13.5" customHeight="1" x14ac:dyDescent="0.25">
      <c r="D35" s="6"/>
      <c r="F35" s="7"/>
    </row>
    <row r="36" spans="1:39" ht="13.5" customHeight="1" x14ac:dyDescent="0.3">
      <c r="D36" s="6"/>
      <c r="E36" s="7"/>
      <c r="F36" s="8"/>
      <c r="G36" s="7"/>
    </row>
    <row r="37" spans="1:39" ht="13.5" customHeight="1" x14ac:dyDescent="0.3">
      <c r="E37" s="7"/>
      <c r="F37" s="8"/>
      <c r="G37" s="7"/>
    </row>
    <row r="38" spans="1:39" ht="13.5" customHeight="1" x14ac:dyDescent="0.3">
      <c r="E38" s="7"/>
      <c r="F38" s="8"/>
      <c r="G38" s="7"/>
    </row>
    <row r="39" spans="1:39" ht="13.5" customHeight="1" x14ac:dyDescent="0.3">
      <c r="E39" s="7"/>
      <c r="F39" s="8"/>
      <c r="G39" s="7"/>
    </row>
    <row r="40" spans="1:39" ht="13.5" customHeight="1" x14ac:dyDescent="0.3">
      <c r="E40" s="7"/>
      <c r="F40" s="8"/>
      <c r="G40" s="7"/>
    </row>
    <row r="41" spans="1:39" ht="13.5" customHeight="1" x14ac:dyDescent="0.3">
      <c r="E41" s="7"/>
      <c r="F41" s="8"/>
      <c r="G41" s="7"/>
    </row>
    <row r="42" spans="1:39" ht="13.5" customHeight="1" x14ac:dyDescent="0.3">
      <c r="E42" s="7"/>
      <c r="F42" s="8"/>
      <c r="G42" s="7"/>
    </row>
    <row r="43" spans="1:39" ht="13.5" customHeight="1" x14ac:dyDescent="0.3">
      <c r="E43" s="7"/>
      <c r="F43" s="8"/>
      <c r="G43" s="7"/>
    </row>
    <row r="44" spans="1:39" ht="13.5" customHeight="1" x14ac:dyDescent="0.3">
      <c r="E44" s="7"/>
      <c r="F44" s="8"/>
      <c r="G44" s="7"/>
    </row>
    <row r="45" spans="1:39" ht="13.5" customHeight="1" x14ac:dyDescent="0.3">
      <c r="E45" s="7"/>
      <c r="F45" s="8"/>
      <c r="G45" s="7"/>
    </row>
    <row r="46" spans="1:39" ht="13.5" customHeight="1" x14ac:dyDescent="0.3">
      <c r="E46" s="7"/>
      <c r="F46" s="8"/>
      <c r="G46" s="7"/>
    </row>
    <row r="47" spans="1:39" ht="13.5" customHeight="1" x14ac:dyDescent="0.25">
      <c r="F47" s="7"/>
    </row>
    <row r="48" spans="1:3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</sheetData>
  <autoFilter ref="B7:AM29" xr:uid="{00000000-0009-0000-0000-000004000000}"/>
  <mergeCells count="6">
    <mergeCell ref="B8:D8"/>
    <mergeCell ref="I8:K8"/>
    <mergeCell ref="C12:C26"/>
    <mergeCell ref="M4:O4"/>
    <mergeCell ref="M5:O5"/>
    <mergeCell ref="M6:O6"/>
  </mergeCells>
  <conditionalFormatting sqref="H9:H29">
    <cfRule type="cellIs" dxfId="5" priority="14" operator="equal">
      <formula>"Done"</formula>
    </cfRule>
  </conditionalFormatting>
  <conditionalFormatting sqref="H9:H29">
    <cfRule type="cellIs" dxfId="4" priority="15" operator="equal">
      <formula>"Inprocess"</formula>
    </cfRule>
  </conditionalFormatting>
  <conditionalFormatting sqref="F10 F13:F14 F18 F24 F27 F20:F21">
    <cfRule type="cellIs" dxfId="3" priority="13" operator="equal">
      <formula>$F$8</formula>
    </cfRule>
  </conditionalFormatting>
  <conditionalFormatting sqref="E9:E29">
    <cfRule type="cellIs" dxfId="2" priority="3" operator="equal">
      <formula>"Hieu"</formula>
    </cfRule>
  </conditionalFormatting>
  <conditionalFormatting sqref="E9:E29">
    <cfRule type="cellIs" dxfId="1" priority="2" operator="equal">
      <formula>"Hoai"</formula>
    </cfRule>
  </conditionalFormatting>
  <conditionalFormatting sqref="E9:E29">
    <cfRule type="cellIs" dxfId="0" priority="1" operator="equal">
      <formula>"Phu"</formula>
    </cfRule>
  </conditionalFormatting>
  <dataValidations count="1">
    <dataValidation type="decimal" operator="greaterThanOrEqual" allowBlank="1" showDropDown="1" showInputMessage="1" showErrorMessage="1" prompt="Nhập số lớn hơn hoặc bằng 0" sqref="T9:U10 U11:U14 V9:AA13 V14:W14 Y14:AA18 AB9:AE18 Y29:AM29 AF9:AM28 U29:W29 AM30 S13 L13:Q13 L12 M9:S12 L9:L10 L14:O15 P14:S16 L18:S21 U15:W21 T11:T21 X14:X22 Y19:Z22 L24:Z24 L27:AD27 AE19:AE27 AC19:AD25 AA19:AB24" xr:uid="{00899904-0CD2-4067-9121-354464496ACA}">
      <formula1>0</formula1>
    </dataValidation>
  </dataValidation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83C-2FAA-4E3A-B1E9-CA3059D4962A}">
  <sheetPr>
    <tabColor rgb="FFFF0000"/>
  </sheetPr>
  <dimension ref="A1:I1000"/>
  <sheetViews>
    <sheetView showGridLines="0" workbookViewId="0">
      <selection activeCell="C6" sqref="C6"/>
    </sheetView>
  </sheetViews>
  <sheetFormatPr defaultColWidth="14.44140625" defaultRowHeight="15" customHeight="1" x14ac:dyDescent="0.25"/>
  <cols>
    <col min="1" max="2" width="8.6640625" customWidth="1"/>
    <col min="3" max="3" width="13.44140625" customWidth="1"/>
    <col min="4" max="4" width="14" customWidth="1"/>
    <col min="5" max="7" width="54.44140625" customWidth="1"/>
    <col min="8" max="8" width="0.5546875" hidden="1" customWidth="1"/>
    <col min="9" max="26" width="8.6640625" customWidth="1"/>
  </cols>
  <sheetData>
    <row r="1" spans="1:9" ht="13.5" customHeight="1" x14ac:dyDescent="0.25">
      <c r="A1" s="30"/>
      <c r="B1" s="30"/>
      <c r="C1" s="30"/>
      <c r="D1" s="30"/>
      <c r="E1" s="30"/>
      <c r="F1" s="30"/>
      <c r="G1" s="30"/>
      <c r="H1" s="30"/>
    </row>
    <row r="2" spans="1:9" ht="13.5" customHeight="1" x14ac:dyDescent="0.25">
      <c r="A2" s="30"/>
      <c r="B2" s="30"/>
      <c r="C2" s="30"/>
      <c r="D2" s="30"/>
      <c r="E2" s="30"/>
      <c r="F2" s="30"/>
      <c r="G2" s="30"/>
      <c r="H2" s="30"/>
    </row>
    <row r="3" spans="1:9" ht="13.5" customHeight="1" x14ac:dyDescent="0.25">
      <c r="A3" s="30"/>
      <c r="B3" s="30"/>
      <c r="C3" s="30"/>
      <c r="D3" s="30"/>
      <c r="E3" s="30"/>
      <c r="F3" s="30"/>
      <c r="G3" s="30"/>
      <c r="H3" s="30"/>
    </row>
    <row r="4" spans="1:9" ht="13.5" customHeight="1" x14ac:dyDescent="0.25">
      <c r="A4" s="30"/>
      <c r="B4" s="30"/>
      <c r="C4" s="30"/>
      <c r="D4" s="30"/>
      <c r="E4" s="30"/>
      <c r="F4" s="43"/>
      <c r="G4" s="43"/>
      <c r="H4" s="43"/>
    </row>
    <row r="5" spans="1:9" ht="13.5" customHeight="1" x14ac:dyDescent="0.25">
      <c r="A5" s="30"/>
      <c r="B5" s="261" t="s">
        <v>285</v>
      </c>
      <c r="C5" s="30"/>
      <c r="D5" s="30"/>
      <c r="E5" s="43"/>
      <c r="F5" s="260"/>
      <c r="G5" s="260"/>
      <c r="H5" s="260"/>
      <c r="I5" s="7"/>
    </row>
    <row r="6" spans="1:9" ht="13.5" customHeight="1" x14ac:dyDescent="0.25">
      <c r="A6" s="30"/>
      <c r="B6" s="34"/>
      <c r="C6" s="30"/>
      <c r="D6" s="30"/>
      <c r="E6" s="43"/>
      <c r="F6" s="260"/>
      <c r="G6" s="260"/>
      <c r="H6" s="260"/>
      <c r="I6" s="7"/>
    </row>
    <row r="7" spans="1:9" ht="13.5" customHeight="1" x14ac:dyDescent="0.25">
      <c r="A7" s="30"/>
      <c r="B7" s="190" t="s">
        <v>167</v>
      </c>
      <c r="C7" s="190" t="s">
        <v>198</v>
      </c>
      <c r="D7" s="190" t="s">
        <v>16</v>
      </c>
      <c r="E7" s="190" t="s">
        <v>199</v>
      </c>
      <c r="F7" s="201" t="s">
        <v>200</v>
      </c>
      <c r="G7" s="201" t="s">
        <v>201</v>
      </c>
      <c r="H7" s="201" t="s">
        <v>6</v>
      </c>
    </row>
    <row r="8" spans="1:9" ht="27.75" customHeight="1" x14ac:dyDescent="0.25">
      <c r="A8" s="30"/>
      <c r="B8" s="199">
        <v>4</v>
      </c>
      <c r="C8" s="197">
        <v>44524</v>
      </c>
      <c r="D8" s="199" t="s">
        <v>0</v>
      </c>
      <c r="E8" s="202"/>
      <c r="F8" s="203" t="s">
        <v>226</v>
      </c>
      <c r="G8" s="202"/>
      <c r="H8" s="198"/>
    </row>
    <row r="9" spans="1:9" ht="28.5" customHeight="1" x14ac:dyDescent="0.25">
      <c r="A9" s="30"/>
      <c r="B9" s="199">
        <v>4</v>
      </c>
      <c r="C9" s="197">
        <v>44530</v>
      </c>
      <c r="D9" s="199" t="s">
        <v>173</v>
      </c>
      <c r="E9" s="202"/>
      <c r="F9" s="202" t="s">
        <v>227</v>
      </c>
      <c r="G9" s="202" t="s">
        <v>228</v>
      </c>
      <c r="H9" s="198"/>
    </row>
    <row r="10" spans="1:9" ht="28.5" customHeight="1" x14ac:dyDescent="0.25">
      <c r="A10" s="30"/>
      <c r="B10" s="199">
        <v>4</v>
      </c>
      <c r="C10" s="197">
        <v>44532</v>
      </c>
      <c r="D10" s="199" t="s">
        <v>172</v>
      </c>
      <c r="E10" s="203" t="s">
        <v>229</v>
      </c>
      <c r="F10" s="203" t="s">
        <v>230</v>
      </c>
      <c r="G10" s="202"/>
      <c r="H10" s="198"/>
    </row>
    <row r="11" spans="1:9" ht="28.5" customHeight="1" x14ac:dyDescent="0.25">
      <c r="A11" s="30"/>
      <c r="B11" s="199">
        <v>4</v>
      </c>
      <c r="C11" s="197">
        <v>44538</v>
      </c>
      <c r="D11" s="199" t="s">
        <v>178</v>
      </c>
      <c r="E11" s="202"/>
      <c r="F11" s="202" t="s">
        <v>231</v>
      </c>
      <c r="G11" s="202" t="s">
        <v>232</v>
      </c>
      <c r="H11" s="198"/>
    </row>
    <row r="12" spans="1:9" ht="13.5" hidden="1" customHeight="1" x14ac:dyDescent="0.25">
      <c r="A12" s="30"/>
      <c r="B12" s="191"/>
      <c r="C12" s="191"/>
      <c r="D12" s="191"/>
      <c r="E12" s="191"/>
      <c r="F12" s="191"/>
      <c r="G12" s="191"/>
      <c r="H12" s="191"/>
    </row>
    <row r="13" spans="1:9" ht="13.5" hidden="1" customHeight="1" x14ac:dyDescent="0.25">
      <c r="A13" s="30"/>
      <c r="B13" s="191"/>
      <c r="C13" s="191"/>
      <c r="D13" s="191"/>
      <c r="E13" s="191"/>
      <c r="F13" s="191"/>
      <c r="G13" s="191"/>
      <c r="H13" s="191"/>
    </row>
    <row r="14" spans="1:9" ht="13.5" hidden="1" customHeight="1" x14ac:dyDescent="0.25">
      <c r="A14" s="30"/>
      <c r="B14" s="191"/>
      <c r="C14" s="191"/>
      <c r="D14" s="191"/>
      <c r="E14" s="191"/>
      <c r="F14" s="191"/>
      <c r="G14" s="191"/>
      <c r="H14" s="191"/>
    </row>
    <row r="15" spans="1:9" ht="13.5" hidden="1" customHeight="1" x14ac:dyDescent="0.25">
      <c r="A15" s="30"/>
      <c r="B15" s="191"/>
      <c r="C15" s="191"/>
      <c r="D15" s="191"/>
      <c r="E15" s="191"/>
      <c r="F15" s="191"/>
      <c r="G15" s="191"/>
      <c r="H15" s="191"/>
    </row>
    <row r="16" spans="1:9" ht="13.5" hidden="1" customHeight="1" x14ac:dyDescent="0.25">
      <c r="A16" s="30"/>
      <c r="B16" s="191"/>
      <c r="C16" s="191"/>
      <c r="D16" s="191"/>
      <c r="E16" s="191"/>
      <c r="F16" s="191"/>
      <c r="G16" s="191"/>
      <c r="H16" s="191"/>
    </row>
    <row r="17" spans="1:8" ht="13.5" hidden="1" customHeight="1" x14ac:dyDescent="0.25">
      <c r="A17" s="30"/>
      <c r="B17" s="191"/>
      <c r="C17" s="191"/>
      <c r="D17" s="191"/>
      <c r="E17" s="191"/>
      <c r="F17" s="191"/>
      <c r="G17" s="191"/>
      <c r="H17" s="191"/>
    </row>
    <row r="18" spans="1:8" ht="13.5" hidden="1" customHeight="1" x14ac:dyDescent="0.25">
      <c r="A18" s="30"/>
      <c r="B18" s="191"/>
      <c r="C18" s="191"/>
      <c r="D18" s="191"/>
      <c r="E18" s="191"/>
      <c r="F18" s="191"/>
      <c r="G18" s="191"/>
      <c r="H18" s="191"/>
    </row>
    <row r="19" spans="1:8" ht="13.5" hidden="1" customHeight="1" x14ac:dyDescent="0.25">
      <c r="A19" s="30"/>
      <c r="B19" s="191"/>
      <c r="C19" s="191"/>
      <c r="D19" s="191"/>
      <c r="E19" s="191"/>
      <c r="F19" s="191"/>
      <c r="G19" s="191"/>
      <c r="H19" s="191"/>
    </row>
    <row r="20" spans="1:8" ht="13.5" hidden="1" customHeight="1" x14ac:dyDescent="0.25">
      <c r="A20" s="30"/>
      <c r="B20" s="191"/>
      <c r="C20" s="191"/>
      <c r="D20" s="191"/>
      <c r="E20" s="191"/>
      <c r="F20" s="191"/>
      <c r="G20" s="191"/>
      <c r="H20" s="191"/>
    </row>
    <row r="21" spans="1:8" ht="13.5" hidden="1" customHeight="1" x14ac:dyDescent="0.25">
      <c r="A21" s="30"/>
      <c r="B21" s="191"/>
      <c r="C21" s="191"/>
      <c r="D21" s="191"/>
      <c r="E21" s="191"/>
      <c r="F21" s="191"/>
      <c r="G21" s="191"/>
      <c r="H21" s="191"/>
    </row>
    <row r="22" spans="1:8" ht="13.5" hidden="1" customHeight="1" x14ac:dyDescent="0.25">
      <c r="A22" s="30"/>
      <c r="B22" s="191"/>
      <c r="C22" s="191"/>
      <c r="D22" s="191"/>
      <c r="E22" s="191"/>
      <c r="F22" s="191"/>
      <c r="G22" s="191"/>
      <c r="H22" s="191"/>
    </row>
    <row r="23" spans="1:8" ht="13.5" hidden="1" customHeight="1" x14ac:dyDescent="0.25">
      <c r="A23" s="30"/>
      <c r="B23" s="191"/>
      <c r="C23" s="191"/>
      <c r="D23" s="191"/>
      <c r="E23" s="191"/>
      <c r="F23" s="191"/>
      <c r="G23" s="191"/>
      <c r="H23" s="191"/>
    </row>
    <row r="24" spans="1:8" ht="13.5" hidden="1" customHeight="1" x14ac:dyDescent="0.25">
      <c r="A24" s="30"/>
      <c r="B24" s="191"/>
      <c r="C24" s="191"/>
      <c r="D24" s="191"/>
      <c r="E24" s="191"/>
      <c r="F24" s="191"/>
      <c r="G24" s="191"/>
      <c r="H24" s="191"/>
    </row>
    <row r="25" spans="1:8" ht="13.5" hidden="1" customHeight="1" x14ac:dyDescent="0.25">
      <c r="A25" s="30"/>
      <c r="B25" s="191"/>
      <c r="C25" s="191"/>
      <c r="D25" s="191"/>
      <c r="E25" s="191"/>
      <c r="F25" s="191"/>
      <c r="G25" s="191"/>
      <c r="H25" s="191"/>
    </row>
    <row r="26" spans="1:8" ht="13.5" hidden="1" customHeight="1" x14ac:dyDescent="0.25">
      <c r="A26" s="30"/>
      <c r="B26" s="191"/>
      <c r="C26" s="191"/>
      <c r="D26" s="191"/>
      <c r="E26" s="191"/>
      <c r="F26" s="191"/>
      <c r="G26" s="191"/>
      <c r="H26" s="191"/>
    </row>
    <row r="27" spans="1:8" ht="13.5" hidden="1" customHeight="1" x14ac:dyDescent="0.25">
      <c r="A27" s="30"/>
      <c r="B27" s="191"/>
      <c r="C27" s="191"/>
      <c r="D27" s="191"/>
      <c r="E27" s="191"/>
      <c r="F27" s="191"/>
      <c r="G27" s="191"/>
      <c r="H27" s="191"/>
    </row>
    <row r="28" spans="1:8" ht="13.5" hidden="1" customHeight="1" x14ac:dyDescent="0.25">
      <c r="A28" s="30"/>
      <c r="B28" s="191"/>
      <c r="C28" s="191"/>
      <c r="D28" s="191"/>
      <c r="E28" s="191"/>
      <c r="F28" s="191"/>
      <c r="G28" s="191"/>
      <c r="H28" s="191"/>
    </row>
    <row r="29" spans="1:8" ht="13.5" hidden="1" customHeight="1" x14ac:dyDescent="0.25">
      <c r="A29" s="30"/>
      <c r="B29" s="191"/>
      <c r="C29" s="191"/>
      <c r="D29" s="191"/>
      <c r="E29" s="191"/>
      <c r="F29" s="191"/>
      <c r="G29" s="191"/>
      <c r="H29" s="191"/>
    </row>
    <row r="30" spans="1:8" ht="13.5" hidden="1" customHeight="1" x14ac:dyDescent="0.25">
      <c r="A30" s="30"/>
      <c r="B30" s="191"/>
      <c r="C30" s="191"/>
      <c r="D30" s="191"/>
      <c r="E30" s="191"/>
      <c r="F30" s="191"/>
      <c r="G30" s="191"/>
      <c r="H30" s="191"/>
    </row>
    <row r="31" spans="1:8" ht="13.5" hidden="1" customHeight="1" x14ac:dyDescent="0.25">
      <c r="A31" s="30"/>
      <c r="B31" s="191"/>
      <c r="C31" s="191"/>
      <c r="D31" s="191"/>
      <c r="E31" s="191"/>
      <c r="F31" s="191"/>
      <c r="G31" s="191"/>
      <c r="H31" s="191"/>
    </row>
    <row r="32" spans="1:8" ht="13.5" hidden="1" customHeight="1" x14ac:dyDescent="0.25">
      <c r="A32" s="30"/>
      <c r="B32" s="191"/>
      <c r="C32" s="191"/>
      <c r="D32" s="191"/>
      <c r="E32" s="191"/>
      <c r="F32" s="191"/>
      <c r="G32" s="191"/>
      <c r="H32" s="191"/>
    </row>
    <row r="33" spans="1:8" ht="13.5" hidden="1" customHeight="1" x14ac:dyDescent="0.25">
      <c r="A33" s="30"/>
      <c r="B33" s="191"/>
      <c r="C33" s="191"/>
      <c r="D33" s="191"/>
      <c r="E33" s="191"/>
      <c r="F33" s="191"/>
      <c r="G33" s="191"/>
      <c r="H33" s="191"/>
    </row>
    <row r="34" spans="1:8" ht="13.5" hidden="1" customHeight="1" x14ac:dyDescent="0.25">
      <c r="A34" s="30"/>
      <c r="B34" s="191"/>
      <c r="C34" s="191"/>
      <c r="D34" s="191"/>
      <c r="E34" s="191"/>
      <c r="F34" s="191"/>
      <c r="G34" s="191"/>
      <c r="H34" s="191"/>
    </row>
    <row r="35" spans="1:8" ht="13.5" hidden="1" customHeight="1" x14ac:dyDescent="0.25">
      <c r="A35" s="30"/>
      <c r="B35" s="191"/>
      <c r="C35" s="191"/>
      <c r="D35" s="191"/>
      <c r="E35" s="191"/>
      <c r="F35" s="30"/>
      <c r="G35" s="30"/>
      <c r="H35" s="30"/>
    </row>
    <row r="36" spans="1:8" ht="13.5" hidden="1" customHeight="1" x14ac:dyDescent="0.25">
      <c r="A36" s="30"/>
      <c r="B36" s="191"/>
      <c r="C36" s="191"/>
      <c r="D36" s="191"/>
      <c r="E36" s="191"/>
      <c r="F36" s="30"/>
      <c r="G36" s="30"/>
      <c r="H36" s="30"/>
    </row>
    <row r="37" spans="1:8" ht="13.5" customHeight="1" x14ac:dyDescent="0.25">
      <c r="A37" s="30"/>
      <c r="B37" s="30"/>
      <c r="C37" s="30"/>
      <c r="D37" s="30"/>
      <c r="E37" s="30"/>
      <c r="F37" s="30"/>
      <c r="G37" s="30"/>
      <c r="H37" s="30"/>
    </row>
    <row r="38" spans="1:8" ht="13.5" customHeight="1" x14ac:dyDescent="0.25">
      <c r="A38" s="30"/>
      <c r="B38" s="30"/>
      <c r="C38" s="30"/>
      <c r="D38" s="30"/>
      <c r="E38" s="30"/>
      <c r="F38" s="30"/>
      <c r="G38" s="30"/>
      <c r="H38" s="30"/>
    </row>
    <row r="39" spans="1:8" ht="13.5" customHeight="1" x14ac:dyDescent="0.25">
      <c r="A39" s="30"/>
      <c r="B39" s="30"/>
      <c r="C39" s="30"/>
      <c r="D39" s="30"/>
      <c r="E39" s="30"/>
      <c r="F39" s="30"/>
      <c r="G39" s="30"/>
      <c r="H39" s="30"/>
    </row>
    <row r="40" spans="1:8" ht="13.5" customHeight="1" x14ac:dyDescent="0.25">
      <c r="A40" s="30"/>
      <c r="B40" s="30"/>
      <c r="C40" s="30"/>
      <c r="D40" s="30"/>
      <c r="E40" s="30"/>
      <c r="F40" s="30"/>
      <c r="G40" s="30"/>
      <c r="H40" s="30"/>
    </row>
    <row r="41" spans="1:8" ht="13.5" customHeight="1" x14ac:dyDescent="0.25">
      <c r="A41" s="30"/>
      <c r="B41" s="30"/>
      <c r="C41" s="30"/>
      <c r="D41" s="30"/>
      <c r="E41" s="30"/>
      <c r="F41" s="30"/>
      <c r="G41" s="30"/>
      <c r="H41" s="30"/>
    </row>
    <row r="42" spans="1:8" ht="13.5" customHeight="1" x14ac:dyDescent="0.25">
      <c r="A42" s="30"/>
      <c r="B42" s="30"/>
      <c r="C42" s="30"/>
      <c r="D42" s="30"/>
      <c r="E42" s="30"/>
      <c r="F42" s="30"/>
      <c r="G42" s="30"/>
      <c r="H42" s="30"/>
    </row>
    <row r="43" spans="1:8" ht="13.5" customHeight="1" x14ac:dyDescent="0.25">
      <c r="A43" s="30"/>
      <c r="B43" s="30"/>
      <c r="C43" s="30"/>
      <c r="D43" s="30"/>
      <c r="E43" s="30"/>
      <c r="F43" s="30"/>
      <c r="G43" s="30"/>
      <c r="H43" s="30"/>
    </row>
    <row r="44" spans="1:8" ht="13.5" customHeight="1" x14ac:dyDescent="0.25">
      <c r="A44" s="30"/>
      <c r="B44" s="30"/>
      <c r="C44" s="30"/>
      <c r="D44" s="30"/>
      <c r="E44" s="30"/>
      <c r="F44" s="30"/>
      <c r="G44" s="30"/>
      <c r="H44" s="30"/>
    </row>
    <row r="45" spans="1:8" ht="13.5" customHeight="1" x14ac:dyDescent="0.25">
      <c r="A45" s="30"/>
      <c r="B45" s="30"/>
      <c r="C45" s="30"/>
      <c r="D45" s="30"/>
      <c r="E45" s="30"/>
      <c r="F45" s="30"/>
      <c r="G45" s="30"/>
      <c r="H45" s="30"/>
    </row>
    <row r="46" spans="1:8" ht="13.5" customHeight="1" x14ac:dyDescent="0.25">
      <c r="A46" s="30"/>
      <c r="B46" s="30"/>
      <c r="C46" s="30"/>
      <c r="D46" s="30"/>
      <c r="E46" s="30"/>
      <c r="F46" s="30"/>
      <c r="G46" s="30"/>
      <c r="H46" s="30"/>
    </row>
    <row r="47" spans="1:8" ht="13.5" customHeight="1" x14ac:dyDescent="0.25">
      <c r="A47" s="30"/>
      <c r="B47" s="30"/>
      <c r="C47" s="30"/>
      <c r="D47" s="30"/>
      <c r="E47" s="30"/>
      <c r="F47" s="30"/>
      <c r="G47" s="30"/>
      <c r="H47" s="30"/>
    </row>
    <row r="48" spans="1:8" ht="13.5" customHeight="1" x14ac:dyDescent="0.25">
      <c r="A48" s="30"/>
      <c r="B48" s="30"/>
      <c r="C48" s="30"/>
      <c r="D48" s="30"/>
      <c r="E48" s="30"/>
      <c r="F48" s="30"/>
      <c r="G48" s="30"/>
      <c r="H48" s="30"/>
    </row>
    <row r="49" spans="1:8" ht="13.5" customHeight="1" x14ac:dyDescent="0.25">
      <c r="A49" s="30"/>
      <c r="B49" s="30"/>
      <c r="C49" s="30"/>
      <c r="D49" s="30"/>
      <c r="E49" s="30"/>
      <c r="F49" s="30"/>
      <c r="G49" s="30"/>
      <c r="H49" s="30"/>
    </row>
    <row r="50" spans="1:8" ht="13.5" customHeight="1" x14ac:dyDescent="0.25">
      <c r="A50" s="30"/>
      <c r="B50" s="30"/>
      <c r="C50" s="30"/>
      <c r="D50" s="30"/>
      <c r="E50" s="30"/>
      <c r="F50" s="30"/>
      <c r="G50" s="30"/>
      <c r="H50" s="30"/>
    </row>
    <row r="51" spans="1:8" ht="13.5" customHeight="1" x14ac:dyDescent="0.25">
      <c r="A51" s="30"/>
      <c r="B51" s="30"/>
      <c r="C51" s="30"/>
      <c r="D51" s="30"/>
      <c r="E51" s="30"/>
      <c r="F51" s="30"/>
      <c r="G51" s="30"/>
      <c r="H51" s="30"/>
    </row>
    <row r="52" spans="1:8" ht="13.5" customHeight="1" x14ac:dyDescent="0.25">
      <c r="A52" s="30"/>
      <c r="B52" s="30"/>
      <c r="C52" s="30"/>
      <c r="D52" s="30"/>
      <c r="E52" s="30"/>
      <c r="F52" s="30"/>
      <c r="G52" s="30"/>
      <c r="H52" s="30"/>
    </row>
    <row r="53" spans="1:8" ht="13.5" customHeight="1" x14ac:dyDescent="0.25">
      <c r="A53" s="30"/>
      <c r="B53" s="30"/>
      <c r="C53" s="30"/>
      <c r="D53" s="30"/>
      <c r="E53" s="30"/>
      <c r="F53" s="30"/>
      <c r="G53" s="30"/>
      <c r="H53" s="30"/>
    </row>
    <row r="54" spans="1:8" ht="13.5" customHeight="1" x14ac:dyDescent="0.25"/>
    <row r="55" spans="1:8" ht="13.5" customHeight="1" x14ac:dyDescent="0.25"/>
    <row r="56" spans="1:8" ht="13.5" customHeight="1" x14ac:dyDescent="0.25"/>
    <row r="57" spans="1:8" ht="13.5" customHeight="1" x14ac:dyDescent="0.25"/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7:H7" xr:uid="{00000000-0009-0000-0000-000006000000}"/>
  <mergeCells count="1">
    <mergeCell ref="F5:H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Sprint Task 1</vt:lpstr>
      <vt:lpstr>Retrospective sprint 1</vt:lpstr>
      <vt:lpstr>Sprint Task 2</vt:lpstr>
      <vt:lpstr>Retrospective sprint 2</vt:lpstr>
      <vt:lpstr>Sprint Task 3</vt:lpstr>
      <vt:lpstr>Retrospective sprint 3</vt:lpstr>
      <vt:lpstr>Sprint Task 4</vt:lpstr>
      <vt:lpstr>Retrospective sprint 4</vt:lpstr>
      <vt:lpstr>Sprint Report</vt:lpstr>
      <vt:lpstr>Impediment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Prashanth Krishnamurthy</dc:creator>
  <cp:keywords/>
  <dc:description/>
  <cp:lastModifiedBy>Phú Nguyễn</cp:lastModifiedBy>
  <cp:revision/>
  <dcterms:created xsi:type="dcterms:W3CDTF">2018-12-26T04:30:06Z</dcterms:created>
  <dcterms:modified xsi:type="dcterms:W3CDTF">2021-12-17T12:44:40Z</dcterms:modified>
  <cp:category/>
  <cp:contentStatus/>
</cp:coreProperties>
</file>